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pivotCache/pivotCacheDefinition3.xml" ContentType="application/vnd.openxmlformats-officedocument.spreadsheetml.pivotCacheDefinition+xml"/>
  <Override PartName="/xl/pivotCache/pivotCacheRecords3.xml" ContentType="application/vnd.openxmlformats-officedocument.spreadsheetml.pivotCacheRecords+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queryTables/queryTable1.xml" ContentType="application/vnd.openxmlformats-officedocument.spreadsheetml.queryTab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chart2.xml" ContentType="application/vnd.openxmlformats-officedocument.drawingml.chart+xml"/>
  <Override PartName="/xl/charts/chart3.xml" ContentType="application/vnd.openxmlformats-officedocument.drawingml.chart+xml"/>
  <Override PartName="/xl/charts/chart4.xml" ContentType="application/vnd.openxmlformats-officedocument.drawingml.chart+xml"/>
  <Override PartName="/xl/charts/chart5.xml" ContentType="application/vnd.openxmlformats-officedocument.drawingml.chart+xml"/>
  <Override PartName="/xl/tables/table2.xml" ContentType="application/vnd.openxmlformats-officedocument.spreadsheetml.table+xml"/>
  <Override PartName="/xl/queryTables/queryTable2.xml" ContentType="application/vnd.openxmlformats-officedocument.spreadsheetml.query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pivotTables/pivotTable11.xml" ContentType="application/vnd.openxmlformats-officedocument.spreadsheetml.pivotTable+xml"/>
  <Override PartName="/xl/pivotTables/pivotTable12.xml" ContentType="application/vnd.openxmlformats-officedocument.spreadsheetml.pivotTable+xml"/>
  <Override PartName="/xl/pivotTables/pivotTable13.xml" ContentType="application/vnd.openxmlformats-officedocument.spreadsheetml.pivotTable+xml"/>
  <Override PartName="/xl/pivotTables/pivotTable14.xml" ContentType="application/vnd.openxmlformats-officedocument.spreadsheetml.pivotTable+xml"/>
  <Override PartName="/xl/pivotTables/pivotTable15.xml" ContentType="application/vnd.openxmlformats-officedocument.spreadsheetml.pivotTable+xml"/>
  <Override PartName="/xl/pivotTables/pivotTable16.xml" ContentType="application/vnd.openxmlformats-officedocument.spreadsheetml.pivotTable+xml"/>
  <Override PartName="/xl/pivotTables/pivotTable17.xml" ContentType="application/vnd.openxmlformats-officedocument.spreadsheetml.pivotTable+xml"/>
  <Override PartName="/xl/pivotTables/pivotTable18.xml" ContentType="application/vnd.openxmlformats-officedocument.spreadsheetml.pivotTable+xml"/>
  <Override PartName="/xl/pivotTables/pivotTable19.xml" ContentType="application/vnd.openxmlformats-officedocument.spreadsheetml.pivotTable+xml"/>
  <Override PartName="/xl/pivotTables/pivotTable20.xml" ContentType="application/vnd.openxmlformats-officedocument.spreadsheetml.pivotTable+xml"/>
  <Override PartName="/xl/pivotTables/pivotTable21.xml" ContentType="application/vnd.openxmlformats-officedocument.spreadsheetml.pivotTable+xml"/>
  <Override PartName="/xl/pivotTables/pivotTable22.xml" ContentType="application/vnd.openxmlformats-officedocument.spreadsheetml.pivotTable+xml"/>
  <Override PartName="/xl/pivotTables/pivotTable23.xml" ContentType="application/vnd.openxmlformats-officedocument.spreadsheetml.pivotTable+xml"/>
  <Override PartName="/xl/drawings/drawing2.xml" ContentType="application/vnd.openxmlformats-officedocument.drawing+xml"/>
  <Override PartName="/xl/charts/chart6.xml" ContentType="application/vnd.openxmlformats-officedocument.drawingml.chart+xml"/>
  <Override PartName="/xl/charts/chart7.xml" ContentType="application/vnd.openxmlformats-officedocument.drawingml.chart+xml"/>
  <Override PartName="/xl/charts/chart8.xml" ContentType="application/vnd.openxmlformats-officedocument.drawingml.chart+xml"/>
  <Override PartName="/xl/charts/chart9.xml" ContentType="application/vnd.openxmlformats-officedocument.drawingml.chart+xml"/>
  <Override PartName="/xl/charts/chart10.xml" ContentType="application/vnd.openxmlformats-officedocument.drawingml.chart+xml"/>
  <Override PartName="/xl/charts/chart11.xml" ContentType="application/vnd.openxmlformats-officedocument.drawingml.chart+xml"/>
  <Override PartName="/xl/pivotTables/pivotTable24.xml" ContentType="application/vnd.openxmlformats-officedocument.spreadsheetml.pivotTable+xml"/>
  <Override PartName="/xl/pivotTables/pivotTable25.xml" ContentType="application/vnd.openxmlformats-officedocument.spreadsheetml.pivotTable+xml"/>
  <Override PartName="/xl/pivotTables/pivotTable26.xml" ContentType="application/vnd.openxmlformats-officedocument.spreadsheetml.pivotTable+xml"/>
  <Override PartName="/xl/pivotTables/pivotTable27.xml" ContentType="application/vnd.openxmlformats-officedocument.spreadsheetml.pivotTable+xml"/>
  <Override PartName="/xl/drawings/drawing3.xml" ContentType="application/vnd.openxmlformats-officedocument.drawing+xml"/>
  <Override PartName="/xl/charts/chart12.xml" ContentType="application/vnd.openxmlformats-officedocument.drawingml.chart+xml"/>
  <Override PartName="/xl/charts/chart13.xml" ContentType="application/vnd.openxmlformats-officedocument.drawingml.chart+xml"/>
  <Override PartName="/xl/pivotTables/pivotTable28.xml" ContentType="application/vnd.openxmlformats-officedocument.spreadsheetml.pivotTable+xml"/>
  <Override PartName="/xl/drawings/drawing4.xml" ContentType="application/vnd.openxmlformats-officedocument.drawing+xml"/>
  <Override PartName="/xl/charts/chart14.xml" ContentType="application/vnd.openxmlformats-officedocument.drawingml.chart+xml"/>
  <Override PartName="/xl/pivotTables/pivotTable29.xml" ContentType="application/vnd.openxmlformats-officedocument.spreadsheetml.pivotTable+xml"/>
  <Override PartName="/xl/pivotTables/pivotTable30.xml" ContentType="application/vnd.openxmlformats-officedocument.spreadsheetml.pivotTable+xml"/>
  <Override PartName="/xl/pivotTables/pivotTable31.xml" ContentType="application/vnd.openxmlformats-officedocument.spreadsheetml.pivotTable+xml"/>
  <Override PartName="/xl/pivotTables/pivotTable32.xml" ContentType="application/vnd.openxmlformats-officedocument.spreadsheetml.pivotTable+xml"/>
  <Override PartName="/xl/pivotTables/pivotTable33.xml" ContentType="application/vnd.openxmlformats-officedocument.spreadsheetml.pivotTable+xml"/>
  <Override PartName="/xl/pivotTables/pivotTable34.xml" ContentType="application/vnd.openxmlformats-officedocument.spreadsheetml.pivotTable+xml"/>
  <Override PartName="/xl/pivotTables/pivotTable35.xml" ContentType="application/vnd.openxmlformats-officedocument.spreadsheetml.pivotTable+xml"/>
  <Override PartName="/xl/pivotTables/pivotTable36.xml" ContentType="application/vnd.openxmlformats-officedocument.spreadsheetml.pivotTable+xml"/>
  <Override PartName="/xl/drawings/drawing5.xml" ContentType="application/vnd.openxmlformats-officedocument.drawing+xml"/>
  <Override PartName="/xl/charts/chart15.xml" ContentType="application/vnd.openxmlformats-officedocument.drawingml.chart+xml"/>
  <Override PartName="/xl/charts/chart16.xml" ContentType="application/vnd.openxmlformats-officedocument.drawingml.chart+xml"/>
  <Override PartName="/xl/charts/chart17.xml" ContentType="application/vnd.openxmlformats-officedocument.drawingml.chart+xml"/>
  <Override PartName="/xl/pivotTables/pivotTable37.xml" ContentType="application/vnd.openxmlformats-officedocument.spreadsheetml.pivotTable+xml"/>
  <Override PartName="/xl/pivotTables/pivotTable38.xml" ContentType="application/vnd.openxmlformats-officedocument.spreadsheetml.pivotTable+xml"/>
  <Override PartName="/xl/pivotTables/pivotTable39.xml" ContentType="application/vnd.openxmlformats-officedocument.spreadsheetml.pivotTable+xml"/>
  <Override PartName="/xl/pivotTables/pivotTable40.xml" ContentType="application/vnd.openxmlformats-officedocument.spreadsheetml.pivotTable+xml"/>
  <Override PartName="/xl/drawings/drawing6.xml" ContentType="application/vnd.openxmlformats-officedocument.drawing+xml"/>
  <Override PartName="/xl/charts/chart18.xml" ContentType="application/vnd.openxmlformats-officedocument.drawingml.chart+xml"/>
  <Override PartName="/xl/charts/chart19.xml" ContentType="application/vnd.openxmlformats-officedocument.drawingml.chart+xml"/>
  <Override PartName="/xl/charts/chart20.xml" ContentType="application/vnd.openxmlformats-officedocument.drawingml.chart+xml"/>
  <Override PartName="/xl/pivotTables/pivotTable41.xml" ContentType="application/vnd.openxmlformats-officedocument.spreadsheetml.pivotTable+xml"/>
  <Override PartName="/xl/pivotTables/pivotTable42.xml" ContentType="application/vnd.openxmlformats-officedocument.spreadsheetml.pivotTable+xml"/>
  <Override PartName="/xl/pivotTables/pivotTable43.xml" ContentType="application/vnd.openxmlformats-officedocument.spreadsheetml.pivotTable+xml"/>
  <Override PartName="/xl/pivotTables/pivotTable44.xml" ContentType="application/vnd.openxmlformats-officedocument.spreadsheetml.pivotTable+xml"/>
  <Override PartName="/xl/pivotTables/pivotTable45.xml" ContentType="application/vnd.openxmlformats-officedocument.spreadsheetml.pivotTable+xml"/>
  <Override PartName="/xl/pivotTables/pivotTable46.xml" ContentType="application/vnd.openxmlformats-officedocument.spreadsheetml.pivotTable+xml"/>
  <Override PartName="/xl/pivotTables/pivotTable47.xml" ContentType="application/vnd.openxmlformats-officedocument.spreadsheetml.pivotTable+xml"/>
  <Override PartName="/xl/drawings/drawing7.xml" ContentType="application/vnd.openxmlformats-officedocument.drawing+xml"/>
  <Override PartName="/xl/charts/chart21.xml" ContentType="application/vnd.openxmlformats-officedocument.drawingml.chart+xml"/>
  <Override PartName="/xl/charts/chart22.xml" ContentType="application/vnd.openxmlformats-officedocument.drawingml.chart+xml"/>
  <Override PartName="/xl/charts/chart23.xml" ContentType="application/vnd.openxmlformats-officedocument.drawingml.chart+xml"/>
  <Override PartName="/xl/charts/chart24.xml" ContentType="application/vnd.openxmlformats-officedocument.drawingml.chart+xml"/>
  <Override PartName="/xl/charts/chart25.xml" ContentType="application/vnd.openxmlformats-officedocument.drawingml.chart+xml"/>
  <Override PartName="/xl/pivotTables/pivotTable48.xml" ContentType="application/vnd.openxmlformats-officedocument.spreadsheetml.pivotTable+xml"/>
  <Override PartName="/xl/pivotTables/pivotTable49.xml" ContentType="application/vnd.openxmlformats-officedocument.spreadsheetml.pivotTable+xml"/>
  <Override PartName="/xl/pivotTables/pivotTable50.xml" ContentType="application/vnd.openxmlformats-officedocument.spreadsheetml.pivotTable+xml"/>
  <Override PartName="/xl/pivotTables/pivotTable51.xml" ContentType="application/vnd.openxmlformats-officedocument.spreadsheetml.pivotTable+xml"/>
  <Override PartName="/xl/drawings/drawing8.xml" ContentType="application/vnd.openxmlformats-officedocument.drawing+xml"/>
  <Override PartName="/xl/charts/chart26.xml" ContentType="application/vnd.openxmlformats-officedocument.drawingml.chart+xml"/>
  <Override PartName="/xl/charts/chart27.xml" ContentType="application/vnd.openxmlformats-officedocument.drawingml.chart+xml"/>
  <Override PartName="/xl/pivotTables/pivotTable52.xml" ContentType="application/vnd.openxmlformats-officedocument.spreadsheetml.pivotTable+xml"/>
  <Override PartName="/xl/pivotTables/pivotTable53.xml" ContentType="application/vnd.openxmlformats-officedocument.spreadsheetml.pivotTable+xml"/>
  <Override PartName="/xl/pivotTables/pivotTable54.xml" ContentType="application/vnd.openxmlformats-officedocument.spreadsheetml.pivotTable+xml"/>
  <Override PartName="/xl/pivotTables/pivotTable55.xml" ContentType="application/vnd.openxmlformats-officedocument.spreadsheetml.pivotTable+xml"/>
  <Override PartName="/xl/pivotTables/pivotTable56.xml" ContentType="application/vnd.openxmlformats-officedocument.spreadsheetml.pivotTable+xml"/>
  <Override PartName="/xl/drawings/drawing9.xml" ContentType="application/vnd.openxmlformats-officedocument.drawing+xml"/>
  <Override PartName="/xl/charts/chart28.xml" ContentType="application/vnd.openxmlformats-officedocument.drawingml.chart+xml"/>
  <Override PartName="/xl/charts/chart29.xml" ContentType="application/vnd.openxmlformats-officedocument.drawingml.chart+xml"/>
  <Override PartName="/xl/charts/chart30.xml" ContentType="application/vnd.openxmlformats-officedocument.drawingml.chart+xml"/>
  <Override PartName="/xl/pivotTables/pivotTable57.xml" ContentType="application/vnd.openxmlformats-officedocument.spreadsheetml.pivotTable+xml"/>
  <Override PartName="/xl/pivotTables/pivotTable58.xml" ContentType="application/vnd.openxmlformats-officedocument.spreadsheetml.pivotTable+xml"/>
  <Override PartName="/xl/pivotTables/pivotTable59.xml" ContentType="application/vnd.openxmlformats-officedocument.spreadsheetml.pivotTable+xml"/>
  <Override PartName="/xl/pivotTables/pivotTable60.xml" ContentType="application/vnd.openxmlformats-officedocument.spreadsheetml.pivotTable+xml"/>
  <Override PartName="/xl/pivotTables/pivotTable61.xml" ContentType="application/vnd.openxmlformats-officedocument.spreadsheetml.pivotTable+xml"/>
  <Override PartName="/xl/pivotTables/pivotTable62.xml" ContentType="application/vnd.openxmlformats-officedocument.spreadsheetml.pivotTable+xml"/>
  <Override PartName="/xl/pivotTables/pivotTable63.xml" ContentType="application/vnd.openxmlformats-officedocument.spreadsheetml.pivotTable+xml"/>
  <Override PartName="/xl/drawings/drawing10.xml" ContentType="application/vnd.openxmlformats-officedocument.drawing+xml"/>
  <Override PartName="/xl/charts/chart31.xml" ContentType="application/vnd.openxmlformats-officedocument.drawingml.chart+xml"/>
  <Override PartName="/xl/pivotTables/pivotTable64.xml" ContentType="application/vnd.openxmlformats-officedocument.spreadsheetml.pivotTable+xml"/>
  <Override PartName="/xl/pivotTables/pivotTable65.xml" ContentType="application/vnd.openxmlformats-officedocument.spreadsheetml.pivotTable+xml"/>
  <Override PartName="/xl/pivotTables/pivotTable66.xml" ContentType="application/vnd.openxmlformats-officedocument.spreadsheetml.pivotTable+xml"/>
  <Override PartName="/xl/pivotTables/pivotTable67.xml" ContentType="application/vnd.openxmlformats-officedocument.spreadsheetml.pivotTable+xml"/>
  <Override PartName="/xl/pivotTables/pivotTable68.xml" ContentType="application/vnd.openxmlformats-officedocument.spreadsheetml.pivotTable+xml"/>
  <Override PartName="/xl/drawings/drawing11.xml" ContentType="application/vnd.openxmlformats-officedocument.drawing+xml"/>
  <Override PartName="/xl/charts/chart32.xml" ContentType="application/vnd.openxmlformats-officedocument.drawingml.chart+xml"/>
  <Override PartName="/xl/pivotTables/pivotTable69.xml" ContentType="application/vnd.openxmlformats-officedocument.spreadsheetml.pivotTable+xml"/>
  <Override PartName="/xl/pivotTables/pivotTable70.xml" ContentType="application/vnd.openxmlformats-officedocument.spreadsheetml.pivotTable+xml"/>
  <Override PartName="/xl/drawings/drawing12.xml" ContentType="application/vnd.openxmlformats-officedocument.drawing+xml"/>
  <Override PartName="/xl/charts/chart33.xml" ContentType="application/vnd.openxmlformats-officedocument.drawingml.chart+xml"/>
  <Override PartName="/xl/pivotTables/pivotTable71.xml" ContentType="application/vnd.openxmlformats-officedocument.spreadsheetml.pivotTable+xml"/>
  <Override PartName="/xl/pivotTables/pivotTable72.xml" ContentType="application/vnd.openxmlformats-officedocument.spreadsheetml.pivotTable+xml"/>
  <Override PartName="/xl/drawings/drawing13.xml" ContentType="application/vnd.openxmlformats-officedocument.drawing+xml"/>
  <Override PartName="/xl/charts/chart34.xml" ContentType="application/vnd.openxmlformats-officedocument.drawingml.chart+xml"/>
  <Override PartName="/xl/pivotTables/pivotTable73.xml" ContentType="application/vnd.openxmlformats-officedocument.spreadsheetml.pivotTable+xml"/>
  <Override PartName="/xl/drawings/drawing14.xml" ContentType="application/vnd.openxmlformats-officedocument.drawing+xml"/>
  <Override PartName="/xl/charts/chart35.xml" ContentType="application/vnd.openxmlformats-officedocument.drawingml.chart+xml"/>
  <Override PartName="/xl/pivotTables/pivotTable74.xml" ContentType="application/vnd.openxmlformats-officedocument.spreadsheetml.pivotTable+xml"/>
  <Override PartName="/xl/drawings/drawing15.xml" ContentType="application/vnd.openxmlformats-officedocument.drawing+xml"/>
  <Override PartName="/xl/charts/chart36.xml" ContentType="application/vnd.openxmlformats-officedocument.drawingml.chart+xml"/>
  <Override PartName="/xl/charts/chart37.xml" ContentType="application/vnd.openxmlformats-officedocument.drawingml.chart+xml"/>
  <Override PartName="/xl/pivotTables/pivotTable75.xml" ContentType="application/vnd.openxmlformats-officedocument.spreadsheetml.pivotTable+xml"/>
  <Override PartName="/xl/drawings/drawing16.xml" ContentType="application/vnd.openxmlformats-officedocument.drawing+xml"/>
  <Override PartName="/xl/charts/chart38.xml" ContentType="application/vnd.openxmlformats-officedocument.drawingml.chart+xml"/>
  <Override PartName="/xl/pivotTables/pivotTable76.xml" ContentType="application/vnd.openxmlformats-officedocument.spreadsheetml.pivotTable+xml"/>
  <Override PartName="/xl/pivotTables/pivotTable77.xml" ContentType="application/vnd.openxmlformats-officedocument.spreadsheetml.pivotTable+xml"/>
  <Override PartName="/xl/drawings/drawing17.xml" ContentType="application/vnd.openxmlformats-officedocument.drawing+xml"/>
  <Override PartName="/xl/charts/chart39.xml" ContentType="application/vnd.openxmlformats-officedocument.drawingml.chart+xml"/>
  <Override PartName="/xl/charts/chart40.xml" ContentType="application/vnd.openxmlformats-officedocument.drawingml.chart+xml"/>
  <Override PartName="/xl/pivotTables/pivotTable78.xml" ContentType="application/vnd.openxmlformats-officedocument.spreadsheetml.pivotTable+xml"/>
  <Override PartName="/xl/pivotTables/pivotTable79.xml" ContentType="application/vnd.openxmlformats-officedocument.spreadsheetml.pivotTable+xml"/>
  <Override PartName="/xl/drawings/drawing18.xml" ContentType="application/vnd.openxmlformats-officedocument.drawing+xml"/>
  <Override PartName="/xl/charts/chart41.xml" ContentType="application/vnd.openxmlformats-officedocument.drawingml.chart+xml"/>
  <Override PartName="/xl/charts/chart42.xml" ContentType="application/vnd.openxmlformats-officedocument.drawingml.chart+xml"/>
  <Override PartName="/xl/pivotTables/pivotTable80.xml" ContentType="application/vnd.openxmlformats-officedocument.spreadsheetml.pivotTable+xml"/>
  <Override PartName="/xl/pivotTables/pivotTable81.xml" ContentType="application/vnd.openxmlformats-officedocument.spreadsheetml.pivotTable+xml"/>
  <Override PartName="/xl/pivotTables/pivotTable82.xml" ContentType="application/vnd.openxmlformats-officedocument.spreadsheetml.pivotTable+xml"/>
  <Override PartName="/xl/drawings/drawing19.xml" ContentType="application/vnd.openxmlformats-officedocument.drawing+xml"/>
  <Override PartName="/xl/charts/chart43.xml" ContentType="application/vnd.openxmlformats-officedocument.drawingml.chart+xml"/>
  <Override PartName="/xl/charts/chart44.xml" ContentType="application/vnd.openxmlformats-officedocument.drawingml.chart+xml"/>
  <Override PartName="/xl/charts/chart45.xml" ContentType="application/vnd.openxmlformats-officedocument.drawingml.chart+xml"/>
  <Override PartName="/xl/pivotTables/pivotTable83.xml" ContentType="application/vnd.openxmlformats-officedocument.spreadsheetml.pivotTable+xml"/>
  <Override PartName="/xl/pivotTables/pivotTable84.xml" ContentType="application/vnd.openxmlformats-officedocument.spreadsheetml.pivotTable+xml"/>
  <Override PartName="/xl/pivotTables/pivotTable85.xml" ContentType="application/vnd.openxmlformats-officedocument.spreadsheetml.pivotTable+xml"/>
  <Override PartName="/xl/drawings/drawing20.xml" ContentType="application/vnd.openxmlformats-officedocument.drawing+xml"/>
  <Override PartName="/xl/charts/chart46.xml" ContentType="application/vnd.openxmlformats-officedocument.drawingml.chart+xml"/>
  <Override PartName="/xl/charts/chart47.xml" ContentType="application/vnd.openxmlformats-officedocument.drawingml.chart+xml"/>
  <Override PartName="/xl/charts/chart48.xml" ContentType="application/vnd.openxmlformats-officedocument.drawingml.chart+xml"/>
  <Override PartName="/xl/calcChain.xml" ContentType="application/vnd.openxmlformats-officedocument.spreadsheetml.calcChai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7" rupBuild="14420"/>
  <workbookPr defaultThemeVersion="124226"/>
  <mc:AlternateContent xmlns:mc="http://schemas.openxmlformats.org/markup-compatibility/2006">
    <mc:Choice Requires="x15">
      <x15ac:absPath xmlns:x15ac="http://schemas.microsoft.com/office/spreadsheetml/2010/11/ac" url="C:\Users\Luis Miguel Garay\Documents\TFG\Development\DATASETS\AHOGADOS\"/>
    </mc:Choice>
  </mc:AlternateContent>
  <bookViews>
    <workbookView xWindow="-120" yWindow="-120" windowWidth="29040" windowHeight="15990" tabRatio="887"/>
  </bookViews>
  <sheets>
    <sheet name="Completa" sheetId="4" r:id="rId1"/>
    <sheet name="Pronost 2019" sheetId="18" r:id="rId2"/>
    <sheet name="Menores" sheetId="22" r:id="rId3"/>
    <sheet name="PronMenores" sheetId="21" r:id="rId4"/>
    <sheet name="Hoja1" sheetId="35" r:id="rId5"/>
    <sheet name="CCAA-18" sheetId="19" r:id="rId6"/>
    <sheet name="PronosticoMEs" sheetId="15" r:id="rId7"/>
    <sheet name=" Zonas (2)" sheetId="23" r:id="rId8"/>
    <sheet name="Pronostico" sheetId="5" r:id="rId9"/>
    <sheet name="CCAA" sheetId="9" r:id="rId10"/>
    <sheet name="CAA Filtros" sheetId="34" r:id="rId11"/>
    <sheet name="Nac" sheetId="6" r:id="rId12"/>
    <sheet name="Loc" sheetId="10" r:id="rId13"/>
    <sheet name="Meno" sheetId="8" r:id="rId14"/>
    <sheet name="Por meses" sheetId="11" r:id="rId15"/>
    <sheet name="Edad" sheetId="12" r:id="rId16"/>
    <sheet name="Vigil" sheetId="14" r:id="rId17"/>
    <sheet name="Causa" sheetId="13" r:id="rId18"/>
    <sheet name="RCP SOS" sheetId="16" r:id="rId19"/>
    <sheet name="May65" sheetId="20" r:id="rId20"/>
    <sheet name="Men 14" sheetId="24" r:id="rId21"/>
    <sheet name="COnd" sheetId="25" r:id="rId22"/>
    <sheet name="TIpo" sheetId="26" r:id="rId23"/>
    <sheet name="Activ" sheetId="27" r:id="rId24"/>
    <sheet name="Interv" sheetId="28" r:id="rId25"/>
    <sheet name="Riesgo" sheetId="29" r:id="rId26"/>
    <sheet name="Detecc" sheetId="30" r:id="rId27"/>
    <sheet name="Extrac" sheetId="32" r:id="rId28"/>
    <sheet name="Vig" sheetId="31" r:id="rId29"/>
    <sheet name="Rean" sheetId="33" r:id="rId30"/>
  </sheets>
  <definedNames>
    <definedName name="_xlnm.Print_Area" localSheetId="10">'CAA Filtros'!$B$1:$K$54</definedName>
    <definedName name="_xlnm.Print_Area" localSheetId="9">CCAA!$B$3:$M$28</definedName>
    <definedName name="_xlnm.Print_Area" localSheetId="0">Completa!#REF!</definedName>
    <definedName name="DatosExternos_1" localSheetId="2" hidden="1">Menores!$A$1:$Z$190</definedName>
    <definedName name="Recopilacionahogados_Revisada_V_3_1" localSheetId="0" hidden="1">Completa!#REF!</definedName>
    <definedName name="Recopilacionahogados_Revisada_V_3_1_1" localSheetId="0" hidden="1">Completa!$A$1:$AE$1282</definedName>
    <definedName name="_xlnm.Print_Titles" localSheetId="0">Completa!$1:$1</definedName>
  </definedNames>
  <calcPr calcId="162913"/>
  <pivotCaches>
    <pivotCache cacheId="0" r:id="rId31"/>
    <pivotCache cacheId="1" r:id="rId32"/>
    <pivotCache cacheId="2" r:id="rId33"/>
  </pivotCaches>
  <extLst>
    <ext xmlns:xcalcf="http://schemas.microsoft.com/office/spreadsheetml/2018/calcfeatures" uri="{B58B0392-4F1F-4190-BB64-5DF3571DCE5F}">
      <xcalcf:calcFeatures>
        <xcalcf:feature name="microsoft.com:RD"/>
        <xcalcf:feature name="microsoft.com:FV"/>
      </xcalcf:calcFeatures>
    </ext>
  </extLst>
</workbook>
</file>

<file path=xl/calcChain.xml><?xml version="1.0" encoding="utf-8"?>
<calcChain xmlns="http://schemas.openxmlformats.org/spreadsheetml/2006/main">
  <c r="G97" i="12" l="1"/>
  <c r="G98" i="12"/>
  <c r="G99" i="12"/>
  <c r="G100" i="12"/>
  <c r="G101" i="12"/>
  <c r="G102" i="12"/>
  <c r="G103" i="12"/>
  <c r="G104" i="12"/>
  <c r="G105" i="12"/>
  <c r="G106" i="12"/>
  <c r="G107" i="12"/>
  <c r="G108" i="12"/>
  <c r="G109" i="12"/>
  <c r="G110" i="12"/>
  <c r="G111" i="12"/>
  <c r="G112" i="12"/>
  <c r="G113" i="12"/>
  <c r="G114" i="12"/>
  <c r="G115" i="12"/>
  <c r="G116" i="12"/>
  <c r="G96" i="12"/>
  <c r="G51" i="6" l="1"/>
  <c r="K79" i="11"/>
  <c r="J79" i="11"/>
  <c r="D35" i="31"/>
  <c r="F32" i="31" s="1"/>
  <c r="D6" i="28"/>
  <c r="D7" i="28"/>
  <c r="D8" i="28"/>
  <c r="D9" i="28"/>
  <c r="D10" i="28"/>
  <c r="D5" i="28"/>
  <c r="H47" i="10"/>
  <c r="H48" i="10"/>
  <c r="H49" i="10"/>
  <c r="H50" i="10"/>
  <c r="H51" i="10"/>
  <c r="H52" i="10"/>
  <c r="H53" i="10"/>
  <c r="H54" i="10"/>
  <c r="H55" i="10"/>
  <c r="H56" i="10"/>
  <c r="H57" i="10"/>
  <c r="H58" i="10"/>
  <c r="H59" i="10"/>
  <c r="H60" i="10"/>
  <c r="H61" i="10"/>
  <c r="H62" i="10"/>
  <c r="H46" i="10"/>
  <c r="H110" i="10"/>
  <c r="H111" i="10"/>
  <c r="H112" i="10"/>
  <c r="H113" i="10"/>
  <c r="H114" i="10"/>
  <c r="H115" i="10"/>
  <c r="H116" i="10"/>
  <c r="H117" i="10"/>
  <c r="H118" i="10"/>
  <c r="H119" i="10"/>
  <c r="H120" i="10"/>
  <c r="H121" i="10"/>
  <c r="H122" i="10"/>
  <c r="H123" i="10"/>
  <c r="H124" i="10"/>
  <c r="H125" i="10"/>
  <c r="H109" i="10"/>
  <c r="W26" i="6"/>
  <c r="G58" i="33"/>
  <c r="G59" i="33"/>
  <c r="G60" i="33"/>
  <c r="G61" i="33"/>
  <c r="G62" i="33"/>
  <c r="G63" i="33"/>
  <c r="G57" i="33"/>
  <c r="F58" i="33"/>
  <c r="F59" i="33"/>
  <c r="F60" i="33"/>
  <c r="F61" i="33"/>
  <c r="F62" i="33"/>
  <c r="F63" i="33"/>
  <c r="F57" i="33"/>
  <c r="D64" i="33"/>
  <c r="C64" i="33"/>
  <c r="E61" i="33" s="1"/>
  <c r="V25" i="31"/>
  <c r="V26" i="31"/>
  <c r="V27" i="31"/>
  <c r="V28" i="31"/>
  <c r="V29" i="31"/>
  <c r="V30" i="31"/>
  <c r="V31" i="31"/>
  <c r="V24" i="31"/>
  <c r="C35" i="31"/>
  <c r="E31" i="31" s="1"/>
  <c r="C32" i="23"/>
  <c r="B32" i="23"/>
  <c r="C31" i="23"/>
  <c r="B31" i="23"/>
  <c r="C30" i="23"/>
  <c r="B30" i="23"/>
  <c r="C29" i="23"/>
  <c r="B29" i="23"/>
  <c r="C28" i="23"/>
  <c r="B28" i="23"/>
  <c r="C27" i="23"/>
  <c r="B27" i="23"/>
  <c r="C26" i="23"/>
  <c r="B26" i="23"/>
  <c r="C25" i="23"/>
  <c r="B25" i="23"/>
  <c r="C24" i="23"/>
  <c r="B24" i="23"/>
  <c r="H84" i="14"/>
  <c r="G84" i="14"/>
  <c r="H128" i="10"/>
  <c r="H106" i="10"/>
  <c r="H107" i="10"/>
  <c r="H60" i="14"/>
  <c r="G59" i="14"/>
  <c r="F34" i="31" l="1"/>
  <c r="F33" i="31"/>
  <c r="E34" i="31"/>
  <c r="E33" i="31"/>
  <c r="E32" i="31"/>
  <c r="F31" i="31"/>
  <c r="E58" i="33"/>
  <c r="E62" i="33"/>
  <c r="E63" i="33"/>
  <c r="E59" i="33"/>
  <c r="E60" i="33"/>
  <c r="E57" i="33"/>
  <c r="F2" i="18"/>
  <c r="G26" i="14"/>
  <c r="G25" i="14"/>
  <c r="G24" i="14"/>
  <c r="G6" i="14"/>
  <c r="G7" i="14"/>
  <c r="G5" i="14"/>
  <c r="H129" i="10"/>
  <c r="B28" i="5" l="1"/>
  <c r="C28" i="5"/>
  <c r="B29" i="5"/>
  <c r="C29" i="5"/>
  <c r="B30" i="5"/>
  <c r="C30" i="5"/>
  <c r="B31" i="5"/>
  <c r="C31" i="5"/>
  <c r="B32" i="5"/>
  <c r="C32" i="5"/>
  <c r="B33" i="5"/>
  <c r="C33" i="5"/>
  <c r="B34" i="5"/>
  <c r="C34" i="5"/>
  <c r="B35" i="5"/>
  <c r="C35" i="5"/>
  <c r="B36" i="5"/>
  <c r="C36" i="5"/>
  <c r="Q14" i="11"/>
  <c r="D16" i="5" l="1"/>
  <c r="E16" i="5"/>
  <c r="F16" i="5"/>
  <c r="C16" i="5"/>
</calcChain>
</file>

<file path=xl/connections.xml><?xml version="1.0" encoding="utf-8"?>
<connections xmlns="http://schemas.openxmlformats.org/spreadsheetml/2006/main">
  <connection id="1" sourceFile="C:\Dropbox\Recopilación Ahogamientos\Recopilacionahogados-Revisada-V-3-1.mdb" odcFile="C:\Users\pc\Documents\Mis archivos de origen de datos\Recopilacionahogados-Revisada-V-3-1.odc" keepAlive="1" name="Consulta - Consulta 2019-Menores" description="Conexión a la consulta 'Consulta 2019-Menores' en el libro." type="5" refreshedVersion="3" background="1" saveData="1">
    <dbPr connection="Provider=Microsoft.ACE.OLEDB.12.0;User ID=Admin;Data Source=C:\Dropbox\Recopilación Ahogamientos\Recopilacionahogados-Revisada-V-3-1.mdb;Mode=ReadWrite;Extended Properties=&quot;&quot;;Jet OLEDB:System database=&quot;&quot;;Jet OLEDB:Registry Path=&quot;&quot;;Jet OLEDB:Engine Type=5;Jet OLEDB:Database Locking Mode=1;Jet OLEDB:Global Partial Bulk Ops=2;Jet OLEDB:Global Bulk Transactions=1;Jet OLEDB:New Database Password=&quot;&quot;;Jet OLEDB:Create System Database=False;Jet OLEDB:Encrypt Database=False;Jet OLEDB:Don't Copy Locale on Compact=False;Jet OLEDB:Compact Without Replica Repair=False;Jet OLEDB:SFP=False;Jet OLEDB:Support Complex Data=False" command="Consulta 2018-Menores" commandType="3"/>
  </connection>
  <connection id="2" sourceFile="C:\Dropbox\Recopilación Ahogamientos\Recopilacionahogados-Revisada-V-3-1.mdb" odcFile="C:\Users\pc\Documents\Mis archivos de origen de datos\Recopilacionahogados-Revisada-V-3-1 Consulta 2019.odc" keepAlive="1" name="Recopilacionahogados-Revisada-V-3-1" description="Consulta 2019" type="5" refreshedVersion="3" background="1" saveData="1">
    <dbPr connection="Provider=Microsoft.ACE.OLEDB.12.0;User ID=Admin;Data Source=C:\Dropbox\Recopilación Ahogamientos\Recopilacionahogados-Revisada-V-3-1.mdb;Mode=ReadWrite;Extended Properties=&quot;&quot;;Jet OLEDB:System database=&quot;&quot;;Jet OLEDB:Registry Path=&quot;&quot;;Jet OLEDB:Engine Type=5;Jet OLEDB:Database Locking Mode=1;Jet OLEDB:Global Partial Bulk Ops=2;Jet OLEDB:Global Bulk Transactions=1;Jet OLEDB:New Database Password=&quot;&quot;;Jet OLEDB:Create System Database=False;Jet OLEDB:Encrypt Database=False;Jet OLEDB:Don't Copy Locale on Compact=False;Jet OLEDB:Compact Without Replica Repair=False;Jet OLEDB:SFP=False;Jet OLEDB:Support Complex Data=False" command="Consulta 2019" commandType="3"/>
  </connection>
  <connection id="3" sourceFile="C:\Dropbox\Recopilación Ahogamientos\Recopilacionahogados-Revisada-V-3-1.mdb" odcFile="C:\Users\pc\Documents\Mis archivos de origen de datos\Recopilacionahogados-Revisada-V-3-1.odc" keepAlive="1" name="Recopilacionahogados-Revisada-V-3-1.mdb Consulta 2018" type="5" refreshedVersion="0" new="1" background="1" saveData="1">
    <dbPr connection="Provider=Microsoft.ACE.OLEDB.12.0;Password=&quot;&quot;;User ID=Admin;Data Source=C:\Dropbox\Recopilación Ahogamientos\Recopilacionahogados-Revisada-V-3-1.mdb;Mode=ReadWrite;Extended Properties=&quot;&quot;;Jet OLEDB:System database=&quot;&quot;;Jet OLEDB:Registry Path=&quot;&quot;;Jet OLEDB:Database Password=&quot;&quot;;Jet OLEDB:Engine Type=5;Jet OLEDB:Database Locking Mode=1;Jet OLEDB:Global Partial Bulk Ops=2;Jet OLEDB:Global Bulk Transactions=1;Jet OLEDB:New Database Password=&quot;&quot;;Jet OLEDB:Create System Database=False;Jet OLEDB:Encrypt Database=False;Jet OLEDB:Don't Copy Locale on Compact=False;Jet OLEDB:Compact Without Replica Repair=False;Jet OLEDB:SFP=False;Jet OLEDB:Support Complex Data=False" command="Consulta 2018" commandType="3"/>
  </connection>
</connections>
</file>

<file path=xl/sharedStrings.xml><?xml version="1.0" encoding="utf-8"?>
<sst xmlns="http://schemas.openxmlformats.org/spreadsheetml/2006/main" count="36709" uniqueCount="6643">
  <si>
    <t>Fecha</t>
  </si>
  <si>
    <t>IdAhogado</t>
  </si>
  <si>
    <t>IdPersona</t>
  </si>
  <si>
    <t>Localidad</t>
  </si>
  <si>
    <t>Provincia</t>
  </si>
  <si>
    <t>CCAA</t>
  </si>
  <si>
    <t>Hora</t>
  </si>
  <si>
    <t>Latitud</t>
  </si>
  <si>
    <t>Longitud</t>
  </si>
  <si>
    <t>Titular</t>
  </si>
  <si>
    <t>Sexo</t>
  </si>
  <si>
    <t>Edad</t>
  </si>
  <si>
    <t>Nacionalidad</t>
  </si>
  <si>
    <t>Causa</t>
  </si>
  <si>
    <t>Origen</t>
  </si>
  <si>
    <t>TipoAhogamiento</t>
  </si>
  <si>
    <t>Factor</t>
  </si>
  <si>
    <t>Pronostico</t>
  </si>
  <si>
    <t>Localizacion</t>
  </si>
  <si>
    <t>Riesgo</t>
  </si>
  <si>
    <t>Reanimacion</t>
  </si>
  <si>
    <t>Vigilancia</t>
  </si>
  <si>
    <t>Actividad</t>
  </si>
  <si>
    <t>Deteccion</t>
  </si>
  <si>
    <t>Intervencion</t>
  </si>
  <si>
    <t>Enlace1</t>
  </si>
  <si>
    <t>Enlace2</t>
  </si>
  <si>
    <t>Enlace3</t>
  </si>
  <si>
    <t>Enlace4</t>
  </si>
  <si>
    <t>Enlace5</t>
  </si>
  <si>
    <t>Mujer</t>
  </si>
  <si>
    <t>España</t>
  </si>
  <si>
    <t>Accidente, caída o zambullida accidentales</t>
  </si>
  <si>
    <t>Ahogado con sintomas de aspiración de agua</t>
  </si>
  <si>
    <t>Peligrosidad del entorno</t>
  </si>
  <si>
    <t>Ahogamiento mortal</t>
  </si>
  <si>
    <t>Sin datos</t>
  </si>
  <si>
    <t>No vigilado</t>
  </si>
  <si>
    <t>Actividad cerca del agua</t>
  </si>
  <si>
    <t>Ciudadano</t>
  </si>
  <si>
    <t>Asistencia por transeúntes no adiestrados</t>
  </si>
  <si>
    <t>Canarias</t>
  </si>
  <si>
    <t>Posible Ahogamiento</t>
  </si>
  <si>
    <t>Playas sin vigilancia</t>
  </si>
  <si>
    <t>Recuperacion de cadaver</t>
  </si>
  <si>
    <t>Recuperación de cadaver</t>
  </si>
  <si>
    <t>Andalucía</t>
  </si>
  <si>
    <t>Hombre</t>
  </si>
  <si>
    <t>Local</t>
  </si>
  <si>
    <t>Perdida de Control</t>
  </si>
  <si>
    <t>Rescate sin consecuencias</t>
  </si>
  <si>
    <t>Sin Reanimacion</t>
  </si>
  <si>
    <t>Rescate por personal adiestrado con equipamiento</t>
  </si>
  <si>
    <t>Extranjero</t>
  </si>
  <si>
    <t>Natación recreativa</t>
  </si>
  <si>
    <t>Euskadi</t>
  </si>
  <si>
    <t>Rescate y traslado a supervisión médica</t>
  </si>
  <si>
    <t>Rios, canales y similares</t>
  </si>
  <si>
    <t>A Coruña</t>
  </si>
  <si>
    <t>Galicia</t>
  </si>
  <si>
    <t>Edad, Enfermedad, Enfermedad Mental</t>
  </si>
  <si>
    <t>Puertos, embarcaderos, amarres</t>
  </si>
  <si>
    <t>Ahogamiento secundario a accidente</t>
  </si>
  <si>
    <t>Tenerife</t>
  </si>
  <si>
    <t>Intento de rescate de personas o animales</t>
  </si>
  <si>
    <t>Playas con vigilancia</t>
  </si>
  <si>
    <t>En horario de vigilancia</t>
  </si>
  <si>
    <t>Total general</t>
  </si>
  <si>
    <t>Cuenta de Sexo</t>
  </si>
  <si>
    <t>Pronóstico</t>
  </si>
  <si>
    <t>SVA por SEM</t>
  </si>
  <si>
    <t>Acompañante, familiar, amigo</t>
  </si>
  <si>
    <t>http://politica.elpais.com/politica/2016/08/07/actualidad/1470550812_132558.html</t>
  </si>
  <si>
    <t>Datos RFESS</t>
  </si>
  <si>
    <t>Murcia</t>
  </si>
  <si>
    <t>Malas condiciones meterológicas o del agua (Bandera Roja)</t>
  </si>
  <si>
    <t>Ahogamiento no mortal con hospitalizacion</t>
  </si>
  <si>
    <t>Victima con traumatismo</t>
  </si>
  <si>
    <t>Buceo recreativo con botella</t>
  </si>
  <si>
    <t>Pontevedra</t>
  </si>
  <si>
    <t>Asturias</t>
  </si>
  <si>
    <t>Lesiones</t>
  </si>
  <si>
    <t>RCP basica temprana por transeunte adiestrado</t>
  </si>
  <si>
    <t>Rescate con necesidad de observación posterior</t>
  </si>
  <si>
    <t>Pronostico del Incidente de Ahogamiento</t>
  </si>
  <si>
    <t>Total</t>
  </si>
  <si>
    <t>Total Ahogamiento mortal</t>
  </si>
  <si>
    <t>Total Rescate sin consecuencias</t>
  </si>
  <si>
    <t>Total Rescate y traslado a supervisión médica</t>
  </si>
  <si>
    <t xml:space="preserve">MENORES DE 18 AÑOS </t>
  </si>
  <si>
    <t>Total Ahogamiento no mortal con hospitalizacion</t>
  </si>
  <si>
    <t>(Todas)</t>
  </si>
  <si>
    <t>Localización</t>
  </si>
  <si>
    <t>Mes</t>
  </si>
  <si>
    <t>www.ahogamiento.com</t>
  </si>
  <si>
    <t>Noruega</t>
  </si>
  <si>
    <t>Total Lesiones</t>
  </si>
  <si>
    <t>(en blanco)</t>
  </si>
  <si>
    <t>%</t>
  </si>
  <si>
    <t>Reproducción permitida citando la procedencia</t>
  </si>
  <si>
    <t>Cuenta de IdPersona</t>
  </si>
  <si>
    <t/>
  </si>
  <si>
    <t>Extraccion</t>
  </si>
  <si>
    <t>Cuerpo de Seguridad o Emergencias</t>
  </si>
  <si>
    <t>Embarcación de rescate</t>
  </si>
  <si>
    <t>No preciso extraccion</t>
  </si>
  <si>
    <t>Gran Canaria</t>
  </si>
  <si>
    <t>Socorrista en servicio</t>
  </si>
  <si>
    <t>Rescate por Socorristas o personas adiestradas en RCP</t>
  </si>
  <si>
    <t>RCP basica SOS y SVA por SEM</t>
  </si>
  <si>
    <t>Mogán, Playa de Amadores</t>
  </si>
  <si>
    <t>Lanzarote</t>
  </si>
  <si>
    <t>Fuerzas orden publico</t>
  </si>
  <si>
    <t>Valores</t>
  </si>
  <si>
    <t>Cuenta de IdAhogado</t>
  </si>
  <si>
    <t>Cuenta de IdAhogado2</t>
  </si>
  <si>
    <t>Lituania</t>
  </si>
  <si>
    <t>Helicoptero</t>
  </si>
  <si>
    <t>Reino Unido</t>
  </si>
  <si>
    <t>Francia</t>
  </si>
  <si>
    <t>Asistencia por transeúntes adiestrados</t>
  </si>
  <si>
    <t>Valencia</t>
  </si>
  <si>
    <t>Cdad Valenciana</t>
  </si>
  <si>
    <t>Cataluña</t>
  </si>
  <si>
    <t>Incidentes</t>
  </si>
  <si>
    <t>Cádiz</t>
  </si>
  <si>
    <t>Naufragio</t>
  </si>
  <si>
    <t>Franja costera o alta mar</t>
  </si>
  <si>
    <t>Piraguismo, Kayac</t>
  </si>
  <si>
    <t>Socorrista</t>
  </si>
  <si>
    <t>Alemania</t>
  </si>
  <si>
    <t>Otros</t>
  </si>
  <si>
    <t>Servicios de emergencia, policia, bomberos</t>
  </si>
  <si>
    <t>Residente</t>
  </si>
  <si>
    <t>Holanda</t>
  </si>
  <si>
    <t>CC.AA.</t>
  </si>
  <si>
    <t>Pronostico Victima</t>
  </si>
  <si>
    <t>Alicante</t>
  </si>
  <si>
    <t>Navegación o deportes acuáticos</t>
  </si>
  <si>
    <t>Fallecimiento Sin Ahogamiento</t>
  </si>
  <si>
    <t>Pesca recreativa desde embarcacion</t>
  </si>
  <si>
    <t>Bulgaria</t>
  </si>
  <si>
    <t>ene</t>
  </si>
  <si>
    <t>abr</t>
  </si>
  <si>
    <t>may</t>
  </si>
  <si>
    <t>Argelia</t>
  </si>
  <si>
    <t>mar</t>
  </si>
  <si>
    <t>Moderadas condiciones metereológicas o del agua (Bandera amarilla)</t>
  </si>
  <si>
    <t>Sin Datos</t>
  </si>
  <si>
    <t>Surf-Windsurf-Esqui acuatico-Kyte</t>
  </si>
  <si>
    <t>RCP temprana por transeuntes no adiestrados</t>
  </si>
  <si>
    <t>jun</t>
  </si>
  <si>
    <t>Embalses, Pantanos</t>
  </si>
  <si>
    <t>Traumatismo/TRM</t>
  </si>
  <si>
    <t>Marruecos</t>
  </si>
  <si>
    <t>Incidente o accidente de buceo</t>
  </si>
  <si>
    <t>Girona</t>
  </si>
  <si>
    <t>Fuera del horario de vigilancia</t>
  </si>
  <si>
    <t>Embarcación de recreo</t>
  </si>
  <si>
    <t>Colombia</t>
  </si>
  <si>
    <t>Pesca o navegación comercial</t>
  </si>
  <si>
    <t>(Varios elementos)</t>
  </si>
  <si>
    <t xml:space="preserve">Pronóstico Menores 14 años </t>
  </si>
  <si>
    <t>Embarcacion costera</t>
  </si>
  <si>
    <t>Suecia</t>
  </si>
  <si>
    <t>jul</t>
  </si>
  <si>
    <t>Rusia</t>
  </si>
  <si>
    <t>Polonia</t>
  </si>
  <si>
    <t>Italia</t>
  </si>
  <si>
    <t>Buceo a pulmon</t>
  </si>
  <si>
    <t>Bélgica</t>
  </si>
  <si>
    <t>Rumanía</t>
  </si>
  <si>
    <t>ago</t>
  </si>
  <si>
    <t>Causa del ahogamiento</t>
  </si>
  <si>
    <t>Reanimación</t>
  </si>
  <si>
    <t>Chequia</t>
  </si>
  <si>
    <t>Paraguay</t>
  </si>
  <si>
    <t>sep</t>
  </si>
  <si>
    <t>DATOS 2018</t>
  </si>
  <si>
    <t>Mogán</t>
  </si>
  <si>
    <t>Irlanda</t>
  </si>
  <si>
    <t>oct</t>
  </si>
  <si>
    <t>nov</t>
  </si>
  <si>
    <t>Datos año 2018 al 18/11/2018</t>
  </si>
  <si>
    <t>Torre Pacheco</t>
  </si>
  <si>
    <t>La Palma</t>
  </si>
  <si>
    <t>dic</t>
  </si>
  <si>
    <t>Menores de 14 años</t>
  </si>
  <si>
    <t>Localización del Incidente de Ahogamiento</t>
  </si>
  <si>
    <t>Localización de los Fallecimientos</t>
  </si>
  <si>
    <t>Factor de Riesgo</t>
  </si>
  <si>
    <t>Condiciones</t>
  </si>
  <si>
    <t xml:space="preserve">Tipo </t>
  </si>
  <si>
    <t xml:space="preserve">Factor Riesgo </t>
  </si>
  <si>
    <t>Detección</t>
  </si>
  <si>
    <t>Extra</t>
  </si>
  <si>
    <t>Vigilado</t>
  </si>
  <si>
    <t xml:space="preserve">Extraccion </t>
  </si>
  <si>
    <t>Fallecidos</t>
  </si>
  <si>
    <t>Feb</t>
  </si>
  <si>
    <t>Fallecimientos</t>
  </si>
  <si>
    <t>RCP SOS</t>
  </si>
  <si>
    <t>RCP NO SOS</t>
  </si>
  <si>
    <t>Localización Incidentes (Extranjeros)</t>
  </si>
  <si>
    <t>Lugar de Incidentes (Extranjeros)</t>
  </si>
  <si>
    <t>Tamariu, Cala Gamarus</t>
  </si>
  <si>
    <t>41.911388</t>
  </si>
  <si>
    <t>3.209499</t>
  </si>
  <si>
    <t>Rescatan a un adulto y a un menor del mar en Tamariu</t>
  </si>
  <si>
    <t>#https://www.lavanguardia.com/local/girona/20190104/453928879157/rescatan-adulto-menor-mar-tamariu-girona.html#</t>
  </si>
  <si>
    <t>Los Narejos</t>
  </si>
  <si>
    <t>37.747675</t>
  </si>
  <si>
    <t>-0.829095</t>
  </si>
  <si>
    <t>Rescatan en buen estado a un kite-surfista en el Mar Menor</t>
  </si>
  <si>
    <t>#http://www.112rmurcia.es/noticias/index.php/7265#</t>
  </si>
  <si>
    <t>27.790821</t>
  </si>
  <si>
    <t>-15.724617</t>
  </si>
  <si>
    <t>Un varón fallece tras sufrir un ahogamiento en el mar en Gran Canaria</t>
  </si>
  <si>
    <t>#http://www.gobiernodecanarias.org/noticias/se/1-1-2_Canarias/104820/varon-fallece-tras-sufrir-ahogamiento-mar-gran-canaria#</t>
  </si>
  <si>
    <t>Mazo, Playa de la Bajota</t>
  </si>
  <si>
    <t>28.594366</t>
  </si>
  <si>
    <t>-17.756466</t>
  </si>
  <si>
    <t>Personal del SUC asiste a un buceador con síntomas de ahogamiento en la costa de La Palma</t>
  </si>
  <si>
    <t>#http://www.gobiernodecanarias.org/noticias/se/1-1-2_Canarias/104815/personal-suc-asiste-buceador-sintomas-ahogamiento-costa-palma#</t>
  </si>
  <si>
    <t>Algemesí, Río Júcar</t>
  </si>
  <si>
    <t>39.181667</t>
  </si>
  <si>
    <t>-0.417622</t>
  </si>
  <si>
    <t>Encuentran el cadáver del piragüista desaparecido en aguas del río Xúquer</t>
  </si>
  <si>
    <t>#https://www.levante-emv.com/ribera/2019/01/13/encuentran-cadaver-piraguista-desaparecido-aguas/1820300.html#</t>
  </si>
  <si>
    <t>#https://www.diarioinformacion.com/sucesos/2019/01/12/hallan-cadaver-piraguista-desaparecido-xuquer/2106716.html#</t>
  </si>
  <si>
    <t>#https://www.clm24.es/articulo/sucesos/hallan-horas-busqueda-cadaver-piraguista-desaparecido-rio-jucar/20190112192501231839.html#</t>
  </si>
  <si>
    <t>Barbate</t>
  </si>
  <si>
    <t>36.130057</t>
  </si>
  <si>
    <t>-5.927239</t>
  </si>
  <si>
    <t>Rescatados los tres tripulantes de una pequeña embarcación que salió ardiendo</t>
  </si>
  <si>
    <t>#https://www.diariodecadiz.es/provincia/Rescatados-tripulantes-pequena-embarcacion-ardiendo_0_1317768746.html#</t>
  </si>
  <si>
    <t>Leaburu, Txarama</t>
  </si>
  <si>
    <t>43.123023</t>
  </si>
  <si>
    <t>-2.053963</t>
  </si>
  <si>
    <t>Aparece el cadáver de un hombre de 83 años en un canal de agua de Leaburu, en Guipúzcoa</t>
  </si>
  <si>
    <t>#https://espanadiario.es/pais-vasco/aparece-cadaver-canal-agua-leaburu#</t>
  </si>
  <si>
    <t>#https://www.eitb.eus/es/noticias/sociedad/detalle/6120977/aparece-cadaver-hombre-leaburu-11-enero-2019/#</t>
  </si>
  <si>
    <t>#https://www.diariovasco.com/tolosa-goierri/tolosa/hallan-cadaver-varon-20190111152439-nt.html#</t>
  </si>
  <si>
    <t>#https://www.naiz.eus/eu/actualidad/noticia/20190111/aparece-el-cadaver-de-un-hombre-de-83-anos-en-un-canal-de-agua-de-leaburu#</t>
  </si>
  <si>
    <t>27.811953</t>
  </si>
  <si>
    <t>-15.767803</t>
  </si>
  <si>
    <t>Un buceador ruso fallecido en aguas de Mogán, el primer ahogado en Canarias en 2019</t>
  </si>
  <si>
    <t>#http://www.gobiernodecanarias.org/noticias/se/1-1-2_Canarias/104716/buceador-fallece-costa-gran-canaria#</t>
  </si>
  <si>
    <t>#https://www.laopinion.es/sucesos/2019/01/10/buceador-ruso-fallecido-aguas-mogan/943512.html#</t>
  </si>
  <si>
    <t>Murcia, Puerto Tomás Maestre</t>
  </si>
  <si>
    <t>37.747301</t>
  </si>
  <si>
    <t>-0.741193</t>
  </si>
  <si>
    <t>Encuentran ahogado un turista en la Cornisa Poniente del Puerto Tomás Maestre</t>
  </si>
  <si>
    <t>#https://www.diariodelamanga.com/local/2019-01-08/encuentran-ahogado-un-turista-en-la-cornisa-poniente-del-puerto-tomas-maestre-23420/#</t>
  </si>
  <si>
    <t>Beade</t>
  </si>
  <si>
    <t>42.201207</t>
  </si>
  <si>
    <t>-8.720613</t>
  </si>
  <si>
    <t>Hallan a un hombre ahogado en un río de Beade</t>
  </si>
  <si>
    <t>#https://www.lavozdegalicia.es/noticia/vigo/2019/01/09/hallan-hombre-ahogado-rio-beade/00031547058026313439348.htm#</t>
  </si>
  <si>
    <t>#https://www.farodevigo.es/sucesos/2019/01/10/hallan-flotando-cuerpo-sexagenario-rio/2030153.html#</t>
  </si>
  <si>
    <t>A Coruña, O Portiño</t>
  </si>
  <si>
    <t>43.372720</t>
  </si>
  <si>
    <t>-8.447282</t>
  </si>
  <si>
    <t>Un hombre muere en A Coruña al caer al mar mientras paseaba por el puerto de O Portiño</t>
  </si>
  <si>
    <t>#https://www.lavozdegalicia.es/noticia/coruna/coruna/2019/01/06/muere-hombre-caer-agua-portino/00031546779499222544194.htm#</t>
  </si>
  <si>
    <t>#https://www.elmundo.es/espana/2019/01/06/5c320fb6fc6c83d2698b4679.html#</t>
  </si>
  <si>
    <t>#https://www.lasprovincias.es/sucesos/muere-hombre-cayo-20190106163928-ntrc.html#</t>
  </si>
  <si>
    <t>#https://www.laopinioncoruna.es/coruna/2019/01/07/septuagenario-fallece-caer-mar-paseaba/1363476.html#</t>
  </si>
  <si>
    <t>Cabrales, Saltu L'Caleyu</t>
  </si>
  <si>
    <t>43.315336</t>
  </si>
  <si>
    <t>-4.848102</t>
  </si>
  <si>
    <t>Rescatan con síntomas de hipotermia a un hombre que cayó al río en Cabrales</t>
  </si>
  <si>
    <t>#https://www.elcomercio.es/asturias/oriente/cabrales-rescatado-sintomas-hipotermia-tras-caer-rio-20190105133642-nt.html#</t>
  </si>
  <si>
    <t>#http://www.112asturias.es/v_portal/informacion/informacionver.asp?cod=3017&amp;te=11&amp;idage=5802&amp;vap=0&amp;npag=1#</t>
  </si>
  <si>
    <t>Tacoronte</t>
  </si>
  <si>
    <t>28.489794</t>
  </si>
  <si>
    <t>-16.432788</t>
  </si>
  <si>
    <t>Varón herido de carácter moderado tras sufrir un accidente mientras practicaba pesca submarina en Tenerife</t>
  </si>
  <si>
    <t>#http://www.gobiernodecanarias.org/noticias/se/1-1-2_Canarias/104674/varon-herido-caracter-moderado-tras-sufrir-accidente-mientras-practicaba-pesca-submarina-tenerife#</t>
  </si>
  <si>
    <t>37.765260</t>
  </si>
  <si>
    <t>-0.971637</t>
  </si>
  <si>
    <t>Hallan el cadáver de un hombre en una finca de Torre Pacheco</t>
  </si>
  <si>
    <t>#http://torrepacheco.laverdad.es/actualidad/hallan-cadaver-hombre-20190105211605-nt.html#</t>
  </si>
  <si>
    <t>Yaiza</t>
  </si>
  <si>
    <t>28.845900</t>
  </si>
  <si>
    <t>-13.724751</t>
  </si>
  <si>
    <t>Buscan a desaparecido en el mar tras incendio de su embarcación en Lanzarote</t>
  </si>
  <si>
    <t>#https://www.cope.es/actualidad/espana/noticias/buscan-desaparecido-mar-tras-incendio-embarcacion-lanzarote-20190105_326924#</t>
  </si>
  <si>
    <t>#https://www.diariodelanzarote.com/noticia/finaliza-sin-%C3%A9xito-la-b%C3%BAsqueda-del-tripulante-del-barco-incendiado#</t>
  </si>
  <si>
    <t>#https://www.cope.es/actualidad/sociedad/noticias/rescatan-padre-hijo-del-mar-cerca-tamariu-girona-20190104_319599#</t>
  </si>
  <si>
    <t>El Poble Nou de Benitatxell, Cala del Moraig</t>
  </si>
  <si>
    <t>38.708076</t>
  </si>
  <si>
    <t>0.166856</t>
  </si>
  <si>
    <t>Agónico rescate en la playa del Moraig de Benitatxell</t>
  </si>
  <si>
    <t>#https://www.levante-emv.com/marina/2019/01/04/agonico-rescate-playa-moraig-benitatxell/1816611.html#</t>
  </si>
  <si>
    <t>#https://www.diarioinformacion.com/sucesos/2019/01/04/agonico-rescate-tres-submarinistas-cala/2103862.html#</t>
  </si>
  <si>
    <t>Manilva. Playa de la Alcaldesa</t>
  </si>
  <si>
    <t>Málaga</t>
  </si>
  <si>
    <t>36.369135</t>
  </si>
  <si>
    <t>-5.223440</t>
  </si>
  <si>
    <t>Investigan la muerte de un hombre tras aparecer una narcolancha a la deriva</t>
  </si>
  <si>
    <t>Embarcación a motor</t>
  </si>
  <si>
    <t>#https://sevilla.abc.es/andalucia/malaga/sevi-investigan-muerte-hombre-manilva-tras-aparecer-narco-lancha-deriva-201901292102_noticia.html#</t>
  </si>
  <si>
    <t>#https://www.diariosur.es/marbella-estepona/investigan-muerte-hombre-20190130223719-nt.html#</t>
  </si>
  <si>
    <t>Logroño, Río Ebro</t>
  </si>
  <si>
    <t>La Rioja</t>
  </si>
  <si>
    <t>42.472089</t>
  </si>
  <si>
    <t>-2.438632</t>
  </si>
  <si>
    <t>Fallece un hombre de 90 años tras caer al Ebro</t>
  </si>
  <si>
    <t>SVB personal emergencias (policia, bomberos, etc.)</t>
  </si>
  <si>
    <t>#https://logrono24horas.com/fallece-un-vecino-de-logrono-tras-caer-al-rio-ebro/#</t>
  </si>
  <si>
    <t>#https://www.larioja.com/logrono/policia-bomberos-intentan-20190129132215-nt.html#</t>
  </si>
  <si>
    <t>#https://www.europapress.es/la-rioja/noticia-muere-hombre-90-anos-precipitarse-rio-ebro-logrono-20190129162436.html#</t>
  </si>
  <si>
    <t>Bueu, Cabo Udra</t>
  </si>
  <si>
    <t>42.342112</t>
  </si>
  <si>
    <t>-8.836491</t>
  </si>
  <si>
    <t>Rescatan a dos pescadores tras chocar su barca contra una roca en Pontevedra</t>
  </si>
  <si>
    <t>#https://www.cope.es/actualidad/sociedad/noticias/rescatan-dos-pescadores-tras-chocar-barca-contra-una-roca-pontevedra-20190129_341748#</t>
  </si>
  <si>
    <t>San Bartolomé de Tirajana, Playa de Maspalomas</t>
  </si>
  <si>
    <t>27.751020</t>
  </si>
  <si>
    <t>-15.569516</t>
  </si>
  <si>
    <t>Fallece un varón ahogado en Gran Canaria</t>
  </si>
  <si>
    <t>#http://www.gobiernodecanarias.org/noticias/se/1-1-2_Canarias/105364/fallece-varon-ahogado-gran-canaria#</t>
  </si>
  <si>
    <t>#https://www.canarias7.es/sucesos/fallece-un-octogenario-en-la-playa-de-maspalomas-GD6467967#</t>
  </si>
  <si>
    <t>#https://www.laprovincia.es/sucesos/2019/01/28/fallece-ahogado-playa-maspalomas/1141984.html#</t>
  </si>
  <si>
    <t>Enguídanos, Río Cabriel</t>
  </si>
  <si>
    <t>Cuenca</t>
  </si>
  <si>
    <t>Castilla La Mancha</t>
  </si>
  <si>
    <t>39.677499</t>
  </si>
  <si>
    <t>-1.604744</t>
  </si>
  <si>
    <t>Muere una persona al precipitarse su vehículo al río Cabriel en Enguídanos</t>
  </si>
  <si>
    <t>Accidente de Trafico</t>
  </si>
  <si>
    <t>Circulación en vehiculo</t>
  </si>
  <si>
    <t>#https://www.clm24.es/articulo/cuenca/muere-persona-precipitarse-vehiculo-rio-cabriel-enguidanos/20190128182719233380.html#</t>
  </si>
  <si>
    <t>#https://www.lavanguardia.com/local/castilla-la-mancha/20190128/4660886556/fallece-una-persona-en-enguidanos-cuenca-tras-precipitarse-con-su-coche-al-rio-cabriel.html#</t>
  </si>
  <si>
    <t>#http://www.lasnoticiasdecuenca.es/provincia/fallecido-accidente-enguidanos-exalcalde-jose-vicente-anton-39357#</t>
  </si>
  <si>
    <t>Ordizia, Río Oria</t>
  </si>
  <si>
    <t>43.051186</t>
  </si>
  <si>
    <t>-2.180364</t>
  </si>
  <si>
    <t>Muere un vecino de Ordizia tras precipitarse el vehículo que conducía al río Oria</t>
  </si>
  <si>
    <t>#https://www.diariovasco.com/tolosa-goierri/ordizia/muerto-caer-vehiculo-20190128180810-nt.html#</t>
  </si>
  <si>
    <t>#https://www.lavanguardia.com/local/paisvasco/20190128/4661043398/fallece-una-persona-en-ordizia-gipuzkoa-al-caer-su-vehiculo-al-rio-oria.html#</t>
  </si>
  <si>
    <t>Cabañas, Salcedo</t>
  </si>
  <si>
    <t>42.281006</t>
  </si>
  <si>
    <t>-8.657661</t>
  </si>
  <si>
    <t>Rescatan en Pontevedra a una mujer que se había caído a un pozo</t>
  </si>
  <si>
    <t>Sistemas de recogida, transporte o almacenamiento de agua</t>
  </si>
  <si>
    <t>#https://www.cope.es/emisoras/galicia/noticias/rescatan-una-mujer-pozo-con-sintomas-hipotermia-20190128_340594#</t>
  </si>
  <si>
    <t>#https://www.lasexta.com/noticias/sociedad/bomberos-rescatan-pozo-mujer-sexagenaria-sintomas-hipotermia-pontevedra_201901275c4dc7710cf27c1b47fb25a1.html#</t>
  </si>
  <si>
    <t>Villanueva del Trabuco</t>
  </si>
  <si>
    <t>37.027511</t>
  </si>
  <si>
    <t>-4.330820</t>
  </si>
  <si>
    <t>Rescatan de otro pozo el cadáver de un hombre que había salido a pasear en Villanueva del Trabuco</t>
  </si>
  <si>
    <t>Intento de rescate acuatico</t>
  </si>
  <si>
    <t>#https://www.diariosur.es/interior/rescatan-pozo-cadaver-20190128103159-nt.html#</t>
  </si>
  <si>
    <t>#https://www.lasexta.com/noticias/sociedad/tragedia-vuelve-sacudir-malaga-rescatan-cadaver-hombre-pozo-villanueva-trabuco_201901285c4ed4d70cf2bd72e4838eae.html#</t>
  </si>
  <si>
    <t>Binaced</t>
  </si>
  <si>
    <t>Huesca</t>
  </si>
  <si>
    <t>Aragón</t>
  </si>
  <si>
    <t>41.816262</t>
  </si>
  <si>
    <t>0.216464</t>
  </si>
  <si>
    <t>Muere ahogado un hombre que intentó socorrer a sus perros en una balsa de Binaced</t>
  </si>
  <si>
    <t>#https://www.heraldo.es/noticias/aragon/huesca/2019/01/28/muere-ahogado-hombre-que-intento-socorrer-sus-perros-una-balsa-binaced-1289616-2261127.html#</t>
  </si>
  <si>
    <t>Santander, Centro Botín</t>
  </si>
  <si>
    <t>Cantabria</t>
  </si>
  <si>
    <t>43.461455</t>
  </si>
  <si>
    <t>-3.800907</t>
  </si>
  <si>
    <t>Hallan el cadáver de un palentino de 42 años flotando en la bahía de Santander</t>
  </si>
  <si>
    <t>Otra CCAA</t>
  </si>
  <si>
    <t>#https://www.elconfidencial.com/espana/2019-01-27/encuentran-un-cadaver-flotando-cerca-del-centro-botin-de-santander_1785986/#</t>
  </si>
  <si>
    <t>#https://www.lasexta.com/noticias/sociedad/encuentran-cadaver-flotando-mar-cerca-centro-botin-santander_201901275c4d8c4b0cf2bd72e4817e89.html#</t>
  </si>
  <si>
    <t>#https://www.antena3.com/noticias/sociedad/aparece-cadaver-santander-video_201901275c4d84710cf27c1b47faa1d8.html#</t>
  </si>
  <si>
    <t>#https://www.elnortedecastilla.es/palencia/hallado-cuerpo-vecino-20190127135641-nt.html#</t>
  </si>
  <si>
    <t>Oleiros, Santa Cristina</t>
  </si>
  <si>
    <t>43.345365</t>
  </si>
  <si>
    <t>-8.377918</t>
  </si>
  <si>
    <t>Rescatados los tripulantes de una piragua y un «kitesurf» en Santa Cristina</t>
  </si>
  <si>
    <t>Muerte previa a inmersion</t>
  </si>
  <si>
    <t>Navegación, deportes acuáticos</t>
  </si>
  <si>
    <t>#https://www.lavozdegalicia.es/noticia/coruna/oleiros/2019/01/27/rescatados-tripulantes-piragua-kitesurf-santa-cristina/00031548604823877493494.htm#</t>
  </si>
  <si>
    <t>#https://cadenaser.com/emisora/2019/01/28/radio_coruna/1548687869_112935.html#</t>
  </si>
  <si>
    <t>Valdés, Punta los Anaos o cuerno</t>
  </si>
  <si>
    <t>43.566388</t>
  </si>
  <si>
    <t>-6.616653</t>
  </si>
  <si>
    <t>Encuentran el cadáver de un pescador flotando en el agua en Valdés</t>
  </si>
  <si>
    <t>Limítrofe</t>
  </si>
  <si>
    <t>Pesca desde playa o rocas</t>
  </si>
  <si>
    <t>#https://www.elcomercio.es/asturias/occidente/encuentran-cadaver-pescador-luarca-valdes-20190126115118-nt.html#</t>
  </si>
  <si>
    <t>#https://www.lne.es/sucesos/2019/01/26/pescador-grave-caer-mar-punta/2416733.html#</t>
  </si>
  <si>
    <t>#https://www.lavozdegalicia.es/noticia/amarina/2019/01/26/muere-pescador-37-anos-otur-municipio-asturiano-valdes/00031548501833620247248.htm#</t>
  </si>
  <si>
    <t>#https://www.lne.es/asturias/2019/01/27/fallece-trabajador-salvamento-caer-mar/2416973.html#</t>
  </si>
  <si>
    <t>Santa Cruz de Tenerife</t>
  </si>
  <si>
    <t>28.467456</t>
  </si>
  <si>
    <t>-16.238852</t>
  </si>
  <si>
    <t>Salvamento Marítimo localiza el cadáver de una persona que puede ser el pescador desaparecido en Tenerife</t>
  </si>
  <si>
    <t>#https://www.eldiario.es/canariasahora/tenerifeahora/sucesos/servicios-regresado-tinerfeno-San-Andres_0_861264287.html#</t>
  </si>
  <si>
    <t>#https://www.eldiario.es/canariasahora/tenerifeahora/sucesos/Salvamento-Maritimo-localiza-desaparecido-Tenerife_0_861614219.html#</t>
  </si>
  <si>
    <t>San Cristobal</t>
  </si>
  <si>
    <t>28.077653</t>
  </si>
  <si>
    <t>-15.414207</t>
  </si>
  <si>
    <t>Se escapa del hospital y se tira la mar cerca de San Cristóbal</t>
  </si>
  <si>
    <t>Suicidio</t>
  </si>
  <si>
    <t>#https://www.canarias7.es/sucesos/se-escapa-del-hospital-y-se-tira-la-mar-cerca-de-san-cristobal-AG6448714#</t>
  </si>
  <si>
    <t>Sa Calobra, Torrente de Pareis</t>
  </si>
  <si>
    <t>Mallorca</t>
  </si>
  <si>
    <t>Baleares</t>
  </si>
  <si>
    <t>39.850736</t>
  </si>
  <si>
    <t>Los bomberos rescatan a una joven que pasó la noche al raso en el Torrent de Pareis</t>
  </si>
  <si>
    <t>Riadas, desbordamientos, inundaciones</t>
  </si>
  <si>
    <t>#https://www.diariodemallorca.es/sucesos/2019/01/25/bomberos-rescatan-joven-paso-noche/1385984.html#</t>
  </si>
  <si>
    <t>#https://www.mallorcadiario.com/bombers-de-mallorca-rescatan-a-una-joven-en-el-torrent-de-pareis#</t>
  </si>
  <si>
    <t>Ourense, Puente Romano</t>
  </si>
  <si>
    <t>Ourense</t>
  </si>
  <si>
    <t>42.345233</t>
  </si>
  <si>
    <t>-7.869005</t>
  </si>
  <si>
    <t>Aparece el cadáver de un policía jubilado en el Miño en Ourense</t>
  </si>
  <si>
    <t>#https://www.farodevigo.es/portada-ourense/2019/01/24/aparece-cadaver-hombre-mino-paso/2038813.html#</t>
  </si>
  <si>
    <t>#http://www.laregion.es/articulo/ourense/hallan-cuerpo-hombre-mino-ourense/20190124105854850060.html#</t>
  </si>
  <si>
    <t>#https://www.farodevigo.es/portada-ourense/2019/01/25/hallan-mino-cadaver-policia-jubilado/2039364.html#</t>
  </si>
  <si>
    <t>#https://www.lavozdegalicia.es/noticia/ourense/ourense/2019/01/24/rescatan-cuerpo-rio-mino-paso-ourense/00031548323117389174444.htm#</t>
  </si>
  <si>
    <t>Grau de Gandía</t>
  </si>
  <si>
    <t>38.991947</t>
  </si>
  <si>
    <t>-0.162073</t>
  </si>
  <si>
    <t>Un indigente cae al mar y es rescatado por vecinos del Grau de Gandia</t>
  </si>
  <si>
    <t>#https://www.ondanaranjacope.com/noticias/id46637-un-indigente-cae-al-mar-y-es-rescatado-por-vecinos-del-grau-de-gandia.html#</t>
  </si>
  <si>
    <t>Pena, Tineo</t>
  </si>
  <si>
    <t>43.423555</t>
  </si>
  <si>
    <t>-6.298737</t>
  </si>
  <si>
    <t>Localizado el hombre de 41 años desaparecido ayer en Tineo</t>
  </si>
  <si>
    <t>#http://www.112asturias.es/v_portal/informacion/informacionver.asp?cod=3032&amp;te=11&amp;idage=5837&amp;vap=0#</t>
  </si>
  <si>
    <t>#https://elpais.com/politica/2019/01/24/actualidad/1548330040_397041.html#</t>
  </si>
  <si>
    <t>#https://digitaldeleon.com/principal/2019/01/24/hallan-el-cadaver-del-hombre-desaparecido-en-el-rio_60970#</t>
  </si>
  <si>
    <t>#http://www.rtve.es/noticias/20190124/temporal-lluvia-deja-menos-tres-muertos-asturias/1873740.shtml#</t>
  </si>
  <si>
    <t>La Linea de la Concepción, Puerto de la Atunara</t>
  </si>
  <si>
    <t>36.179707</t>
  </si>
  <si>
    <t>-5.334772</t>
  </si>
  <si>
    <t>Dos policías salvan de morir ahogados a dos personas que alijaban droga esta madrugada en La Línea</t>
  </si>
  <si>
    <t>Falta de competencia acuática</t>
  </si>
  <si>
    <t>#https://www.larazon.es/espana/dos-policias-salvan-de-morir-ahogados-a-dos-personas-que-alijaban-droga-esta-madrugada-en-la-linea-GD21559186#</t>
  </si>
  <si>
    <t>Tías, Playa de los Fariones</t>
  </si>
  <si>
    <t>28.919812</t>
  </si>
  <si>
    <t>-13.664761</t>
  </si>
  <si>
    <t>Mujer fallecida tras ahogamiento en una playa en Lanzarote</t>
  </si>
  <si>
    <t>#http://www.gobiernodecanarias.org/noticias/se/1-1-2_Canarias/105105/mujer-fallecida-tras-ahogamiento-playa-lanzarote#</t>
  </si>
  <si>
    <t>#https://diariodeavisos.elespanol.com/2019/01/muere-una-anciana-ahogada-en-una-playa-de-canarias/#</t>
  </si>
  <si>
    <t>#https://canariasnoticias.es/2019/01/21/fallece-una-banista-alemana-de-80-anos-en-una-playa-de-lanzarote#</t>
  </si>
  <si>
    <t>#https://www.lavozdelanzarote.com/articulo/sucesos/fallece-ahogada-mujer-80-anos-playa-grande-puerto-carmen/20190121173653135040.html#</t>
  </si>
  <si>
    <t>Ribeira, Playa de O Touro</t>
  </si>
  <si>
    <t>42.547791</t>
  </si>
  <si>
    <t>-8.984776</t>
  </si>
  <si>
    <t>Aparece en la playa ribeirense de O Touro el cadáver de un hombre natural de Vigo</t>
  </si>
  <si>
    <t>Otra provincia</t>
  </si>
  <si>
    <t>#https://www.lavozdegalicia.es/noticia/barbanza/ribeira/2019/01/19/aparece-flotando-playa-touro-cadaver-vecino-vigo/00031547898166608852735.htm#</t>
  </si>
  <si>
    <t>#https://www.farodevigo.es/sucesos/2019/01/19/hallan-cadaver-hombre-semienterrado-playa/2035916.html#</t>
  </si>
  <si>
    <t>#https://www.farodevigo.es/sucesos/2019/01/20/hallan-ribeira-cadaver-hombre-residio/2036324.html#</t>
  </si>
  <si>
    <t>Mogán, playa de Taurito</t>
  </si>
  <si>
    <t>27.819847</t>
  </si>
  <si>
    <t>-15.753944</t>
  </si>
  <si>
    <t>Dos horas luchando con el mar en Mogán</t>
  </si>
  <si>
    <t>Condiciones del medio acuático</t>
  </si>
  <si>
    <t>#https://www.laprovincia.es/sucesos/2019/01/16/horas-luchando-mar-mogan/1138073.html#</t>
  </si>
  <si>
    <t>El Sauzal</t>
  </si>
  <si>
    <t>28.481308</t>
  </si>
  <si>
    <t>-16.442319</t>
  </si>
  <si>
    <t>La Guardia Civil rescata a una pareja incomunicada en una playa de El Sauzal</t>
  </si>
  <si>
    <t>Embarcación de vela</t>
  </si>
  <si>
    <t>#https://diariodeavisos.elespanol.com/2019/01/la-guardia-civil-rescata-a-una-pareja-incomunicada-en-una-playa-de-el-sauzal-en-una-zona-inaccesible-desde-tierra/#</t>
  </si>
  <si>
    <t>#https://www.eldiario.es/canariasahora/tenerifeahora/sucesos/Tenerife-rescatados-helicoptero-Guardia-Civil_0_857415320.html#</t>
  </si>
  <si>
    <t>#https://www.canarias7.es/siete-islas/tenerife/rescatan-a-una-pareja-incomunicada-en-una-playa-de-el-sauzal-GN6359910#</t>
  </si>
  <si>
    <t>#https://www.europapress.es/turismo/destino-espana/costa-calida/noticia-rescatan-buen-estado-kitesurfista-alcazares-20190114103134.html#</t>
  </si>
  <si>
    <t>#https://www.laopiniondemurcia.es/municipios/2019/01/13/rescatado-kite-surfista-caer-vela/988213.html#</t>
  </si>
  <si>
    <t>#https://www.lavanguardia.com/local/canarias/20190113/454112006567/un-varon-muere-ahogado-en-la-playa-de-amadores-gran-canaria.html#</t>
  </si>
  <si>
    <t>#https://www.laprovincia.es/sucesos/2019/01/13/hombre-muere-ahogado-playa-amadores/1137277.html#</t>
  </si>
  <si>
    <t>#https://www.levante-emv.com/ribera/2019/01/15/cadaver-piraguista-hallo-tramo-rio/1821080.html#</t>
  </si>
  <si>
    <t>Colonia de Sant Jordi</t>
  </si>
  <si>
    <t>39.314474</t>
  </si>
  <si>
    <t>2.993759</t>
  </si>
  <si>
    <t>Trasladado muy grave a Son Espases tras sufrir un ahogamiento en la Colònia de Sant Jordi</t>
  </si>
  <si>
    <t>#http://canal4diario.com/2019/03/03/trasladan-en-estado-muy-grave-a-un-hombre-tras-ahogarse-en-la-colonia-de-sant-jordi/#</t>
  </si>
  <si>
    <t>#https://www.cronicabalear.es/2019/03/trasladado-muy-grave-a-son-espases-tras-sufrir-un-ahogamiento-en-la-colonia-de-sant-jordi/#</t>
  </si>
  <si>
    <t>Fasnia, Acantilado de la Hondura</t>
  </si>
  <si>
    <t>28.222199</t>
  </si>
  <si>
    <t>-16.411048</t>
  </si>
  <si>
    <t>Recuperan el cuerpo sin vida de un varón caído al mar en La Hondura</t>
  </si>
  <si>
    <t>#https://diariodeavisos.elespanol.com/2019/03/localizado-un-cadaver-en-la-playa-de-las-eras/#</t>
  </si>
  <si>
    <t>#https://eldia.es/sucesos/2019-03-02/10-Rescatado-agua-cadaver-hombre-sur-Tenerife.htm#</t>
  </si>
  <si>
    <t>#http://www.rtvc.es/noticias/hallan-el-cadaver-del-pescador-desaparecido-en-el-acantilado-de-la-hondura-en-te-195164.aspx#.XHwtUYhxiHs#</t>
  </si>
  <si>
    <t>Vigo, Puerto deportivo</t>
  </si>
  <si>
    <t>42.242671</t>
  </si>
  <si>
    <t>-8.722865</t>
  </si>
  <si>
    <t>Rescatan a un joven después de caer al agua en la zona del Puerto de Vigo</t>
  </si>
  <si>
    <t>Distres Acuatico</t>
  </si>
  <si>
    <t>Drogas, Alcohol, tóxicos</t>
  </si>
  <si>
    <t>#https://www.farodevigo.es/sucesos/2019/03/02/rescatan-joven-despues-caer-agua/2061467.html#</t>
  </si>
  <si>
    <t>#https://www.galiciapress.es/texto-diario/mostrar/1342344/rescatan-joven-caer-agua-puerto-vigo#</t>
  </si>
  <si>
    <t>#https://www.elcorreogallego.es/galicia/ecg/rescatan-un-joven-vigo-cayo-mar-avenidas/idEdicion-2019-03-03/idNoticia-1169126/#</t>
  </si>
  <si>
    <t>Montequinto</t>
  </si>
  <si>
    <t>Sevilla</t>
  </si>
  <si>
    <t>37.334888</t>
  </si>
  <si>
    <t>-5.931086</t>
  </si>
  <si>
    <t>Muere ahogada una mujer de 69 años tras caerse a una piscina en Montequinto</t>
  </si>
  <si>
    <t>Piscinas domesticas no vigiladas</t>
  </si>
  <si>
    <t>Excelentes condiciones, entornos cerrados o cubiertos</t>
  </si>
  <si>
    <t>#https://www.diariodesevilla.es/doshermanas/Fallecida-caer-piscina-Montequinto_0_1331867411.html#</t>
  </si>
  <si>
    <t>#https://www.telecinco.es/informativos/sociedad/fallece-precipirtarse-piscina-Hermanas-Sevilla-muere-montequinto-policia-112_0_2714775033.html#</t>
  </si>
  <si>
    <t>#https://www.doshermanasinfo.com/una-mujer-muere-ahogada-tras-caer-a-una-piscina-en-montequinto/#</t>
  </si>
  <si>
    <t>Telde, Playa de Aguadulce</t>
  </si>
  <si>
    <t>27.976122</t>
  </si>
  <si>
    <t>-15.381330</t>
  </si>
  <si>
    <t>El vecino de Telde murió ahogado vestido y con calzado puesto</t>
  </si>
  <si>
    <t>#https://www3.gobiernodecanarias.org/noticias/localizado-el-cuerpo-de-un-varon-flotando-en-el-mar-en-gran-canaria/#</t>
  </si>
  <si>
    <t>#https://www.eldiario.es/canariasahora/sociedad/Localizado-cadaver-flotando-Playa-Aguadulce_0_872463013.html#</t>
  </si>
  <si>
    <t>#https://www.eldiario.es/canariasahora/sociedad/Policia-investiga-fallecimiento-aparecido-Telde_0_872463197.html#</t>
  </si>
  <si>
    <t>#https://www.laprovincia.es/sucesos/2019/02/28/hallan-cadaver-vecino-telde-flotaba/1151926.html#</t>
  </si>
  <si>
    <t>#https://www.laprovincia.es/sucesos/2019/03/01/vecino-telde-fallecio-ahogado-playa/1152328.html#</t>
  </si>
  <si>
    <t>Port d'Andratx.</t>
  </si>
  <si>
    <t>39.544510</t>
  </si>
  <si>
    <t>2.390340</t>
  </si>
  <si>
    <t>Un alemán muere ahogado en una piscina</t>
  </si>
  <si>
    <t>Enfermedad, ataque cardíaco o ACVA</t>
  </si>
  <si>
    <t>Ahogamiento secundario a enfermedad</t>
  </si>
  <si>
    <t>Piscinas urbanización o privadas no vigiladas</t>
  </si>
  <si>
    <t>#https://www.ultimahora.es/sucesos/ultimas/2019/02/27/1061283/aleman-muere-ahogado-piscina.html#</t>
  </si>
  <si>
    <t>San Roque, Playa de Campamento</t>
  </si>
  <si>
    <t>36.175953</t>
  </si>
  <si>
    <t>-5.379907</t>
  </si>
  <si>
    <t>Hallan un cadáver en una playa de San Roque</t>
  </si>
  <si>
    <t>#https://sevilla.abc.es/andalucia/cadiz/sevi-hallado-cadaver-persona-playa-san-roque-201902262129_noticia.html#</t>
  </si>
  <si>
    <t>#https://www.cope.es/actualidad/sociedad/noticias/hallan-cadaver-hombre-aguas-una-playa-san-roque-20190226_362119#</t>
  </si>
  <si>
    <t>#https://andaluciainformacion.es/andalucia/808927/recuperan-el-cadaver-de-un-hombre-en-la-playa-de-campamento/#</t>
  </si>
  <si>
    <t>Cambre, río Mero, presa de A Telva</t>
  </si>
  <si>
    <t>43.299130</t>
  </si>
  <si>
    <t>-8.358381</t>
  </si>
  <si>
    <t>Rescatados tres menores cuando eran arrastrados por la corriente en Cambre</t>
  </si>
  <si>
    <t>#https://www.lavozdegalicia.es/noticia/coruna/cambre/2019/02/24/rescatan-tres-menores-habian-arrastrados-corriente-rio-mero/00031551027449609589739.htm#</t>
  </si>
  <si>
    <t>Zamora, Río Duero</t>
  </si>
  <si>
    <t>Zamora</t>
  </si>
  <si>
    <t>Castilla y León</t>
  </si>
  <si>
    <t>41.500024</t>
  </si>
  <si>
    <t>-5.742344</t>
  </si>
  <si>
    <t>Rescatan a dos niños del azud del río</t>
  </si>
  <si>
    <t>Excesiva confianza o asunción de riesgo</t>
  </si>
  <si>
    <t>Moto acuática de rescate</t>
  </si>
  <si>
    <t>#https://www.noticiascyl.com/zamora/sucesos-zamora/2019/02/24/rescatan-a-dos-ninos-del-azud-del-rio/#</t>
  </si>
  <si>
    <t>#https://www.laopiniondezamora.es/zamora/2019/02/24/bomberos-sacan-duero-menores/1146333.html#</t>
  </si>
  <si>
    <t>Lamiako</t>
  </si>
  <si>
    <t>Vizcaya</t>
  </si>
  <si>
    <t>43.317813</t>
  </si>
  <si>
    <t>-3.003118</t>
  </si>
  <si>
    <t>Un rescatado en la ría al volcar el bote en el que viajaba</t>
  </si>
  <si>
    <t>#https://www.elcorreo.com/bizkaia/rescatado-volcar-bote-20190224093347-nt.html#</t>
  </si>
  <si>
    <t>Palencia, Río Carrión</t>
  </si>
  <si>
    <t>Palencia</t>
  </si>
  <si>
    <t>42.008659</t>
  </si>
  <si>
    <t>-4.537599</t>
  </si>
  <si>
    <t>Hallan el cuerpo sin vida de una mujer de 70 años junto al Puente Mayor de Palencia</t>
  </si>
  <si>
    <t>#https://www.elnortedecastilla.es/palencia/hallan-cuerpo-vida-20190225193005-nt.html#</t>
  </si>
  <si>
    <t>Salamanca</t>
  </si>
  <si>
    <t>40.955639</t>
  </si>
  <si>
    <t>-5.666543</t>
  </si>
  <si>
    <t>Dos policías se tiran al Río Tormes para intentar salvar a un hombre que falleció tras la caída</t>
  </si>
  <si>
    <t>#https://salamancartvaldia.es/not/202309/dos-policias-tiran-rio-tormes-para-intentar-salvar-hombre-tras/#</t>
  </si>
  <si>
    <t>#https://www.lagacetadesalamanca.es/sucesos/2019/02/23/policias-locales-lanzan-rio-tormes/261460.html#</t>
  </si>
  <si>
    <t>Playa de Famara</t>
  </si>
  <si>
    <t>29.135916</t>
  </si>
  <si>
    <t>-13.552465</t>
  </si>
  <si>
    <t>Fallece un surfista que sufrió un fuerte golpe en la cabeza entre Famara y La Graciosa</t>
  </si>
  <si>
    <t>#http://www.rtvc.es/noticias/fallece-un-windsurfista-en-aguas-de-lanzarote-194868.aspx#</t>
  </si>
  <si>
    <t>#https://diariodelanzarote.com/noticia/fallece-un-surfista-que-sufri%C3%B3-un-fuerte-golpe-en-la-cabeza-entre-famara-y-la-graciosa#</t>
  </si>
  <si>
    <t>#https://www.laopinion.es/sucesos/2019/02/23/joven-fallecido-lanzarote-mejores-bugueros/956184.html#</t>
  </si>
  <si>
    <t>La Laguna, Punta del Hidalgo</t>
  </si>
  <si>
    <t>28.576839</t>
  </si>
  <si>
    <t>-16.332580</t>
  </si>
  <si>
    <t>Rescatan a dos surfistas en apuros en Punta del Hidalgo</t>
  </si>
  <si>
    <t>#https://www.laopinion.es/sucesos/2019/02/22/rescatan-surfistas-apuros-punta-hidalgo/955868.html#</t>
  </si>
  <si>
    <t>#http://eldia.es/sucesos/2019-02-22/10-Rescatados-dos-banistas-apuros-Punta-Hidalgo.htm#</t>
  </si>
  <si>
    <t>Iznájar. Embalse de Iznájar</t>
  </si>
  <si>
    <t>Córdoba</t>
  </si>
  <si>
    <t>37.261626</t>
  </si>
  <si>
    <t>-4.330189</t>
  </si>
  <si>
    <t>Al menos un fallecido al caer al agua un helicóptero al pantano de Iznájar</t>
  </si>
  <si>
    <t>Parapente, vuelo</t>
  </si>
  <si>
    <t>#https://www.cope.es/actualidad/espana/noticias/menos-fallecido-caer-agua-helicoptero-pantano-iznajar-20190219_356502#</t>
  </si>
  <si>
    <t>#https://www.diariocordoba.com/noticias/cordobaprovincia/muere-piloto-helicoptero-caer-aparato-pantano-iznajar_1283463.html#</t>
  </si>
  <si>
    <t>#https://sevilla.abc.es/andalucia/cordoba/sevi-helicoptero-sufre-accidente-embalse-iznajar-201902191346_noticia.html#</t>
  </si>
  <si>
    <t>Badajoz, Canal de los Ayala</t>
  </si>
  <si>
    <t>Badajoz</t>
  </si>
  <si>
    <t>Extremadura</t>
  </si>
  <si>
    <t>38.891724</t>
  </si>
  <si>
    <t>-6.969375</t>
  </si>
  <si>
    <t>Los bomberos de Badajoz rescatan a un joven en el canal de los Ayala</t>
  </si>
  <si>
    <t>#https://www.hoy.es/badajoz/bomberos-badajoz-rescatan-20190218225827-nt.html#</t>
  </si>
  <si>
    <t>#https://www.cope.es/emisoras/extremadura/badajoz-provincia/badajoz/noticias/bomberos-badajoz-vueven-rescatar-joven-del-canal-los-ayala-20190219_356348#</t>
  </si>
  <si>
    <t>El Perelló</t>
  </si>
  <si>
    <t>39.271996</t>
  </si>
  <si>
    <t>-0.284443</t>
  </si>
  <si>
    <t>Rescatan a 2 personas del techo del coche tras caer en acequia en El Perelló</t>
  </si>
  <si>
    <t>#https://www.levante-emv.com/ribera/2019/02/16/rescatan-2-personas-techo-coche/1836465.html#</t>
  </si>
  <si>
    <t>Arico, Costa de Abades</t>
  </si>
  <si>
    <t>28.142581</t>
  </si>
  <si>
    <t>-16.438756</t>
  </si>
  <si>
    <t>Un buceador fallece en la costa de Tenerife</t>
  </si>
  <si>
    <t>#http://www.gobiernodecanarias.org/noticias/se/1-1-2_Canarias/106016/buceador-fallece-costa-tenerife#</t>
  </si>
  <si>
    <t>Muros, Playa de San Francisco</t>
  </si>
  <si>
    <t>42.757933</t>
  </si>
  <si>
    <t>-9.075012</t>
  </si>
  <si>
    <t>Rescatado un buzo en una playa de Muros tras un accidente en el barco en el que trabajaba</t>
  </si>
  <si>
    <t>Buceo profesional</t>
  </si>
  <si>
    <t>#https://www.europapress.es/galicia/noticia-rescatado-buzo-playa-muros-coruna-sufrir-accidente-barco-trabajaba-20190214131428.html#</t>
  </si>
  <si>
    <t>#https://www.20minutos.es/noticia/3562922/0/rescatado-buzo-playa-muros-coruna-tras-sufrir-accidente-barco-que-trabajaba/#</t>
  </si>
  <si>
    <t>#https://www.axega112.gal/es/noticia/es/rescatado-un-buceador-en-la-playa-de-louro-tras-sufrir-un-accidente-en-el-barco-en-el-que#</t>
  </si>
  <si>
    <t>Yaiza, Playa Blanca</t>
  </si>
  <si>
    <t>28.862621</t>
  </si>
  <si>
    <t>-13.829656</t>
  </si>
  <si>
    <t>Un inspector de Policía de paisano rescata a un bañista en Puerto del Rosario</t>
  </si>
  <si>
    <t>Corriente de resaca</t>
  </si>
  <si>
    <t>#https://www.laprovincia.es/sucesos/2019/02/18/inspector-policia-paisano-rescata-banista/1148882.html#</t>
  </si>
  <si>
    <t>Villanueva del Rïo y Minas</t>
  </si>
  <si>
    <t>37.653801</t>
  </si>
  <si>
    <t>-5.714257</t>
  </si>
  <si>
    <t>Rescatada con vida tras caer a un pozo de 26 metros en Villanueva del Río</t>
  </si>
  <si>
    <t>#https://www.elperiodico.com/es/sociedad/20190210/rescate-mujer-pozo-sevilla-7296403#</t>
  </si>
  <si>
    <t>#https://aionsur.com/rescatada-con-vida-tras-caer-a-un-pozo-de-26-metros-en-villanueva-del-rio/#</t>
  </si>
  <si>
    <t>#https://sevilla.abc.es/provincia/sevi-sevilla-mujer-72-anos-pozo-26-metros-profundidad-villanueva-y-minas-201902101444_noticia.html#</t>
  </si>
  <si>
    <t>#https://www.diariodesevilla.es/provincia/rescatan-mujer-pozo-Villanueva-Rio-Minas_0_1326767533.html#</t>
  </si>
  <si>
    <t>Castro Urdiales, Playa de Brazomar</t>
  </si>
  <si>
    <t>43.376017</t>
  </si>
  <si>
    <t>-3.211927</t>
  </si>
  <si>
    <t>Rescatados dos pescadores atrapados por la marea en la playa de Brazomar de Castro Urdiales</t>
  </si>
  <si>
    <t>#https://www.muchocastro.com/noticias/sucesos/item/90415-rescatados-dos-pescadores-atrapados-por-la-marea-en-la-playa-de-brazomar-de-castro-urdiales#</t>
  </si>
  <si>
    <t>Puntalallana, Playa Martín Luis</t>
  </si>
  <si>
    <t>28.719399</t>
  </si>
  <si>
    <t>-17.734356</t>
  </si>
  <si>
    <t>Helicóptero del #GES rescató a una persona en apuros en el mar</t>
  </si>
  <si>
    <t>#https://twitter.com/112canarias/status/1093938744904900614#</t>
  </si>
  <si>
    <t>Chiclana de la Frontera</t>
  </si>
  <si>
    <t>36.415902</t>
  </si>
  <si>
    <t>-6.186678</t>
  </si>
  <si>
    <t>Rescatan un cadáver de un pozo de Chiclana (Cádiz) en avanzado estado de descomposición</t>
  </si>
  <si>
    <t>#https://www.elespanol.com/reportajes/20190208/rescatan-cadaver-pozo-chiclana-cadiz-avanzado-descomposicion/374713607_0.html#</t>
  </si>
  <si>
    <t>Loiruzán</t>
  </si>
  <si>
    <t>42.392343</t>
  </si>
  <si>
    <t>-8.658754</t>
  </si>
  <si>
    <t>Muere una mujer de 83 años en Lourizán tras caer a un pozo</t>
  </si>
  <si>
    <t>#https://www.lavozdegalicia.es/noticia/pontevedra/pontevedra/2019/02/07/fallece-mujer-83-anos-lourizan-tras-caer-pozo/00031549529784082682880.htm#</t>
  </si>
  <si>
    <t>#https://www.farodevigo.es/portada-pontevedra/2019/02/07/mujer-83-anos-fallece-caer/2047471.html#</t>
  </si>
  <si>
    <t>#https://www.elidealgallego.com/articulo/galicia/hallan-cuerpo-mujer-pozo-pontevedra/20190207115709396885.html#</t>
  </si>
  <si>
    <t>Sanxenxo, Playa de Foxos</t>
  </si>
  <si>
    <t>42.427048</t>
  </si>
  <si>
    <t>-8.874854</t>
  </si>
  <si>
    <t>Un barco rescata a un percebeiro que se lanzó al mar a auxiliar a dos submarinistas con problemas en Foxos</t>
  </si>
  <si>
    <t>#https://www.lavozdegalicia.es/noticia/pontevedra/sanxenxo/2019/02/06/rescatados-dos-submarinistas-playa-sanxenxo/00031549452150858579245.htm#</t>
  </si>
  <si>
    <t>#https://www.farodevigo.es/portada-pontevedra/2019/02/06/rescatado-buzo-foxos-sentirse-indispuesto/2046847.html#</t>
  </si>
  <si>
    <t>Valladolid, Río Pisuerga</t>
  </si>
  <si>
    <t>Valladolid</t>
  </si>
  <si>
    <t>41.653336</t>
  </si>
  <si>
    <t>-4.734291</t>
  </si>
  <si>
    <t>Fallece el hombre rescatado con vida del río Pisuerga en Valladolid</t>
  </si>
  <si>
    <t>#https://www.elnortedecastilla.es/valladolid/rescatado-vida-pisuerga-20190205181901-nt.html#</t>
  </si>
  <si>
    <t>#https://www.lavanguardia.com/vida/20190205/46241200712/fallecido-un-hombre-que-fue-rescatado-por-un-policia-de-las-aguas-del-rio-pisuerga-en-valladolid.html#</t>
  </si>
  <si>
    <t>#https://www.europapress.es/sociedad/sucesos-00649/noticia-fallecido-varon-fue-rescatado-policia-aguas-pisuerga-valladolid-20190205233440.html#</t>
  </si>
  <si>
    <t>#https://digitaldeleon.com/principal/2019/02/06/un-hombre-fallece-tras-rescatarle-del-agua-en-el-rio-pisuerga-valladolid_61820#</t>
  </si>
  <si>
    <t>El Trapiche</t>
  </si>
  <si>
    <t>36.808055</t>
  </si>
  <si>
    <t>-4.124386</t>
  </si>
  <si>
    <t>Rescatan a una mujer atrapada por la inundación de la pedanía veleña de El Trapiche</t>
  </si>
  <si>
    <t>#https://www.laopiniondemalaga.es/axarquia/2019/02/04/rescate-mujer-trapiche-inundaciones/1065545.html#</t>
  </si>
  <si>
    <t>Belén, Trujillo</t>
  </si>
  <si>
    <t>Cáceres</t>
  </si>
  <si>
    <t>39.481566</t>
  </si>
  <si>
    <t>-5.844636</t>
  </si>
  <si>
    <t>Fallece un niño de 2 años ahogado tras caer a una piscina</t>
  </si>
  <si>
    <t>Falta de supervisión o vigilancia</t>
  </si>
  <si>
    <t>#https://www.lasprovincias.es/sucesos/fallece-nino-ahogado-piscina-caceres-20190303200755-nt.html#</t>
  </si>
  <si>
    <t>#https://www.hoy.es/prov-caceres/muere-ahogado-nino-20190303183525-nt.html#</t>
  </si>
  <si>
    <t>#https://www.telecinco.es/informativos/sociedad/muere-nino-dos-anos-caer-piscina-caceres_0_2716350049.html#</t>
  </si>
  <si>
    <t>Palmanova</t>
  </si>
  <si>
    <t>39.523166</t>
  </si>
  <si>
    <t>En estado crítico un hombre tras ahogarse en Playa de Palma</t>
  </si>
  <si>
    <t>Drogas, alcohol, otros tóxicos</t>
  </si>
  <si>
    <t>#https://www.diariodemallorca.es/sucesos/2019/02/04/banista-critico-punto-ahogarse-playa/1388676.html#</t>
  </si>
  <si>
    <t>#https://www.mallorcadiario.com/en-estado-critico-tras-sufrir-un-ahogamiento-en-la-playa-de-palmanova#</t>
  </si>
  <si>
    <t>#https://www.europapress.es/illes-balears/noticia-estado-critico-hombre-ahogarse-playa-palma-20190203191205.html#</t>
  </si>
  <si>
    <t>#https://www.cronicabalear.es/2019/02/ahogado-palmanova/#</t>
  </si>
  <si>
    <t>Galisteo, Rïo Jertge</t>
  </si>
  <si>
    <t>39.988158</t>
  </si>
  <si>
    <t>-6.263087</t>
  </si>
  <si>
    <t>La mujer fallecida en Galisteo murió ahogada al caer al agua cuando hacía deporte</t>
  </si>
  <si>
    <t>#https://www.hoy.es/prov-caceres/mujer-fallecida-galisteo-20190204142858-nt.html#</t>
  </si>
  <si>
    <t>#https://www.hoy.es/prov-caceres/ciclistas-hallan-cadaver-20190203220341-nt.html#</t>
  </si>
  <si>
    <t>#https://www.abc.es/sociedad/abci-guardia-civil-apunta-muerte-accidental-caso-galisteo-201902041839_video.html#</t>
  </si>
  <si>
    <t>#https://www.cope.es/actualidad/espana/noticias/hallan-cadaver-una-mujer-anos-galisteo-caceres-20190204_345556#</t>
  </si>
  <si>
    <t>La Pineda</t>
  </si>
  <si>
    <t>Tarragona</t>
  </si>
  <si>
    <t>41.073159</t>
  </si>
  <si>
    <t>1.182733</t>
  </si>
  <si>
    <t>Rescatados dos jóvenes tras caer de una moto acuática enfrente de La Pineda</t>
  </si>
  <si>
    <t>#https://www.diaridetarragona.com/costa/Rescatados-dos-jovenes-tras-caer-de-una-moto-acuatica-enfrente-de-La-Pineda-20190204-0034.html#</t>
  </si>
  <si>
    <t>Moncofa</t>
  </si>
  <si>
    <t>Castellón</t>
  </si>
  <si>
    <t>39.800200</t>
  </si>
  <si>
    <t>-0.129311</t>
  </si>
  <si>
    <t>Rescatada una surfista en la playa de Moncofa</t>
  </si>
  <si>
    <t>#https://www.levante-emv.com/castello/2019/02/02/borrasca-helena-surfista-rescatada-castellon/1829859.html#</t>
  </si>
  <si>
    <t>#https://castellondiario.com/art/73947/rescate-en-el-mar#</t>
  </si>
  <si>
    <t>#https://www.lasprovincias.es/comunitat/rescatada-surfista-deriva-moncofa-20190202180113-nt.html#</t>
  </si>
  <si>
    <t>Albatarrec, Canal del Seos</t>
  </si>
  <si>
    <t>Lleida</t>
  </si>
  <si>
    <t>41.578719</t>
  </si>
  <si>
    <t>0.613741</t>
  </si>
  <si>
    <t>La hipótesis del accidente cobra fuerza en la muerte de la profesora de Lleida</t>
  </si>
  <si>
    <t>#https://www.lavanguardia.com/sucesos/20190203/46181572560/desaparecida-lleida-nuria-borras-borges-blanques.html#</t>
  </si>
  <si>
    <t>#https://www.lavanguardia.com/sucesos/20190204/46191189531/hipotesis-accidente-muerte-profesora-lleida-nuria-borras.html#</t>
  </si>
  <si>
    <t>Algeciras</t>
  </si>
  <si>
    <t>36.131422</t>
  </si>
  <si>
    <t>-5.376609</t>
  </si>
  <si>
    <t>Rescatadas tres personas de una narcolancha que volcó cargada de hachís por el temporal</t>
  </si>
  <si>
    <t>#https://www.europapress.es/andalucia/cadiz-00351/noticia-rescatadas-tres-personas-narcolancha-volco-bahia-algeciras-20190201170621.html#</t>
  </si>
  <si>
    <t>#https://www.europasur.es/gibraltar/Gibraltar-narcolancha-temporal-hachis_0_1324067929.html#</t>
  </si>
  <si>
    <t>Palma de Mallorca. Piscina Son Moix</t>
  </si>
  <si>
    <t>39.587632</t>
  </si>
  <si>
    <t>-.627879</t>
  </si>
  <si>
    <t>Rescatado un bañista en la piscina municipal de Palma</t>
  </si>
  <si>
    <t>Piscinas publicas con vigilancia</t>
  </si>
  <si>
    <t>#https://twitter.com/Emergencies7000/status/1088728878854610944#</t>
  </si>
  <si>
    <t>Obejos</t>
  </si>
  <si>
    <t>38.136545</t>
  </si>
  <si>
    <t>-4.796549</t>
  </si>
  <si>
    <t>Investigan la muerte de un hombre ahogado en una charca</t>
  </si>
  <si>
    <t>#https://sevilla.abc.es/andalucia/cordoba/20150111/sevp-investigan-muerte-hombre-ahogado-20150111.html#</t>
  </si>
  <si>
    <t>Badajoz, Río Guadiana</t>
  </si>
  <si>
    <t>38.876921</t>
  </si>
  <si>
    <t>-6.990553</t>
  </si>
  <si>
    <t>La desaparición del fallecido hallado en el río Guadiana se denunció a principio de año</t>
  </si>
  <si>
    <t>#https://www.hoy.es/badajoz/desaparicion-fallecido-hallado-20190215225526-nt.html#</t>
  </si>
  <si>
    <t>#https://www.hoy.es/badajoz/rescatan-cuerpo-vida-20190215174356-nt.html#</t>
  </si>
  <si>
    <t>#https://www.cope.es/actualidad/espana/noticias/encuentran-cadaver-rio-guadiana-paso-por-badajoz-20190215_354432#</t>
  </si>
  <si>
    <t>#https://www.europapress.es/extremadura/noticia-ume-encuentra-cadaver-rio-guadiana-badajoz-mientras-realizaba-labores-retirada-camalote-20190215174717.html#</t>
  </si>
  <si>
    <t>#https://www.hoy.es/badajoz/autopsia-descarta-muerte-20190216193423-nt.html#</t>
  </si>
  <si>
    <t>feb</t>
  </si>
  <si>
    <t>Total Rescate con necesidad de observación posterior</t>
  </si>
  <si>
    <t>Ibiza</t>
  </si>
  <si>
    <t>38.900809</t>
  </si>
  <si>
    <t>1.455298</t>
  </si>
  <si>
    <t>Muere un buzo profesional en la bocana del puerto de Ibiza</t>
  </si>
  <si>
    <t>#https://www.diariodeibiza.es/pitiuses-balears/2019/03/06/muere-buzo-28-anos-trabajaba/1051712.html#</t>
  </si>
  <si>
    <t>#https://www.elmundo.es/baleares/2019/03/05/5c7ea2b3fc6c8395778b46aa.html#</t>
  </si>
  <si>
    <t>#https://www.menorca.info/menorca/sucesos/2019/03/06/651447/fallece-buzo-ciutadella-mientras-trabajaba-puerto-eivissa.html#</t>
  </si>
  <si>
    <t>#https://www.noudiari.es/2019/03/muere-ahogado-un-buzo-profesional-durante-los-trabajos-de-revision-del-emisario-de-ibiza/#</t>
  </si>
  <si>
    <t>Valladolid, Puente de la condesa Eylo</t>
  </si>
  <si>
    <t>-4.729808</t>
  </si>
  <si>
    <t>Los Bomberos rescatan el cadáver de un hombre del río Pisuerga, a la altura del barrio vallisoletano de la Rondilla</t>
  </si>
  <si>
    <t>#https://www.elnortedecastilla.es/valladolid/bomberos-rescatan-cadaver-20190304144317-nt.html#</t>
  </si>
  <si>
    <t>#https://www.noticiascyl.com/valladolid/sucesos-valladolid/2019/03/04/hallado-un-cadaver-en-el-rio-pisuerga/#</t>
  </si>
  <si>
    <t>#https://www.20minutos.es/noticia/3579187/0/rescatado-cuerpo-sin-vida-persona-rio-pisuerga-su-paso-por-valladolid/#</t>
  </si>
  <si>
    <t>Telde, Playa de la Garita</t>
  </si>
  <si>
    <t>28.006540</t>
  </si>
  <si>
    <t>-15.375661</t>
  </si>
  <si>
    <t>Helicóptero del GES y Bomberos rescatan a dos jóvenes en apuros en el mar en Gran Canaria</t>
  </si>
  <si>
    <t>#https://www3.gobiernodecanarias.org/noticias/helicoptero-del-ges-y-bomberos-rescatan-a-dos-jovenes-en-apuros-en-el-mar-en-gran-canaria/#</t>
  </si>
  <si>
    <t>#https://www.teldeactualidad.com/noticia/sucesos/2019/03/04/4662.html#</t>
  </si>
  <si>
    <t>#https://www.laprovincia.es/sucesos/2019/03/04/helicoptero-rescata-jovenes-apuros-garita/1153348.html#</t>
  </si>
  <si>
    <t>Anguciana, Río Ea</t>
  </si>
  <si>
    <t>-2.899157</t>
  </si>
  <si>
    <t>Hallado muerto un vecino de 75 años de Anguciana en una poza</t>
  </si>
  <si>
    <t>#https://www.larioja.com/comarcas/vecino-anguciana-hallado-20190303223748-nt.html#</t>
  </si>
  <si>
    <t>#https://nuevecuatrouno.com/2019/03/03/muere-vecino-anguciana-poza-rio-ea/#</t>
  </si>
  <si>
    <t>#https://rioja2.com/n-129400-2-fallece-un-vecino-de-anguciana-tras-caer-a-una-poza/#</t>
  </si>
  <si>
    <t>Córdoba, Puente de Miraflores</t>
  </si>
  <si>
    <t>37.879260</t>
  </si>
  <si>
    <t>-4.774727</t>
  </si>
  <si>
    <t>Un bombero fuera de servicio rescata a una mujer en el río</t>
  </si>
  <si>
    <t>#https://cordopolis.es/2019/03/02/un-bombero-fuera-de-servicio-rescata-a-una-mujer-en-el-rio/#.XHr1v7Hxxwk.twitter#</t>
  </si>
  <si>
    <t>Villanueva del Rïo Segura</t>
  </si>
  <si>
    <t>38.125453</t>
  </si>
  <si>
    <t>-1.314549</t>
  </si>
  <si>
    <t>Muere ahogado un hombre tras caer en una balsa en Villanueva</t>
  </si>
  <si>
    <t>#https://www.laopiniondemurcia.es/municipios/2019/03/02/muere-ahogado-hombre-caer-balsa/1001515.html#</t>
  </si>
  <si>
    <t>#https://cadenaser.com/emisora/2019/03/03/radio_murcia/1551601349_761880.html#</t>
  </si>
  <si>
    <t>Gallur, Canal Imperial</t>
  </si>
  <si>
    <t>Zaragoza</t>
  </si>
  <si>
    <t>41.876112</t>
  </si>
  <si>
    <t>-1.334842</t>
  </si>
  <si>
    <t>Localizado el cuerpo sin vida del joven que cayó con su coche al canal Imperial</t>
  </si>
  <si>
    <t>#https://www.elperiodicodearagon.com/noticias/aragon/dos-jovenes-caen-canal-imperial-uno-ellos-logra-escapar-vida_1347604.html#</t>
  </si>
  <si>
    <t>#https://www.heraldo.es/noticias/aragon/zaragoza/2019/03/07/recuperan-cadaver-conductor-canal-imperial-gallur-1301805.html#</t>
  </si>
  <si>
    <t>#https://www.elperiodicodearagon.com/noticias/aragon/bomberos-buscan-hombre-ha-caido-canal-imperial_1347519.html#</t>
  </si>
  <si>
    <t>Telde, Playa de Salinetas</t>
  </si>
  <si>
    <t>27.982649</t>
  </si>
  <si>
    <t>-15.376968</t>
  </si>
  <si>
    <t>Varón fallecido tras ahogamiento en una playa en Gran Canaria</t>
  </si>
  <si>
    <t>#https://www3.gobiernodecanarias.org/noticias/varon-fallecido-tras-ahogamiento-en-una-playa-en-gran-canaria/#</t>
  </si>
  <si>
    <t>Aguimes, Muelle de Arinaga</t>
  </si>
  <si>
    <t>27.849875</t>
  </si>
  <si>
    <t>-15.401527</t>
  </si>
  <si>
    <t>Rescatado un menor tras sufrir un accidente en el mar en Gran Canaria</t>
  </si>
  <si>
    <t>#https://www3.gobiernodecanarias.org/noticias/rescatado-un-menor-tras-sufrir-un-accidente-en-el-mar-en-gran-canaria/#</t>
  </si>
  <si>
    <t>La Riba, Río Brugent</t>
  </si>
  <si>
    <t>41.316390</t>
  </si>
  <si>
    <t>1.165659</t>
  </si>
  <si>
    <t>Muere ahogado un joven de 17 años en el río Brugent, a su paso por Tarragona</t>
  </si>
  <si>
    <t>Zambullida</t>
  </si>
  <si>
    <t>#https://www.cope.es/actualidad/sociedad/noticias/muere-ahogado-joven-anos-rio-brugent-paso-por-tarragona-20190310_370301#</t>
  </si>
  <si>
    <t>#https://www.diaridetarragona.com/tarragona/Muere-un-menor-ahogado-en-La-Riba-20190310-0006.html#</t>
  </si>
  <si>
    <t>Tías, Playa Chica</t>
  </si>
  <si>
    <t>28.919105</t>
  </si>
  <si>
    <t>-13.668597</t>
  </si>
  <si>
    <t>Mujer en estado grave tras ser rescatada del agua con signos de ahogamiento en Lanzarote</t>
  </si>
  <si>
    <t>#https://www3.gobiernodecanarias.org/noticias/mujer-en-estado-grave-tras-ser-rescatada-del-agua-con-signos-de-ahogamiento-en-lanzarote/#</t>
  </si>
  <si>
    <t>#https://www.canarias7.es/siete-islas/lanzarote/una-mujer-en-estado-grave-tras-ser-rescatada-de-una-playa-de-lanzarote-con-sintomas-de-ahogamiento-NC6756249#</t>
  </si>
  <si>
    <t>#https://www.lavozdelanzarote.com/articulo/sucesos/mujer-estado-grave-ser-rescatada-agua-signos-ahogamiento-playa-chica/20190308121939136450.html#</t>
  </si>
  <si>
    <t>#https://www.laopinion.es/sucesos/2019/03/07/fallece-ahogado-playa-gran-canaria/959344.html#</t>
  </si>
  <si>
    <t>#https://www.teldeactualidad.com/noticia/sucesos/2019/03/07/4665.html#</t>
  </si>
  <si>
    <t>Las Caldas, Río Gafo</t>
  </si>
  <si>
    <t>43.326436</t>
  </si>
  <si>
    <t>-5.916409</t>
  </si>
  <si>
    <t>Aparece un hombre muerto en el río junto al campo de golf de Las Caldas</t>
  </si>
  <si>
    <t>#http://lavozdeltrubia.es/2019/03/08/aparece-un-hombre-muerto-en-el-rio-junto-al-golf-de-las-caldas/#</t>
  </si>
  <si>
    <t>#https://www.elcomercio.es/oviedo/aparece-cadaver-joven-caldas-oviedo-desaparecido-tres-dias-20190308202944-nt.html#</t>
  </si>
  <si>
    <t>#https://www.lne.es/oviedo/2019/03/08/hallan-caldas-cuerpo-joven-llevaba/2438236.html#</t>
  </si>
  <si>
    <t>Datos al 10/03/2018</t>
  </si>
  <si>
    <t>Bermeo</t>
  </si>
  <si>
    <t>43.418744</t>
  </si>
  <si>
    <t>-2.709785</t>
  </si>
  <si>
    <t>Rescatados tres polacos atrapados por la marea en zona rocosa de Bermeo</t>
  </si>
  <si>
    <t>Desconocimiento o falta de información</t>
  </si>
  <si>
    <t>#https://www.elcorreo.com/bizkaia/costa/rescatados-tres-polacos-20190405190924-nt.html#</t>
  </si>
  <si>
    <t>León</t>
  </si>
  <si>
    <t>42.623002</t>
  </si>
  <si>
    <t>-5.585249</t>
  </si>
  <si>
    <t>Rescatan el cuerpo sin vida de un hombre de 77 años del interior de un pozo en León</t>
  </si>
  <si>
    <t>#https://okdiario.com/sociedad/rescatan-cuerpo-sin-vida-hombre-77-anos-del-interior-pozo-leon-3947490#</t>
  </si>
  <si>
    <t>#https://www.ultimahora.es/sucesos/ultimas/2019/04/05/1070605/rescatan-del-interior-pozo-cadaver-hombre-anos.html#</t>
  </si>
  <si>
    <t>#https://www.diariodeleon.es/noticias/leon/investigan-muerte-hombre-aparecio-pozo_1325993.html#</t>
  </si>
  <si>
    <t>San Bartolomé, Playa Honda</t>
  </si>
  <si>
    <t>28.947712</t>
  </si>
  <si>
    <t>-13.586407</t>
  </si>
  <si>
    <t>Rescatan a un kitesurfista en apuros en Playa Honda</t>
  </si>
  <si>
    <t>#http://www.lancelotdigital.com/sucesos/rescatan-a-un-kitesurfista-en-apuros-en-playa-honda#</t>
  </si>
  <si>
    <t>Sevilla, Río Guadalquivir</t>
  </si>
  <si>
    <t>37.398445</t>
  </si>
  <si>
    <t>-6.002538</t>
  </si>
  <si>
    <t>Rescatan a un hombre atrapado en el río, a la altura de la calle Torneo</t>
  </si>
  <si>
    <t>#http://www.sevillaactualidad.com/sevilla/122976-rescatan-a-un-hombre-atrapado-en-el-rio-a-la-altura-de-la-calle-torneo/#</t>
  </si>
  <si>
    <t>Adeje, playa de Troya</t>
  </si>
  <si>
    <t>28.067760</t>
  </si>
  <si>
    <t>-16.733864</t>
  </si>
  <si>
    <t>Rescatan del mar a un turista en Adeje y evitan su ahogamiento</t>
  </si>
  <si>
    <t>#https://diariodeavisos.elespanol.com/2019/04/rescatan-del-mar-a-un-turista-en-adeje-y-evitan-su-ahogamiento/#</t>
  </si>
  <si>
    <t>#https://eldia.es/sucesos/2019-04-03/21-Policias-salvan-turista-morir-ahogado-Costa-Adeje.htm#</t>
  </si>
  <si>
    <t>Ferrol, Cabo Prioriño</t>
  </si>
  <si>
    <t>43.458402</t>
  </si>
  <si>
    <t>-8.341292</t>
  </si>
  <si>
    <t>Dos hermanos que salieron a pescar aparecen muertos en aguas de Ferrol</t>
  </si>
  <si>
    <t>#https://www.lavozdegalicia.es/noticia/maritima/2019/03/31/aparecen-cadaveres-dos-hermanos-fene-flotando-aguas-ferrol/00031554032828958765168.htm#</t>
  </si>
  <si>
    <t>#https://www.elconfidencial.com/espana/2019-03-31/hallados-los-cadaveres-de-dos-hombres-flotando-en-la-costa-de-ferrol_1914458/#</t>
  </si>
  <si>
    <t>#https://www.ondacero.es/emisoras/galicia/coruna/hallan-cadaveres-dos-hermanos-flotando-ferrol_201903315ca0fa300cf2fb2ce3695c73.html#</t>
  </si>
  <si>
    <t>#https://www.telecinco.es/informativos/sociedad/cadaveres-flotando-aguas-mar-ferrol-priorino_0_2731050058.html#</t>
  </si>
  <si>
    <t>La Oliva</t>
  </si>
  <si>
    <t>28.728179</t>
  </si>
  <si>
    <t>-13.859068</t>
  </si>
  <si>
    <t>Fallece un varón por ahogamiento en una piscina en Fuerteventura</t>
  </si>
  <si>
    <t>Piscinas de equipamientos hoteleros y similares</t>
  </si>
  <si>
    <t>Buenas condiciones metereológicas o del agua (Bandera Verde)</t>
  </si>
  <si>
    <t>#https://www3.gobiernodecanarias.org/noticias/fallece-un-varon-por-ahogamiento-en-una-piscina-en-fuerteventura/#</t>
  </si>
  <si>
    <t>#https://www.diariodefuerteventura.com/noticia/fallece-de-madrugada-un-turista-brit%C3%A1nico-ahogado-en-la-piscina-de-un-hotel-en-corralejo#</t>
  </si>
  <si>
    <t>Atarfe</t>
  </si>
  <si>
    <t>Granada</t>
  </si>
  <si>
    <t>37.204176</t>
  </si>
  <si>
    <t>-3.665312</t>
  </si>
  <si>
    <t>Un fallecido y dos heridos al caer a una fosa séptica de Atarfe (Granada)</t>
  </si>
  <si>
    <t>#https://www.lavanguardia.com/local/sevilla/20190330/461342218814/un-fallecido-y-dos-heridos-al-caer-a-una-fosa-septica-de-atarfe-granada.html#</t>
  </si>
  <si>
    <t>#https://www.europapress.es/andalucia/noticia-muere-hombre-caer-fosa-septica-atarfe-granada-resultan-heridas-cuatro-personas-20190330133409.html#</t>
  </si>
  <si>
    <t>#https://sevilla.abc.es/andalucia/granada/sevi-muere-trabajador-tras-caer-fosa-septica-nave-atarfe-granada-201903301409_noticia.html#</t>
  </si>
  <si>
    <t>#https://www.granadahoy.com/granada/muerto-heridos-septica-cerca-Mercagranada_0_1341166071.html#</t>
  </si>
  <si>
    <t>Zaragoza, Río Ebro</t>
  </si>
  <si>
    <t>41.665194</t>
  </si>
  <si>
    <t>-0.911341</t>
  </si>
  <si>
    <t>Los bomberos localizan un cadáver en el Ebro tras el aviso de un piragüista</t>
  </si>
  <si>
    <t>#https://www.heraldo.es/noticias/aragon/zaragoza/2019/03/30/localizado-cadaver-ebro-Zaragoza-1306466.html#</t>
  </si>
  <si>
    <t>#https://www.elperiodicodearagon.com/noticias/aragon/hombre-50-anos-aparece-muerto-aguas-rio-ebro_1352706.html#</t>
  </si>
  <si>
    <t>#https://www.elperiodicodearagon.com/noticias/aragon/bomberos-localizan-cuerpo-rio-ebro_1352585.html#</t>
  </si>
  <si>
    <t>Palamós, Playa Gran</t>
  </si>
  <si>
    <t>41.847276</t>
  </si>
  <si>
    <t>3.124715</t>
  </si>
  <si>
    <t>Encuentran a una mujer muerta flotando en la playa de Palamós</t>
  </si>
  <si>
    <t>#https://elcaso.elnacional.cat/es/sucesos/efectivos-limpieza-palamos-encuentran-mujer-flotando-mar_2424_102.html#</t>
  </si>
  <si>
    <t>#https://www.lavanguardia.com/local/girona/20190328/461309317941/hallan-cuerpo-mujer-playa-palamos.html#</t>
  </si>
  <si>
    <t>#https://www.vozpopuli.com/espana/cadaver-mujer-Palamos-Girona-playa-Gran_0_1231077298.html#</t>
  </si>
  <si>
    <t>#https://www.elperiodico.com/es/politica/20190328/hallan-el-cadaver-de-una-mujer-en-una-playa-de-palamos-girona-7378178#</t>
  </si>
  <si>
    <t>Peñiscola, Playa Norte</t>
  </si>
  <si>
    <t>40.364197</t>
  </si>
  <si>
    <t>0.406777</t>
  </si>
  <si>
    <t>Evacuado con síntomas de ahogamiento tras sufrir un accidente con la moto acuática en Peñíscola</t>
  </si>
  <si>
    <t>#https://www.lasprovincias.es/sucesos/evacuado-sintomas-ahogamiento-20190327144937-nt.html#vca=fixed-btn&amp;vso=rrss&amp;vmc=tw&amp;vli=Sucesos#</t>
  </si>
  <si>
    <t>#https://www.castelloninformacion.com/rescatado-hombre-agua-peniscola-accidente-moto-acuatica/#</t>
  </si>
  <si>
    <t>Port de Valldemossa</t>
  </si>
  <si>
    <t>39.718770</t>
  </si>
  <si>
    <t>-2.587932</t>
  </si>
  <si>
    <t>Rescatan a dos surfistas atrapados en un acantilado cerca del Port de Valldemossa</t>
  </si>
  <si>
    <t>#https://www.diariodemallorca.es/sucesos/2019/03/28/rescatan-surfistas-atrapados-acantilado-cerca/1404384.html#</t>
  </si>
  <si>
    <t>#https://www.mallorcadiario.com/impresionante-rescate-de-una-pareja-atrapada-en-los-acantilados-del-port-de-valldemossa#</t>
  </si>
  <si>
    <t>#https://www.ultimahora.es/sucesos/ultimas/2019/03/28/1068551/impresionante-rescate-dos-jovenes-atrapados-acantilado-cerca-del-port-valldemossa.html#</t>
  </si>
  <si>
    <t>Pola de Siero, Río Nora</t>
  </si>
  <si>
    <t>43.388316</t>
  </si>
  <si>
    <t>-5.665565</t>
  </si>
  <si>
    <t>Hallan el cadáver de una vecina de Pola de Siero, de 84 años, en aguas del río Nora</t>
  </si>
  <si>
    <t>#https://www.elcomercio.es/asturias/siero-centro/hallan-cadaver-vecina-20190328002030-ntvo.html#</t>
  </si>
  <si>
    <t>#https://www.lavozdeasturias.es/noticia/asturias/2019/03/27/cuerpo-hallado-flotando-nora-anciana-pola-siero/00031553690301801100208.htm#</t>
  </si>
  <si>
    <t>https://www.elcomercio.es/asturias/siero-centro/siero-cadaver-mujer-rio-nora-20190327125129-nt.html#https://www.elcomercio.es/asturias/siero-centro/siero-cadaver-mujer-rio-nora-20190327125129-nt.html#</t>
  </si>
  <si>
    <t>Torroella de Montigri</t>
  </si>
  <si>
    <t>42.049751</t>
  </si>
  <si>
    <t>3.199971</t>
  </si>
  <si>
    <t>La Guardia Civil investiga el hallazgo del cuerpo de un hombre en el mar en el Empordà</t>
  </si>
  <si>
    <t>#https://elcaso.elnacional.cat/es/sucesos/hombre-muerto-estartit-guardia-civil-girona_2187_102.html#</t>
  </si>
  <si>
    <t>Guardamar del Segura</t>
  </si>
  <si>
    <t>38.083363</t>
  </si>
  <si>
    <t>-0.651700</t>
  </si>
  <si>
    <t>Rescatada una menor con síntomas de ahogamiento en Guardamar, Alicante</t>
  </si>
  <si>
    <t>#https://espanadiario.es/comunidad-valenciana/rescatada-menor-ahogamiento-guardamar-alicante#</t>
  </si>
  <si>
    <t>#https://www.diarioinformacion.com/vega-baja/2019/03/25/rescatan-sintomas-ahogamiento-nina-4/2131754.html#</t>
  </si>
  <si>
    <t>#https://www.lavanguardia.com/local/valencia/20190325/461227207576/rescatan-con-sintomas-de-ahogamiento-a-una-nina-de-una-piscina-en-guardamar.html#</t>
  </si>
  <si>
    <t>#https://www.lasprovincias.es/sucesos/rescatada-ahogaba-nina-guardamar-20190325140535-nt.html#</t>
  </si>
  <si>
    <t>Cangas del Narcoa, Río Narcea</t>
  </si>
  <si>
    <t>43.179709</t>
  </si>
  <si>
    <t>-6.552378</t>
  </si>
  <si>
    <t>Hallan el cadáver de un anciano en el río Narcea, a la altura de Cangas</t>
  </si>
  <si>
    <t>Severas condiciones metereológicas o del agua</t>
  </si>
  <si>
    <t>#https://www.elcomercio.es/agencias/asturias/201903/25/hallan-cadaver-anciano-narcea-1378928.html#</t>
  </si>
  <si>
    <t>#https://www.europapress.es/asturias/noticia-hallan-cadaver-persona-rio-narcea-20190325164143.html#</t>
  </si>
  <si>
    <t>#https://www.elcomercio.es/asturias/occidente/cangas-narcea-cadaver-rio-narcea-20190325125413-nt.html#</t>
  </si>
  <si>
    <t>#https://www.lavozdeasturias.es/noticia/asturias/2019/03/25/hallan-cadaver-persona-rio-narcea/00031553517508190498193.htm#</t>
  </si>
  <si>
    <t>Nerja</t>
  </si>
  <si>
    <t>36.744610</t>
  </si>
  <si>
    <t>-3.874873</t>
  </si>
  <si>
    <t>Hallan el cuerpo sin vida de un hombre en una playa de Nerja</t>
  </si>
  <si>
    <t>#https://www.diariosur.es/axarquia/hallan-cuerpo-vida-20190325180409-nt.html#</t>
  </si>
  <si>
    <t>#https://www.lavanguardia.com/sucesos/20190325/461232985377/cadaver-nerja-mar.html#</t>
  </si>
  <si>
    <t>#https://sevilla.abc.es/andalucia/malaga/sevi-encuentran-cadaver-hombre-playa-nerja-201903251844_noticia.html#</t>
  </si>
  <si>
    <t>Ferrol, Playa de San Xurxo</t>
  </si>
  <si>
    <t>43.530768</t>
  </si>
  <si>
    <t>-8.300794</t>
  </si>
  <si>
    <t>Rescatado en helicóptero un sursta en la playa de San Xurxo en Ferrol, arrastrado por la corriente</t>
  </si>
  <si>
    <t>#https://www.europapress.es/galicia/noticia-rescatado-helicoptero-surfista-playa-san-xurxo-ferrol-arrastrado-corriente-20190324134640.html#</t>
  </si>
  <si>
    <t>#https://www.axega112.gal/gl/node/10614#</t>
  </si>
  <si>
    <t>#https://www.lavozdegalicia.es/noticia/ferrol/ferrol/2019/03/24/rescatan-surfista-apuros-playa-san-xurxo-ferrol/00031553442355895247383.htm#</t>
  </si>
  <si>
    <t>Valdepeñas</t>
  </si>
  <si>
    <t>Ciudad Real</t>
  </si>
  <si>
    <t>38.766158</t>
  </si>
  <si>
    <t>-3.384406</t>
  </si>
  <si>
    <t>Los bomberos de Valdepeñas rescatan de un pozo a una mujer de 79 años</t>
  </si>
  <si>
    <t>#https://www.miciudadreal.es/2019/03/23/los-bomberos-rescatan-a-una-mujer-que-habia-caido-a-un-pozo-con-agua-de-diez-metros-de-altura-en-valdepenas/#</t>
  </si>
  <si>
    <t>#https://objetivocastillalamancha.es/contenidos/ciudad-real/rescatada-una-mujer-79-anos-que-cayo-un-pozo-valdepenas#</t>
  </si>
  <si>
    <t>#https://www.lanzadigital.com/provincia/valdepenas/los-bomberos-de-valdepenas-rescatan-a-una-mujer-de-79-anos-en-una-operacion-complicada/#</t>
  </si>
  <si>
    <t>41.660906</t>
  </si>
  <si>
    <t>-0.889050</t>
  </si>
  <si>
    <t>Muere un hombre en Zaragoza tras ser rescatado hace unos días al caer al río Ebro</t>
  </si>
  <si>
    <t>#https://espanadiario.es/aragon/muere-caer-rio-ebro-zaragoza-rescatado#</t>
  </si>
  <si>
    <t>#https://www.heraldo.es/noticias/aragon/zaragoza/2019/03/22/rescatan-con-vida-a-una-persona-que-ha-caido-al-ebro-1304995.html#</t>
  </si>
  <si>
    <t>#https://www.elperiodicodearagon.com/noticias/aragon/policia-rescata-hombre-cayo-ebro_1350947.html#</t>
  </si>
  <si>
    <t>Gijón</t>
  </si>
  <si>
    <t>43.549907</t>
  </si>
  <si>
    <t>-5.662640</t>
  </si>
  <si>
    <t>Amplio despliegue en el Cerro por una joven de 20 años que se precipitó al mar</t>
  </si>
  <si>
    <t>#https://www.lne.es/gijon/2019/03/23/amplio-despliegue-cerro-joven-20/2445862.html#</t>
  </si>
  <si>
    <t>#https://www.lne.es/gijon/2019/03/22/amplio-dispositivo-cerro-precipitarse-mujer/2445483.html#</t>
  </si>
  <si>
    <t>39.162479</t>
  </si>
  <si>
    <t>1.826018</t>
  </si>
  <si>
    <t>Buscan a un hombre caído al mar desde un ferry de Baleària que cubría la ruta Ibiza - Palma</t>
  </si>
  <si>
    <t>https://www.lavanguardia.com/sucesos/20190322/461166600076/hombre-cae-mar-ferry-ibiza-palma.html#https://www.lavanguardia.com/sucesos/20190322/461166600076/hombre-cae-mar-ferry-ibiza-palma.html#</t>
  </si>
  <si>
    <t>#https://www.noudiari.es/2019/03/buscan-en-el-mar-a-un-hombre-que-ha-desaparecido-de-un-ferry-entre-ibiza-y-palma/#</t>
  </si>
  <si>
    <t>Foios</t>
  </si>
  <si>
    <t>39.544910</t>
  </si>
  <si>
    <t>-0.362966</t>
  </si>
  <si>
    <t>El cadáver hallado en una acequia de Foios es del anciano desaparecido</t>
  </si>
  <si>
    <t>#https://www.lavanguardia.com/vida/20190323/461183819663/el-cadaver-hallado-en-una-acequia-de-foios-es-del-anciano-desaparecido.html#</t>
  </si>
  <si>
    <t>#https://www.lavanguardia.com/vida/20190323/461182946546/hallado-en-foios-un-cadaver-que-podria-ser-el-hombre-desaparecido-el-jueves.html#</t>
  </si>
  <si>
    <t>#https://www.europapress.es/comunitat-valenciana/noticia-hallan-cadaver-zona-foios-donde-buscaban-anciano-20190323150042.html#</t>
  </si>
  <si>
    <t>Sárria</t>
  </si>
  <si>
    <t>Lugo</t>
  </si>
  <si>
    <t>42.770712</t>
  </si>
  <si>
    <t>-7.412514</t>
  </si>
  <si>
    <t>Aparece flotando en el Malecón de Sarria el cuerpo de una mujer de 82 años</t>
  </si>
  <si>
    <t>#https://www.lavozdegalicia.es/noticia/lugo/sarria/2019/03/21/aparece-flotando-malecon-sarria-cuerpo-mujer-82-anos/00031553205488782523915.htm#</t>
  </si>
  <si>
    <t>#https://www.farodevigo.es/sucesos/2019/03/22/rescatan-cadaver-mujer-rio-sarria/2073413.html#</t>
  </si>
  <si>
    <t>#https://espanadiario.es/galicia/hallan-cadaver-mujer-rio-galicia#</t>
  </si>
  <si>
    <t>Salobreña</t>
  </si>
  <si>
    <t>36.707946</t>
  </si>
  <si>
    <t>-3.614931</t>
  </si>
  <si>
    <t>Abandonan competición para rescatar a ocupantes de embarcación semihundida</t>
  </si>
  <si>
    <t>#https://www.lavanguardia.com/local/sevilla/20190320/461145130626/abandonan-competicion-para-rescatar-a-ocupantes-de-embarcacion-semihundida.html#</t>
  </si>
  <si>
    <t>Las Palmas de Gran Canaria</t>
  </si>
  <si>
    <t>28.150948</t>
  </si>
  <si>
    <t>-15.703216</t>
  </si>
  <si>
    <t>Hallan un cadáver flotando en la costa de Sardina de Gáldar</t>
  </si>
  <si>
    <t>#https://www.laprovincia.es/sucesos/2019/03/19/buscan-hombre-desaparecido-mesas/1157897.html#</t>
  </si>
  <si>
    <t>#https://www.laprovincia.es/sucesos/2019/03/19/hallan-cadaver-flotando-costa-sardina/1157924.html#</t>
  </si>
  <si>
    <t>#https://www.laopinion.es/sucesos/2019/03/20/cadaver-hallado-flotando-mar-mario/962630.html#</t>
  </si>
  <si>
    <t>Maspalomas</t>
  </si>
  <si>
    <t>27.710637</t>
  </si>
  <si>
    <t>-15.603867</t>
  </si>
  <si>
    <t>Así fue el rescate de un velero en Maspalomas</t>
  </si>
  <si>
    <t>USA</t>
  </si>
  <si>
    <t>#https://www.canarias7.es/multimedia/videos/asi-fue-el-rescate-de-un-velero-en-maspalomas-AB6838673#</t>
  </si>
  <si>
    <t>Cangas</t>
  </si>
  <si>
    <t>42.245933</t>
  </si>
  <si>
    <t>-8.797633</t>
  </si>
  <si>
    <t>Rescatados dos pescadores tras sufrir una vía de agua su embarcación en Cangas</t>
  </si>
  <si>
    <t>#https://www.farodevigo.es/portada-o-morrazo/2019/03/19/pescadores-salen-ilesos-sufrir-via/2071274.html#</t>
  </si>
  <si>
    <t>#https://www.lavozdegalicia.es/noticia/vigo/cangas/2019/03/19/rescatan-dos-tripulantes-cangas-inundarse-embarcacion/0003_201903201903191552984023813.htm#</t>
  </si>
  <si>
    <t>#https://www.elcorreogallego.es/galicia/ecg/rescatados-dos-tripulantes-cangas-sufrir-embarcacion-via-auga/idEdicion-2019-03-19/idNoticia-1172080/#</t>
  </si>
  <si>
    <t>#http://www.axega112.gal/gl/content/o-112-galicia-colabora-con-salvamento-maritimo-no-rescate-de-dous-tripulantes-en-cangas#</t>
  </si>
  <si>
    <t>Puerto Banús</t>
  </si>
  <si>
    <t>36.486041</t>
  </si>
  <si>
    <t>-4.954202</t>
  </si>
  <si>
    <t>Un hombre en libertad bajo fianza salva de ahogarse a una mujer que se había caído al agua en Puerto Banús</t>
  </si>
  <si>
    <t>#https://www.publico.es/sociedad/hombre-libertad-fianza-salva-ahogarse-mujer-habia-caido-agua-puerto-banus.html#</t>
  </si>
  <si>
    <t>#https://www.diariosur.es/marbella-estepona/hombre-libertad-bajo-20190320203449-nt.html##</t>
  </si>
  <si>
    <t>Limpias</t>
  </si>
  <si>
    <t>43.359811</t>
  </si>
  <si>
    <t>-3.427506</t>
  </si>
  <si>
    <t>Fallece ahogado un hombre de 88 años al caer con su vehículo a la ría de Limpias</t>
  </si>
  <si>
    <t>https://www.noticiasdegipuzkoa.eus/2019/03/17/sociedad/estado/muere-ahogado-un-octogenario-al-caer-con-su-vehiculo-a-una-ria-en-cantabria#https://www.noticiasdegipuzkoa.eus/2019/03/17/sociedad/estado/muere-ahogado-un-octogenario-al-caer-con-su-vehiculo-a-una-ria-en-cantabria#</t>
  </si>
  <si>
    <t>#https://www.eldiariomontanes.es/cantabria/fallece-conductor-ahogado-20190317122058-nt.html#</t>
  </si>
  <si>
    <t>#https://www.eldiariocantabria.es/articulo/cantabria/muere-hombre-precipitarse-vehiculo-ria-limpias/20190317121707058202.html#</t>
  </si>
  <si>
    <t>Castro Urdiales</t>
  </si>
  <si>
    <t>43.381908</t>
  </si>
  <si>
    <t>-3.216791</t>
  </si>
  <si>
    <t>Persona caída al agua en Zona Parque Amestoy</t>
  </si>
  <si>
    <t>#https://twitter.com/DYACantabria/status/1106808352309501952#</t>
  </si>
  <si>
    <t>Gondomar, río Miñor</t>
  </si>
  <si>
    <t>42.109281</t>
  </si>
  <si>
    <t>-8.760874</t>
  </si>
  <si>
    <t>Rescatado un octogenario que se había caído al río Miñor a su paso por Gondomar</t>
  </si>
  <si>
    <t>#https://www.europapress.es/galicia/noticia-rescatado-octogenario-caido-rio-minor-paso-gondomar-pontevedra-20190314175628.html#</t>
  </si>
  <si>
    <t>27.790553</t>
  </si>
  <si>
    <t>-15.725167</t>
  </si>
  <si>
    <t>SUC asiste a un varón con signos de ahogamiento moderado en Gran Canaria</t>
  </si>
  <si>
    <t>#https://www3.gobiernodecanarias.org/noticias/suc-asiste-a-un-varon-con-signos-de-ahogamiento-moderado-en-gran-canaria/#</t>
  </si>
  <si>
    <t>#https://www.lavanguardia.com/local/canarias/20190313/461015819306/hospitalizado-un-banista-sexagenario-en-estado-moderado-por-ahogamiento.html?utm_campaign=botones_sociales&amp;utm_source=twitter&amp;utm_medium=social#</t>
  </si>
  <si>
    <t>Utrera</t>
  </si>
  <si>
    <t>37.179722</t>
  </si>
  <si>
    <t>-5.810207</t>
  </si>
  <si>
    <t>Rescatan a un hombre que cayó a un arroyo en Utrera para salvar a un perro</t>
  </si>
  <si>
    <t>#https://www.lavanguardia.com/local/sevilla/20190311/46986646797/rescatan-a-un-hombre-que-cayo-a-un-arroyo-en-utrera-para-salvar-a-un-perro.html#</t>
  </si>
  <si>
    <t>#https://sevilla.abc.es/provincia/utrera/sevi-rescatan-hombre-herido-tras-caerse-arroyo-calzas-anchas-utrera-201903121027_noticia.html#</t>
  </si>
  <si>
    <t>#https://www.utreraweb.com/noticias-de-utrera/local/10257/Los-bomberos-de-Utrera-rescatan-con-la-ayuda-de-Proteccion-Civil-a-un-hombre-que-cayo-al-desvio-del-arroyo-Calzas-Anchas/#</t>
  </si>
  <si>
    <t>Alicante, Playa del Postiguet</t>
  </si>
  <si>
    <t>38.346078</t>
  </si>
  <si>
    <t>-0.476393</t>
  </si>
  <si>
    <t>Rescate de un bañista en el Postiguet</t>
  </si>
  <si>
    <t>#https://www.diarioinformacion.com/sucesos/2019/03/12/rescate-banista-postiguet/2127099.html#</t>
  </si>
  <si>
    <t>San Vicente de la Barquera</t>
  </si>
  <si>
    <t>43.418886</t>
  </si>
  <si>
    <t>-4.387312</t>
  </si>
  <si>
    <t>Rescatan a los tres tripulantes de una embarcación a la deriva en San Vicente de la Barquera</t>
  </si>
  <si>
    <t>#http://www.vivecampoo.es/noticia/rescatan-tres-tripulantes-embarcacion-deriva-san-vicente-barquera-16994.html#</t>
  </si>
  <si>
    <t>#https://www.elcomercio.es/sociedad/sucesos/remolcada-embarcacion-puerto-llanes-cantabria-tres-tripulantes-20190310160646-nt.html#</t>
  </si>
  <si>
    <t>#https://www.europapress.es/cantabria/noticia-rescatados-tres-tripulantes-embarcacion-deriva-san-vicente-20190310144638.html#</t>
  </si>
  <si>
    <t>#https://www.elcomercio.es/asturias/oriente/ocho-horas-rescate-20190311020045-ntvo.html#</t>
  </si>
  <si>
    <t>Leaburu, Rïo Araxes</t>
  </si>
  <si>
    <t>43.114550</t>
  </si>
  <si>
    <t>-2.057732</t>
  </si>
  <si>
    <t>Rescatan del río Araxes, en Leaburu (Gipuzkoa), a un pescador que se había caído al agua</t>
  </si>
  <si>
    <t>#https://www.europapress.es/euskadi/noticia-rescatan-rio-araxes-leaburu-gipuzkoa-pescador-caido-agua-20190310113603.html#</t>
  </si>
  <si>
    <t>#https://espanadiario.es/pais-vasco/rescatan-pescador-rio-araxes-guipuzcoa#</t>
  </si>
  <si>
    <t>42.580138</t>
  </si>
  <si>
    <t>Vilaseca, Playa de la Pineda</t>
  </si>
  <si>
    <t>41.074249</t>
  </si>
  <si>
    <t>Salvamento Marítimo rescata a un 'paddlesurfista' en una playa de Tarragona</t>
  </si>
  <si>
    <t>#https://www.lavanguardia.com/vida/20150224/54426486476/salvamento-maritimo-rescata-a-un-paddlesurfista-en-una-playa-de-tarragona.html#</t>
  </si>
  <si>
    <t>2.809043</t>
  </si>
  <si>
    <t>Total Traumatismo/TRM</t>
  </si>
  <si>
    <t>Guimar</t>
  </si>
  <si>
    <t>-16.392263</t>
  </si>
  <si>
    <t>Helicóptero del GES rescata a una mujer con síntomas de ahogamiento en la costa de Tenerife</t>
  </si>
  <si>
    <t>#https://www3.gobiernodecanarias.org/noticias/helicoptero-del-ges-rescata-a-una-mujer-con-sintomas-de-ahogamiento-en-la-costa-de-tenerife/#</t>
  </si>
  <si>
    <t>Gibraltar, playa este</t>
  </si>
  <si>
    <t>36.148664</t>
  </si>
  <si>
    <t>-5.337260</t>
  </si>
  <si>
    <t>Muere el surfista británico rescatado en una playa de Gibraltar</t>
  </si>
  <si>
    <t>#https://sevilla.abc.es/andalucia/cadiz/sevi-muere-surfista-britanico-rescatado-playa-gibraltar-201904180007_noticia.html#</t>
  </si>
  <si>
    <t>#https://sevilla.abc.es/andalucia/cadiz/sevi-rescatado-surfista-britanico-64-anos-gibraltar-201904171846_noticia.html#</t>
  </si>
  <si>
    <t>Pájara, Costa Calma</t>
  </si>
  <si>
    <t>Fuerteventura</t>
  </si>
  <si>
    <t>28.161597</t>
  </si>
  <si>
    <t>-14.222395</t>
  </si>
  <si>
    <t>Una mujer es rescatada con síntomas de ahogamiento en una playa de Fuerteventura</t>
  </si>
  <si>
    <t>#https://www3.gobiernodecanarias.org/noticias/una-mujer-es-rescatada-con-sintomas-de-ahogamiento-en-una-playa-de-fuerteventura/#</t>
  </si>
  <si>
    <t>#https://www.ondafuerteventura.es/una-mujer-rescatada-con-sintomas-de-ahogamiento-en-costa-calma/#</t>
  </si>
  <si>
    <t>#https://www.lavanguardia.com/vida/20190417/461712328337/hospitalizada-una-banista-por-ahogamiento-en-una-playa-de-pajara.html#</t>
  </si>
  <si>
    <t>Castrillón, Playa de Salinas</t>
  </si>
  <si>
    <t>43.579100</t>
  </si>
  <si>
    <t>-5.962211</t>
  </si>
  <si>
    <t>Rescate de un hombre ahogado en la playa de Salinas (Castrillón).</t>
  </si>
  <si>
    <t>#https://www.lavozdeasturias.es/noticia/asturias/2019/04/17/fallece-banista-ahogado-salinas/00031555496904178611111.htm#</t>
  </si>
  <si>
    <t>#https://www.europapress.es/asturias/noticia-fallece-hombre-ahogado-playa-salinas-castrillon-20190417122712.html#</t>
  </si>
  <si>
    <t>#https://www.elcomercio.es/aviles/rescate-helicoptero-banista-20190417105350-nt.html#</t>
  </si>
  <si>
    <t>#http://www.112asturias.es/v_portal/informacion/informacionver.asp?cod=3115&amp;te=11&amp;idage=5925&amp;vap=0#</t>
  </si>
  <si>
    <t>Erandio, río Nervión</t>
  </si>
  <si>
    <t>43.300605</t>
  </si>
  <si>
    <t>-2.977590</t>
  </si>
  <si>
    <t>Hallado el cadáver de un hombre en la ría en el embarcadero de Erandio</t>
  </si>
  <si>
    <t>#https://www.diariovasco.com/agencias/pais-vasco/201904/17/hallado-cadaver-hombre-embarcadero-1393902.html#</t>
  </si>
  <si>
    <t>#https://www.naiz.eus/es/actualidad/noticia/20190417/hallado-el-cadaver-de-un-hombre-en-la-ria-en-el-embarcadero-de-erandio#</t>
  </si>
  <si>
    <t>#https://www.elcorreo.com/bizkaia/aparece-cuerpo-vida-20190416224833-nt.html#</t>
  </si>
  <si>
    <t>#https://espanadiario.es/pais-vasco/descubren-cadaver-nervion-erandio-bilbao#</t>
  </si>
  <si>
    <t>Trobajo del Camino</t>
  </si>
  <si>
    <t>42.596267</t>
  </si>
  <si>
    <t>-5.608534</t>
  </si>
  <si>
    <t>Rescatan a un menor tras caerse por un pozo en Trobajo del Camino (León</t>
  </si>
  <si>
    <t>#https://www.elconfidencial.com/espana/2019-04-16/rescatan-menor-caerse-pozo-trobajo-camino-leon_1948046/#</t>
  </si>
  <si>
    <t>#https://www.lagacetadesalamanca.es/sucesos/cae-otro-menor-en-un-pozo-en-trobajo-del-camino-BJ931636#</t>
  </si>
  <si>
    <t>#https://112.jcyl.es/web/jcyl/112/es/Plantilla100Detalle/1284178030391/_/1284864686818/Emergencia?platform=hootsuite#</t>
  </si>
  <si>
    <t>Arrasate, Río Deba</t>
  </si>
  <si>
    <t>43.077254</t>
  </si>
  <si>
    <t>-2.458168</t>
  </si>
  <si>
    <t>Hallan el cuerpo sin vida de una vecina de Arrasate de 54 años en el río Deba</t>
  </si>
  <si>
    <t>#https://www.diariovasco.com/alto-deba/arrasate/hallan-cuerpo-mujer-arrasate-20190416172811-nt.html#</t>
  </si>
  <si>
    <t>#https://www.telecinco.es/informativos/sociedad/cadaver-mujer-rio-deba-arrasate-bergara_0_2739450132.html#</t>
  </si>
  <si>
    <t>#https://m.noticiasdenavarra.com/2019/04/16/sociedad/euskadi/hallado-el-cadaver-de-una-mujer-en-el-rio-deba-entre-arrasate-y-bergara#</t>
  </si>
  <si>
    <t>#https://www.20minutos.es/noticia/3617657/0/vecina-arrasate-gipuzkoa-54-anos-es-fallecida-encontrada-rio-deba/#</t>
  </si>
  <si>
    <t>Alange, Pantano de Alange</t>
  </si>
  <si>
    <t>38.760282</t>
  </si>
  <si>
    <t>-6.256384</t>
  </si>
  <si>
    <t>Hallan el cadáver de un hombre desaparecido en Almendralejo en el pantano de Alange</t>
  </si>
  <si>
    <t>#https://www.hoy.es/prov-badajoz/localizan-cuerpo-hombre-20190416192414-nt.html#</t>
  </si>
  <si>
    <t>#https://www.cope.es/emisoras/extremadura/badajoz-provincia/badajoz/noticias/aparece-cadaver-varon-pantano-alange-20190416_396541#</t>
  </si>
  <si>
    <t>#https://www.europapress.es/extremadura/noticia-localizado-pantano-alange-badajoz-cuerpo-vida-persona-20190416192608.html#</t>
  </si>
  <si>
    <t>#https://www.elperiodicoextremadura.com/noticias/almendralejo/hallan-alange-cuerpo-hombre-habia-desaparecido-lunes_1157614.html#</t>
  </si>
  <si>
    <t>Hondarribia, Jaizkibel, Punta de Boisnat</t>
  </si>
  <si>
    <t>-1.847522</t>
  </si>
  <si>
    <t>#https://www.eitb.eus/es/noticias/sociedad/detalle/6343501/buscan-pescador-navarro-desaparecido-hondarribia-16-abril-2019/#</t>
  </si>
  <si>
    <t>#https://www.noticiasdenavarra.com/2019/04/16/sociedad/navarra/navarra-buscan-a-un-pescador-navarro-desaparecido-en-la-zona-de-rocas-de-jaizkibel-en-hondarribia-gipuzkoa#</t>
  </si>
  <si>
    <t>Arona, Playa de las Galletas</t>
  </si>
  <si>
    <t>28.008480</t>
  </si>
  <si>
    <t>-16.659929</t>
  </si>
  <si>
    <t>El SUC asiste a una mujer con síntomas de ahogamiento en Tenerife</t>
  </si>
  <si>
    <t>No RCP temprana y SVA por SEM</t>
  </si>
  <si>
    <t>#https://www3.gobiernodecanarias.org/noticias/el-suc-asiste-a-una-mujer-con-sintomas-de-ahogamiento-en-tenerife/#</t>
  </si>
  <si>
    <t>#https://www.elconfidencial.com/espana/2019-04-15/estado-critico-mujer-ahogamiento-tenerife_1945554/#</t>
  </si>
  <si>
    <t>#https://diariodeavisos.elespanol.com/2019/04/en-estado-critico-una-mujer-de-75-anos-al-sufrir-un-ahogamiento-en-la-playa-de-las-galletas/#</t>
  </si>
  <si>
    <t>La Oliva, Playa de Tebeto</t>
  </si>
  <si>
    <t>28.590773</t>
  </si>
  <si>
    <t>-14.034926</t>
  </si>
  <si>
    <t>Helicóptero del GES rescata a una persona que intentaba auxiliar a otra en el mar en Fuerteventura</t>
  </si>
  <si>
    <t>#https://www3.gobiernodecanarias.org/noticias/helicoptero-del-ges-rescata-a-una-persona-que-intentaba-auxiliar-a-otra-en-el-mar-en-fuerteventura/#</t>
  </si>
  <si>
    <t>#https://www.diariodefuerteventura.com/noticia/fallece-en-fuerteventura-al-intentar-rescatar-una-joven-que-estaba-en-apuros-en-el-mar#</t>
  </si>
  <si>
    <t>#https://www.ondafuerteventura.es/fallece-tras-intentar-rescatar-a-una-joven-que-estaba-en-apuros-en-el-mar/#</t>
  </si>
  <si>
    <t>#https://www.laprovincia.es/sucesos/2019/04/15/muere-rescatar-joven-apuros-playa/1166360.html#</t>
  </si>
  <si>
    <t>#https://www.farodevigo.es/portada-pontevedra/2019/04/16/muere-hombre-sanxenxo-tirarse-mar/2089155.html#</t>
  </si>
  <si>
    <t>28.287629</t>
  </si>
  <si>
    <t>-16.379620</t>
  </si>
  <si>
    <t>Menor herido tras un corte con la hélice de una embarcación de recreo en Tenerife</t>
  </si>
  <si>
    <t>#https://www3.gobiernodecanarias.org/noticias/menor-herido-tras-un-corte-con-la-helice-de-una-embarcacion-de-recreo-en-tenerife/#</t>
  </si>
  <si>
    <t>A Coruña, Playa del Matadero</t>
  </si>
  <si>
    <t>43.375485</t>
  </si>
  <si>
    <t>-8.404965</t>
  </si>
  <si>
    <t>Un surfista ayuda a dos jóvenes a salir del agua tras ser arrastradas en la playa del Matadero</t>
  </si>
  <si>
    <t>#https://www.laopinioncoruna.es/coruna/2019/04/16/surfista-ayuda-jovenes-salir-agua/1393628.html#</t>
  </si>
  <si>
    <t>Benidorm</t>
  </si>
  <si>
    <t>38.499420</t>
  </si>
  <si>
    <t>-0.131511</t>
  </si>
  <si>
    <t>Rescatan a un buceador afectado por un barotrauma en la playa de Benidorm</t>
  </si>
  <si>
    <t>#https://www.lasprovincias.es/sucesos/rescatan-buceador-afectado-20190413211221-nt.html#</t>
  </si>
  <si>
    <t>Puerto de la Luz, Playa de las Alcaravaneras</t>
  </si>
  <si>
    <t>28.132477</t>
  </si>
  <si>
    <t>-15.428160</t>
  </si>
  <si>
    <t>La policía halla el cadáver de un italiano de 59 años flotando en las Alcaravaneras</t>
  </si>
  <si>
    <t>#https://www.canarias7.es/sucesos/encuentran-un-cadaver-flotando-junto-al-muelle-deportivo-HY7032845#</t>
  </si>
  <si>
    <t>#https://www.laprovincia.es/sucesos/2019/04/13/policia-halla-cadaver-italiano-59/1165639.html#</t>
  </si>
  <si>
    <t>#https://www.laprovincia.es/sucesos/2019/04/12/policia-portuaria-encuentra-cadaver-flotando/1165508.html#</t>
  </si>
  <si>
    <t>#http://www.rtvc.es/noticias/localizan-un-cadaver-flotando-en-la-playa-de-las-alcaravaneras-197063.aspx#.XLI7_Og9CHs#</t>
  </si>
  <si>
    <t>Tacoronte, Bajas Mesa del Mar</t>
  </si>
  <si>
    <t>28.504150</t>
  </si>
  <si>
    <t>-16.426022</t>
  </si>
  <si>
    <t>Helicóptero del GES rescata a un menor que quedó aislado en la costa en Tenerife</t>
  </si>
  <si>
    <t>#https://diariodeavisos.elespanol.com/2019/04/espectacular-rescate-en-helicoptero-de-un-menor-atrapado-en-mesa-del-mar/#</t>
  </si>
  <si>
    <t>Gijón, Puerto Deportivo</t>
  </si>
  <si>
    <t>43.544794</t>
  </si>
  <si>
    <t>-5.665276</t>
  </si>
  <si>
    <t>Aparece el cuerpo sin vida de un hombre en el Puerto Deportivo de Gijón</t>
  </si>
  <si>
    <t>#https://digitaldeleon.com/digitaldeasturias/2019/04/11/aparece-el-cuerpo-sin-vida-de-un-hombre-en-el-puerto-deportivo-de-gijon_66504#</t>
  </si>
  <si>
    <t>Muere ahogada una niña de año y medio en la piscina de una casa</t>
  </si>
  <si>
    <t>Falta de protección o equipamiento</t>
  </si>
  <si>
    <t>#https://www.malagahoy.es/malaga/muere-ahogada-nina-ano-medio-piscina-casa_0_1344466010.html#</t>
  </si>
  <si>
    <t>#https://sevilla.abc.es/andalucia/malaga/sevi-muere-malaga-nina-ahogada-piscina-tratar-coger-muneca-201904111202_noticia.html#</t>
  </si>
  <si>
    <t>#http://www.canalsur.es/noticias/andalucia/malaga/una-nina-de-22-meses-muere-ahogada-por-querer-coger-su-muneca-de-la-piscina/1418418.html#</t>
  </si>
  <si>
    <t>Arucas, Tinoca</t>
  </si>
  <si>
    <t>28.136148</t>
  </si>
  <si>
    <t>-15.458258</t>
  </si>
  <si>
    <t>Helicóptero del GES rescata a un bañista en el apuros en el mar en Gran Canaria</t>
  </si>
  <si>
    <t>Rescate por personal adiestrado con soporte de emergencias</t>
  </si>
  <si>
    <t>#https://www3.gobiernodecanarias.org/noticias/helicoptero-del-ges-rescata-a-un-banista-en-el-apuros-en-el-mar-en-gran-canaria/#</t>
  </si>
  <si>
    <t>#https://diariodeavisos.elespanol.com/2019/04/rescatan-a-un-banista-en-apuros-en-la-costa-de-arucas/#</t>
  </si>
  <si>
    <t>Agaete, Playa de Faneroque</t>
  </si>
  <si>
    <t>28.063915</t>
  </si>
  <si>
    <t>-15.730874</t>
  </si>
  <si>
    <t>Buscan a un vecino de La Aldea arrastrado por una ola en la playa Faneroque</t>
  </si>
  <si>
    <t>#https://www.eldiario.es/canariasahora/sucesos/Buscan-vecino-Aldea-arrastrado-Faneroque_0_885761847.html#</t>
  </si>
  <si>
    <t>#https://www.laprovincia.es/sucesos/2019/04/06/dispositivo-busqueda-persona-cayo-mar/1163659.html#</t>
  </si>
  <si>
    <t>#https://www.laprovincia.es/sucesos/2019/04/07/empresario-aldea-desaparece-arrastrado-ola/1163765.html#</t>
  </si>
  <si>
    <t>Las Palmas de Gran Canaria, Playa de las Canteras</t>
  </si>
  <si>
    <t>28.138425</t>
  </si>
  <si>
    <t>-15.436996</t>
  </si>
  <si>
    <t>Un bañista imprudente casi muere en Las Canteras</t>
  </si>
  <si>
    <t>#https://www.laprovincia.es/multimedia/videos/sucesos/2019-04-08-171264-baista-imprudente-casi-muere-canteras.html#</t>
  </si>
  <si>
    <t>#https://www.antena3.com/noticias/canarias/informacion/video-banista-imprudente-muerte-canteras-gran-canaria-video_201904065ca918900cf243c3ff505051.html#</t>
  </si>
  <si>
    <t>Castrillón, Isla de la Deva</t>
  </si>
  <si>
    <t>43.585928</t>
  </si>
  <si>
    <t>-6.033316</t>
  </si>
  <si>
    <t>Rescatan el cadáver de un pescador de Castrillón en un pedrero próximo a la Isla de la Deva</t>
  </si>
  <si>
    <t>#https://www.lne.es/aviles/2015/03/18/operativo-rescate-castrillon/1728940.html#</t>
  </si>
  <si>
    <t>#https://www.elcomercio.es/aviles/201503/18/fallece-pescador-playa-bayas-20150318135501.html#</t>
  </si>
  <si>
    <t>Tías</t>
  </si>
  <si>
    <t>28.921881</t>
  </si>
  <si>
    <t>-13.651414</t>
  </si>
  <si>
    <t>Rescatada una menor con signos de ahogamiento en Lanzarote</t>
  </si>
  <si>
    <t>#https://www3.gobiernodecanarias.org/noticias/rescatada-una-menor-con-signos-de-ahogamiento-en-lanzarote/#</t>
  </si>
  <si>
    <t>Ferrol, Playa de Doniños</t>
  </si>
  <si>
    <t>43.501680</t>
  </si>
  <si>
    <t>-8.322247</t>
  </si>
  <si>
    <t>Confirman que el cadáver recuperado en Doniños es el de la ferrolana desaparecida hace un mes</t>
  </si>
  <si>
    <t>#https://www.elespanol.com/sociedad/sucesos/20190407/hallan-cadaver-mujer-playa-ferrol/389211469_0.html#</t>
  </si>
  <si>
    <t>#https://www.telecinco.es/informativos/sociedad/mujer-muerta-playa-ferrol-penencia_0_2734725045.html#</t>
  </si>
  <si>
    <t>#https://www.farodevigo.es/sucesos/2019/04/08/hallan-cadaver-mujer-zona-rocas/2084009.html#</t>
  </si>
  <si>
    <t>#https://www.laopinioncoruna.es/sucesos/2019/04/08/autopsia-permite-identificar-cadaver-recuperado/1391361.html#</t>
  </si>
  <si>
    <t>#https://www.lavozdegalicia.es/noticia/ferrol/ferrol/2019/04/11/confirman-cadaver-recuperado-doninos-ferrolana-desaparecida-mes/00031554982777377141786.htm#</t>
  </si>
  <si>
    <t>Tacoronte, Punta de Juan Fernandez</t>
  </si>
  <si>
    <t>28.509886</t>
  </si>
  <si>
    <t>-16.421929</t>
  </si>
  <si>
    <t>Una mujer fallecida tras ser rescatada en la costa de Tenerife</t>
  </si>
  <si>
    <t>#https://www3.gobiernodecanarias.org/noticias/una-mujer-fallecida-tras-ser-rescatada-en-la-costa-de-tenerife/#</t>
  </si>
  <si>
    <t>Sanxenxo, O Bao</t>
  </si>
  <si>
    <t>42.455502</t>
  </si>
  <si>
    <t>-8.870538</t>
  </si>
  <si>
    <t>Rescatan a un hombre de 70 años atrapado en el fango en la ría de Arousa</t>
  </si>
  <si>
    <t>#https://www.farodevigo.es/portada-pontevedra/2019/04/19/vecinos-rescatan-pescador-atrapado-fango/2090878.html#</t>
  </si>
  <si>
    <t>#https://www.lavozdegalicia.es/noticia/pontevedra/sanxenxo/2019/04/19/rescatan-hombre-70-anos-atrapado-fango-ria-arousa/0003_201904201904191555659012359.htm#</t>
  </si>
  <si>
    <t>#https://www.diariodepontevedra.es/articulo/o-salnes/rescatan-septuagenario-habia-quedado-atrapado-ensenada-bao/201904191139331031512.html#</t>
  </si>
  <si>
    <t>#https://diariodeavisos.elespanol.com/2019/04/fallece-mujer-60-anos-ahogamiento-playa-el-callao-guimar/#</t>
  </si>
  <si>
    <t>36.730247</t>
  </si>
  <si>
    <t>-4.434029</t>
  </si>
  <si>
    <t>Sanxenxo, Playa de Pragueira</t>
  </si>
  <si>
    <t>42.410580</t>
  </si>
  <si>
    <t>-8.865119</t>
  </si>
  <si>
    <t>Rescatadas dos niñas en una zona acantilada en la Playa de Pragueira en Sanxenxo</t>
  </si>
  <si>
    <t>Aranjuez, Rïo Jarama</t>
  </si>
  <si>
    <t>Madrid</t>
  </si>
  <si>
    <t>40.087369</t>
  </si>
  <si>
    <t>-3.607852</t>
  </si>
  <si>
    <t>Hallado el cadáver de un bañista ahogado en el río Jarama a su paso por Aranjuez</t>
  </si>
  <si>
    <t>#https://www.abc.es/espana/madrid/abci-buscan-hombre-podria-haber-muerto-ahogado-jarama-201906012126_noticia.html#</t>
  </si>
  <si>
    <t>#https://www.elmundo.es/madrid/2019/06/02/5cf3068221efa0f9738b45d5.html#</t>
  </si>
  <si>
    <t>Pedrosa de Tobalina</t>
  </si>
  <si>
    <t>Burgos</t>
  </si>
  <si>
    <t>42.848241</t>
  </si>
  <si>
    <t>-3.334335</t>
  </si>
  <si>
    <t>Fallece por ahogamiento en la cascada de Pedrosa de Tobalina</t>
  </si>
  <si>
    <t>#https://112.jcyl.es/web/jcyl/112/es/Plantilla100Detalle/1284178030391/_/1284873545564/Emergencia#</t>
  </si>
  <si>
    <t>#https://www.diariodeburgos.es/noticia/ZC9DD80FE-FF24-1057-E847BDC333A120D0/Muere-ahogado-en-la-cascada-del-Penon-de-Pedrosa-de-Tobalina#</t>
  </si>
  <si>
    <t>#https://www.tribunasalamanca.com/noticias/fallece-un-hombre-tras-sufrir-un-ahogamiento-en-la-cascada-de-pedrosa-de-tobalina/1559413486#</t>
  </si>
  <si>
    <t>Cartagena</t>
  </si>
  <si>
    <t>37.597922</t>
  </si>
  <si>
    <t>-0.974664</t>
  </si>
  <si>
    <t>Mujer de 84 años ha fallecido al caer al agua en el Paseo del Muelle de Santa Lucía en Cartagena</t>
  </si>
  <si>
    <t>#http://www.112rmurcia.es/noticias/index.php/7566#</t>
  </si>
  <si>
    <t>Benidorm, Playa de Poniente</t>
  </si>
  <si>
    <t>38.528827</t>
  </si>
  <si>
    <t>-0.161117</t>
  </si>
  <si>
    <t>Reaniman a una mujer en Benidorm después de que los socorristas la sacaran inconsciente del mar</t>
  </si>
  <si>
    <t>#https://www.20minutos.es/noticia/3657769/0/reaniman-mujer-benidorm-despues-que-socorristas-sacaran-inconsciente-mar/#</t>
  </si>
  <si>
    <t>#https://www.efe.com/efe/comunitat-valenciana/tribunales-y-sucesos/reaniman-a-una-banista-rescatada-inconsciente-del-agua-en-playa-de-benidorm/50000881-3989790#</t>
  </si>
  <si>
    <t>#http://www.elperiodicodeaqui.com/epda-noticias/reaniman-a-una-banista-rescatada-inconsciente-del-agua-en-una-playa-de-benidorm/183541#</t>
  </si>
  <si>
    <t>Vilaseca, Playa de La Pineda</t>
  </si>
  <si>
    <t>41.076532</t>
  </si>
  <si>
    <t>1.183281</t>
  </si>
  <si>
    <t>Una niña de 5 años muere ahogada en una playa de Tarragona tras ir a la deriva con su flotador</t>
  </si>
  <si>
    <t>Georgia</t>
  </si>
  <si>
    <t>#https://www.elperiodico.com/es/sociedad/20190528/muere-nina-ahogada-playa-tarragona-7477892#</t>
  </si>
  <si>
    <t>#https://tuotrodiario.hola.com/noticias/2019052881422/muere-nina-cinco-anos-deriva-flotador-playa-tarragona/#</t>
  </si>
  <si>
    <t>La Oliva, Grandes playas de Corralejo</t>
  </si>
  <si>
    <t>28.706700</t>
  </si>
  <si>
    <t>-13.836241</t>
  </si>
  <si>
    <t>#https://www.diariodefuerteventura.com/noticia/la-oliva-destaca-que-los-socorristas-hicieron-todo-lo-posible-por-salvar-la-vida-del#</t>
  </si>
  <si>
    <t>Muro</t>
  </si>
  <si>
    <t>39.809752</t>
  </si>
  <si>
    <t>3.118486</t>
  </si>
  <si>
    <t>Reaniman a una niña rusa de 10 años a punto de ahogarse en Platja de Muro</t>
  </si>
  <si>
    <t>#https://www.diariodemallorca.es/sucesos/2019/05/26/reaniman-nina-rusa-10-anos/1420193.html#</t>
  </si>
  <si>
    <t>Níjar, Playa de la Fabriquilla</t>
  </si>
  <si>
    <t>Almería</t>
  </si>
  <si>
    <t>36.737709</t>
  </si>
  <si>
    <t>-2.207616</t>
  </si>
  <si>
    <t>Fallece un hombre mientras practicaba submarinismo en una playa de Níjar, Almería</t>
  </si>
  <si>
    <t>#https://espanadiario.es/amp/andalucia/muere-submarinista-ahogado-nijar-almeria#</t>
  </si>
  <si>
    <t>#https://www.telealmerianoticias.es/muere-un-buzo-tras-una-inmersion-en-una-playa-de-nijar/#</t>
  </si>
  <si>
    <t>#https://www.europapress.es/andalucia/almeria-00350/noticia-muere-hombre-almeria-mientras-practicaba-buceo-playa-fabriquilla-20190522140649.html#</t>
  </si>
  <si>
    <t>Gordexola</t>
  </si>
  <si>
    <t>43.179072</t>
  </si>
  <si>
    <t>-3.071681</t>
  </si>
  <si>
    <t>Hallan el cadáver de un hombre en la orilla de un río en Gordexola</t>
  </si>
  <si>
    <t>#https://www.naiz.eus/eu/actualidad/noticia/20190520/hallan-el-cadaver-de-un-hombre-en-la-orilla-de-un-rio-en-gordexola#</t>
  </si>
  <si>
    <t>#https://www.noticiasdenavarra.com/2019/05/20/fallece-un-hombre-de-65-anos-en-la-orilla-de-un-rio-en-gordexola#</t>
  </si>
  <si>
    <t>#https://www.20minutos.es/noticia/3645459/0/hallan-cadaver-hombre-65-anos-que-tenia-cabeza-metida-agua-rio-gordexola/#</t>
  </si>
  <si>
    <t>Valencia, Playa del Cabañal</t>
  </si>
  <si>
    <t>39.466534</t>
  </si>
  <si>
    <t>Un socorrista rescata a un anciano que se estaba ahogando en la playa del Cabanyal</t>
  </si>
  <si>
    <t>Socorrista no en servicio</t>
  </si>
  <si>
    <t>#https://www.lasprovincias.es/sucesos/socorrista-rescata-anciano-20190520173455-nt.html#</t>
  </si>
  <si>
    <t>Pájara, muelle de Morro Jable</t>
  </si>
  <si>
    <t>28.050267</t>
  </si>
  <si>
    <t>-14.360559</t>
  </si>
  <si>
    <t>Encuentran un cadáver flotando en el muelle de Morro Jable</t>
  </si>
  <si>
    <t>#https://www.canarias7.es/sucesos/encuentran-un-cadaver-flotando-en-el-muelle-de-morro-jable-FF7263610#</t>
  </si>
  <si>
    <t>#https://www.laprovincia.es/sucesos/2019/05/20/hallado-cadaver-joven-flotando-morro/1176406.html#</t>
  </si>
  <si>
    <t>O Grove</t>
  </si>
  <si>
    <t>42.490683</t>
  </si>
  <si>
    <t>-8.934716</t>
  </si>
  <si>
    <t>Rescatados tres pescadores tras volcar frente a la costa de O Grove</t>
  </si>
  <si>
    <t>#https://www.farodevigo.es/portada-arousa/2019/05/19/rescatados-tres-pescadores-volcar-frente/2108194.html#</t>
  </si>
  <si>
    <t>42.401312</t>
  </si>
  <si>
    <t>-8.718633</t>
  </si>
  <si>
    <t>Rescatan al tripulante de un kayac en la ría de Marín</t>
  </si>
  <si>
    <t>#https://www.farodevigo.es/portada-pontevedra/2019/05/19/rescatan-tripulante-kayac-ria/2108185.html#</t>
  </si>
  <si>
    <t>Porto do Son, Playa de Arealonga</t>
  </si>
  <si>
    <t>42.690501</t>
  </si>
  <si>
    <t>-9.029273</t>
  </si>
  <si>
    <t>Muere un vigués de 37 años que practicaba surf en una playa de Porto do Son</t>
  </si>
  <si>
    <t>#https://www.lavozdegalicia.es/noticia/barbanza/porto-do-son/2019/05/18/fallece-surfista-playa-sonense-dique/00031558185143013732297.htm#</t>
  </si>
  <si>
    <t>#https://www.laregion.es/articulo/galicia/fallece-surfista-playa-porto-do-son/20190518174357872586.html#</t>
  </si>
  <si>
    <t>#https://www.farodevigo.es/sucesos/2019/05/19/surfista-vigues-fallece-playa-porto/2108015.html#</t>
  </si>
  <si>
    <t>#https://www.telecinco.es/informativos/sociedad/muere-surfista-playa-coruna_18_2756520069.html#</t>
  </si>
  <si>
    <t>Tossa de Mar</t>
  </si>
  <si>
    <t>41.715508</t>
  </si>
  <si>
    <t>2.935178</t>
  </si>
  <si>
    <t>Buscan a un pescador desaparecido desde anoche en Tossa del Mar</t>
  </si>
  <si>
    <t>#https://www.lavanguardia.com/local/girona/20190520/462358054067/suspenden-indefinidamente-busqueda-pescador-desaparecido-tossa-de-mar.html#</t>
  </si>
  <si>
    <t>#https://www.larazon.es/local/cataluna/buscan-a-un-pescador-desaparecido-desde-anoche-en-tossa-del-mar-FH23358481#</t>
  </si>
  <si>
    <t>#https://www.cope.es/actualidad/sociedad/noticias/amplio-dispositivo-rescate-sigue-buscando-pescador-perdido-tossa-20190519_417240#</t>
  </si>
  <si>
    <t>A Coruña, Playa de Riazor</t>
  </si>
  <si>
    <t>43.369113</t>
  </si>
  <si>
    <t>-8.411800</t>
  </si>
  <si>
    <t>Los bomberos rescatan en Riazor del mar a una mujer con síntomas de hipotermia</t>
  </si>
  <si>
    <t>#https://www.lavozdegalicia.es/noticia/coruna/coruna/2019/05/16/bomberos-rescatan-mar-riazor-mujer-sintomas-hipotermia/00031558042688096345268.htm#</t>
  </si>
  <si>
    <t>#https://www.laopinioncoruna.es/coruna/2019/05/16/rescatada-mujer-35-anos-playa/1402630.html#</t>
  </si>
  <si>
    <t>#https://www.elespanol.com/quincemil/articulos/actualidad/rescatada-una-persona-en-la-playa-de-riazor#</t>
  </si>
  <si>
    <t>Fuengirola, Playa de Carvajal</t>
  </si>
  <si>
    <t>36.571844</t>
  </si>
  <si>
    <t>-4.588469</t>
  </si>
  <si>
    <t>Fallece un bañista de 51 años en la playa de Carvajal</t>
  </si>
  <si>
    <t>#https://www.diariosur.es/costadelsol/muere-banista-anos-20190516193315-nt.html#</t>
  </si>
  <si>
    <t>#https://www.laopiniondemalaga.es/costa-sol-occidental/2019/05/16/fallece-banista-51-anos-playa/1088860.html#</t>
  </si>
  <si>
    <t>#https://www.cope.es/actualidad/espana/noticias/muere-banista-anos-una-playa-fuengirola-malaga-20190516_415807#</t>
  </si>
  <si>
    <t>Mazagón, Puerto Deportivo</t>
  </si>
  <si>
    <t>Huelva</t>
  </si>
  <si>
    <t>37.133744</t>
  </si>
  <si>
    <t>-6.835172</t>
  </si>
  <si>
    <t>Identifican el cadáver de un sexagenario natural de Ciudad Real flotando en el mar de Huelva</t>
  </si>
  <si>
    <t>#https://www.latribunadeciudadreal.es/Noticia/ZB6833598-B4D4-39B8-4C8BCB8C7C5B352C/201905/Hallan-el-cadaver-de-un-Miguelturreno-en-el-mar-de-Huelva#</t>
  </si>
  <si>
    <t>#https://www.eldigitaldealbacete.com/2019/05/17/hallan-en-el-mar-el-cadaver-en-avanzado-estado-de-descomposicion-de-un-castellano-manchego/#</t>
  </si>
  <si>
    <t>#https://www.lanzadigital.com/provincia/identifican-el-cadaver-de-un-sexagenario-natural-de-ciudad-real-flotando-en-el-mar-de-huelva/#</t>
  </si>
  <si>
    <t>Badajoz, Río Guadiana. Puente de la Autonomía</t>
  </si>
  <si>
    <t>38.883751</t>
  </si>
  <si>
    <t>-6.974305</t>
  </si>
  <si>
    <t>Encuentran el cadáver de un hombre que flotaba en el Guadiana</t>
  </si>
  <si>
    <t>#https://www.hoy.es/badajoz/aparece-cadaver-guadiana-20190515132857-nt.html#</t>
  </si>
  <si>
    <t>#https://www.clm24.es/articulo/sucesos/aparece-rio-guadiana-cadaver-hombre-extranas-circunstancias/20190515143226243720.html#</t>
  </si>
  <si>
    <t>Pájara, Playa de Jandía</t>
  </si>
  <si>
    <t>28.05306</t>
  </si>
  <si>
    <t>-14.317629</t>
  </si>
  <si>
    <t>Un fallecido de 80 años en la playa de Jandía y otra mujer rescatada con vida</t>
  </si>
  <si>
    <t>#https://www.ondafuerteventura.es/un-octogenario-fallece-ahogado-en-la-playa-de-jandia/#</t>
  </si>
  <si>
    <t>La Línea de la Concepción</t>
  </si>
  <si>
    <t>36.076198</t>
  </si>
  <si>
    <t>-5.351267</t>
  </si>
  <si>
    <t>Rescatan a seis personas cuya embarcación chocó con una narcolancha</t>
  </si>
  <si>
    <t>#https://www.lasexta.com/noticias/sociedad/rescatan-a-seis-personas-cuya-embarcacion-choco-con-una-narcolancha-video_201905155cdc23e10cf2feaf95d579d2.html#</t>
  </si>
  <si>
    <t>#https://www.europasur.es/lalinea/embarcaciones-chocan-La-Linea-seis-rescatados-Los-Toneleros_0_1354964744.html#</t>
  </si>
  <si>
    <t>#http://costacadizcomunicacion.es/rescatan-a-seis-personas-tras-naufragar-su-embarcacion-en-la-zona-de-los-toneleros-al-colisionar-con-otra-semirrigida/#</t>
  </si>
  <si>
    <t>28.149345</t>
  </si>
  <si>
    <t>-15.432722</t>
  </si>
  <si>
    <t>Un pescador halló el cadáver en bañador en una cueva de La Puntilla</t>
  </si>
  <si>
    <t>#https://www.laprovincia.es/sucesos/2019/05/15/pescador-hallo-cadaver-banador-cueva/1174808.html#</t>
  </si>
  <si>
    <t>Málaga, Playa de la Misericordia</t>
  </si>
  <si>
    <t>36.667808</t>
  </si>
  <si>
    <t>-4.453010</t>
  </si>
  <si>
    <t>Dos bañistas son rescatados en una playa de Málaga por un agente de Policía Nacional fuera de servicio</t>
  </si>
  <si>
    <t>#https://www.salamanca24horas.com/texto-diario/mostrar/1425910/banistas-rescatados-playa-malaga-agente-policia-nacional#</t>
  </si>
  <si>
    <t>Barcelona, playa del Levante</t>
  </si>
  <si>
    <t>Barcelona</t>
  </si>
  <si>
    <t>41.404303</t>
  </si>
  <si>
    <t>2.217909</t>
  </si>
  <si>
    <t>Hallan el cadáver de un hombre en la playa de Llevant de Barcelona</t>
  </si>
  <si>
    <t>#https://www.lavanguardia.com/vida/20190514/462251789675/hallan-el-cadaver-de-un-hombre-en-la-playa-de-llevant-de-barcelona.html#</t>
  </si>
  <si>
    <t>#https://elcaso.elnacional.cat/es/sucesos/hombre-muerto-playa-barcelona_6051_102.html#</t>
  </si>
  <si>
    <t>38.883658</t>
  </si>
  <si>
    <t>-6.973820</t>
  </si>
  <si>
    <t>Rescatan al torero Antonio Ferrera tras precipitarse al río Guadiana</t>
  </si>
  <si>
    <t>#https://www.hoy.es/badajoz/bomberos-rescatan-hombre-20190514074959-nt.html#</t>
  </si>
  <si>
    <t>#https://navarra.elespanol.com/articulo/toros/torero-antonio-ferrera-rescatado-caida-puente/20190514145651262810.html#</t>
  </si>
  <si>
    <t>#https://www.lagacetadesalamanca.es/toros/rescatan-al-torero-antonio-ferrera-tras-precipitarse-al-rio-guadiana-LA1020940#</t>
  </si>
  <si>
    <t>Palomares del Río</t>
  </si>
  <si>
    <t>37.318987</t>
  </si>
  <si>
    <t>-6.068308</t>
  </si>
  <si>
    <t>La autopsia desvela que el menor de Palomares del Río murió ahogado de manera fortuita al quedarse solo</t>
  </si>
  <si>
    <t>Bañera</t>
  </si>
  <si>
    <t>Baño en reposo</t>
  </si>
  <si>
    <t>#https://www.diariodesevilla.es/aljarafe/muere-nino-ahogado-Palomares-Sevilla_0_1354064786.html#</t>
  </si>
  <si>
    <t>#https://sevilla.abc.es/provincia/sevi-muere-nino-6-anos-banera-casa-palomares-201905121801_noticia.html#</t>
  </si>
  <si>
    <t>#https://cadenaser.com/emisora/2019/05/13/radio_sevilla/1557733448_493297.html#</t>
  </si>
  <si>
    <t>#https://www.larazon.es/local/andalucia/fallece-un-nino-de-seis-anos-en-la-banera-de-su-casa-en-sevilla-AC23307241#</t>
  </si>
  <si>
    <t>#https://sevilla.abc.es/provincia/aljarafe/sevi-autopsia-desvela-menor-palomares-murio-ahogado-manera-fortuita-quedarse-solo-201905161820_noticia.html#</t>
  </si>
  <si>
    <t>Torremolinos, Playa del Bajoncillo</t>
  </si>
  <si>
    <t>36.618710</t>
  </si>
  <si>
    <t>-4.496322</t>
  </si>
  <si>
    <t>Muere ahogado un hombre de 64 años en la playa del Bajondillo de Torremolinos</t>
  </si>
  <si>
    <t>#https://www.diariosur.es/costadelsol/torremolinos/muere-ahogado-hombre-20190512143713-nt.html#</t>
  </si>
  <si>
    <t>#https://sevilla.abc.es/andalucia/malaga/sevi-muere-ahogado-hombre-playa-torremolinos-201905121703_noticia.html#</t>
  </si>
  <si>
    <t>#https://www.laopiniondemalaga.es/costa-sol-occidental/2019/05/12/fallece-banista-playa-bajondillo/1087858.html#</t>
  </si>
  <si>
    <t>#https://www.diariosur.es/malaga-capital/mueren-ahogados-banistas-20190513000316-ntvo.html#</t>
  </si>
  <si>
    <t>Torrox Costa</t>
  </si>
  <si>
    <t>36.729091</t>
  </si>
  <si>
    <t>-3.965584</t>
  </si>
  <si>
    <t>Fallece ahogado un hombre de 83 años en la playa de Torrox</t>
  </si>
  <si>
    <t>#https://www.diariosur.es/axarquia/fallece-ahogado-hombre-20190512205723-nt.html#</t>
  </si>
  <si>
    <t>Avilés, Playa de Salinas</t>
  </si>
  <si>
    <t>43.578361</t>
  </si>
  <si>
    <t>-5.959837</t>
  </si>
  <si>
    <t>Tres surfistas rescatan a una niña de 14 años que se estaba bañando en la playa de Salinas</t>
  </si>
  <si>
    <t>#https://www.lne.es/aviles/2019/05/11/tres-surfistas-rescatan-menor-playa/2470682.html#</t>
  </si>
  <si>
    <t>#https://www.elcomercio.es/asturias/mas-concejos/surfista-rescata-adolescente-playa-salinas-20190512015650-ntvo.html#</t>
  </si>
  <si>
    <t>Cangas de Morrazo, Playa de los Alemanes</t>
  </si>
  <si>
    <t>42.258893</t>
  </si>
  <si>
    <t>Rescatado un windsurfista en la playa de los Alemanes</t>
  </si>
  <si>
    <t>#https://www.farodevigo.es/portada-o-morrazo/2019/05/10/rescatado-windsurfista-playa-alemanes/2102798.html#</t>
  </si>
  <si>
    <t>#https://diariodevigo.com/rescatan-a-un-surfista-en-la-playa-de-los-alemanes-en-cangas/#</t>
  </si>
  <si>
    <t>Torrevieja, Playa de los Naufragos</t>
  </si>
  <si>
    <t>37.970312</t>
  </si>
  <si>
    <t>-0.695091</t>
  </si>
  <si>
    <t>Hallan el cuerpo sin vida de una mujer en una playa de Torrevieja</t>
  </si>
  <si>
    <t>#https://www.lasprovincias.es/sucesos/hallan-cuerpo-vida-20190509153004-nt.html#</t>
  </si>
  <si>
    <t>#https://www.abc.es/espana/comunidad-valenciana/abci-aparece-muerta-playa-naufragos-torrevieja-mujer-desaparecida-201905091630_noticia.html#</t>
  </si>
  <si>
    <t>#https://www.laopiniondemurcia.es/sucesos/2019/05/09/investigan-muerte-mujer-hallada-playa/1020027.html#</t>
  </si>
  <si>
    <t>#https://www.diarioinformacion.com/vega-baja/2019/05/09/investigan-muerte-mujer-hallada-playa/2146862.html#</t>
  </si>
  <si>
    <t>Arucas, Playa de Tinoca</t>
  </si>
  <si>
    <t>28.148089</t>
  </si>
  <si>
    <t>-15.431238</t>
  </si>
  <si>
    <t>Recuperan de una parada cardiorrespiratoria a un varón rescatado del mar en Gran Canaria</t>
  </si>
  <si>
    <t>#https://www3.gobiernodecanarias.org/noticias/recuperan-de-una-parada-cardiorrespiratoria-a-un-varon-rescatado-del-mar-en-gran-canaria/#</t>
  </si>
  <si>
    <t>#https://www.lavanguardia.com/local/canarias/20190508/462120477357/hospitalizado-grave-un-hombre-rescatado-del-mar-en-parada-cardiaca.html#</t>
  </si>
  <si>
    <t>#https://www.teldeactualidad.com/noticia/grancanaria/2019/05/08/5058.html#</t>
  </si>
  <si>
    <t>#https://www.canarias7.es/sucesos/grave-tras-ser-rescatado-en-la-playa-de-tinoca-AI7208389#</t>
  </si>
  <si>
    <t>Vilalba, Playa fluvial río Madalena</t>
  </si>
  <si>
    <t>-7.686260</t>
  </si>
  <si>
    <t>Muere un vecino de Vilalba al caer al río Magdalena</t>
  </si>
  <si>
    <t>#https://www.lavozdegalicia.es/noticia/lugo/vilalba/2019/05/07/muere-vecino-vilalba-caer-rio-magdalena/00031557247151594226494.htm#</t>
  </si>
  <si>
    <t>#https://www.cope.es/emisoras/galicia/lugo-provincia/lugo/lugo-provincia/noticias/rescatan-cuerpo-sin-vida-hombre-avanzada-edad-rio-vilalba-20190507_409330#</t>
  </si>
  <si>
    <t>La Linea de la Concepción, La Atunara</t>
  </si>
  <si>
    <t>36.181892</t>
  </si>
  <si>
    <t>-5.333300</t>
  </si>
  <si>
    <t>Aparece el cadáver de una mujer española flotando en el puerto de La Atunara</t>
  </si>
  <si>
    <t>#https://www.europasur.es/lalinea/cadaver-mujer-puerto-atunara_0_1352265158.html#</t>
  </si>
  <si>
    <t>43.302654</t>
  </si>
  <si>
    <t>-8.659040</t>
  </si>
  <si>
    <t>Continúa en estado grave en la uci la bañista rescatada en A Pedra do Sal</t>
  </si>
  <si>
    <t>#https://www.lavozdegalicia.es/noticia/carballo/2019/05/08/continua-estado-grave-uci-banista-rescatada-pedra-do-sal/0003_201905C8C6992.htm#</t>
  </si>
  <si>
    <t>#https://www.lavozdegalicia.es/noticia/carballo/carballo/2019/05/05/rescatada-helicoptero-banista-carballo/00031557080464034335750.htm#</t>
  </si>
  <si>
    <t>#https://www.google.com/url?rct=j&amp;sa=t&amp;url=https://www.farodevigo.es/sucesos/2019/05/05/trasladan-helicoptero-mujer-aparecio-flotando/2099702.html&amp;ct=ga&amp;cd=CAEYLSoTNDc3OTA0NDY5MzY2NDc2NDk5ODIcYzA5MTkwOGE2NGI1OTdiMDpjb206ZXM6RVM6Ug&amp;usg=AFQjCNGkpIcxPgtxQLX7nVEwBWx0zExt1Q#</t>
  </si>
  <si>
    <t>#https://www.axega112.gal/es/noticia/es/trasladada-una-mujer-que-fue-reanimada-en-la-playa-de-baldaio#</t>
  </si>
  <si>
    <t>41.666943</t>
  </si>
  <si>
    <t>-4.724332</t>
  </si>
  <si>
    <t>Rescatan a un hombre que había caído con su silla de ruedas al Pisuerga en Valladolid</t>
  </si>
  <si>
    <t>#https://www.elnortedecastilla.es/valladolid/rescatan-hombre-caido-20190504174444-nt.html#</t>
  </si>
  <si>
    <t>42.337857</t>
  </si>
  <si>
    <t>-3.711534</t>
  </si>
  <si>
    <t>Rescatan con hipotermia a una mujer del río Arlanzón en Burgos</t>
  </si>
  <si>
    <t>#https://www.burgosconecta.es/burgos/rescatan-mujer-arlanzon-20190504122218-nt.html#</t>
  </si>
  <si>
    <t>#https://www.diariodeburgos.es/noticia/Z1B179C2E-E92F-0C20-8D99DC065A31DB38/Rescatan-a-una-mujer-del-Arlanzon-con-lesiones-en-una-pierna#</t>
  </si>
  <si>
    <t>Burgos, Río Arlanzón</t>
  </si>
  <si>
    <t>42.344511</t>
  </si>
  <si>
    <t>-3.727110</t>
  </si>
  <si>
    <t>Rescatan a un joven en el río a la altura de Las Rebolledas</t>
  </si>
  <si>
    <t>#https://www.diariodeburgos.es/noticia/ZE63A9AAB-0C9B-6CAF-4CBA49B302E99F37/Rescatan-a-un-joven-en-el-rio-a-la-altura-de-Las-Rebolledas#</t>
  </si>
  <si>
    <t>Lugo, Rïo Miño</t>
  </si>
  <si>
    <t>43.024285</t>
  </si>
  <si>
    <t>-7.587891</t>
  </si>
  <si>
    <t>Recuperan el cadáver de un hombre que flotaba por el río Miño a su paso por Lugo</t>
  </si>
  <si>
    <t>#https://espanadiario.es/galicia/recuperan-cadaver-hombre-mino-lugo#</t>
  </si>
  <si>
    <t>#https://www.20minutos.es/noticia/3630099/0/rescatan-cadaver-hombre-67-anos-rio-mino-su-paso-por-lugo/#</t>
  </si>
  <si>
    <t>43.331772</t>
  </si>
  <si>
    <t>-8.381370</t>
  </si>
  <si>
    <t>Rescatan a un piragüista que cayó al mar en el puente de A Pasaxe</t>
  </si>
  <si>
    <t>#https://www.lavozdegalicia.es/noticia/coruna/coruna/2019/05/01/rescatan-joven-piraguista-cayo-mar-pasaxe/00031556713407373616228.htm#</t>
  </si>
  <si>
    <t>#https://www.laopinioncoruna.es/coruna/2019/05/01/rescatado-hombre-cayo-kayak-cerca/1398010.html#</t>
  </si>
  <si>
    <t>Cambrils, Playa de l'ardiaca</t>
  </si>
  <si>
    <t>41.056314</t>
  </si>
  <si>
    <t>1.029987</t>
  </si>
  <si>
    <t>Muere ahogado un hombre de 83 años en una playa de Cambrils</t>
  </si>
  <si>
    <t>#https://www.lavanguardia.com/local/tarragona/20190430/461976085668/muere-ahogado-hombre-playa-cambrils.html#</t>
  </si>
  <si>
    <t>Alosno</t>
  </si>
  <si>
    <t>37.546096</t>
  </si>
  <si>
    <t>-7.115734</t>
  </si>
  <si>
    <t>Rescatan a un hombre que quedó atrapado en el interior de un pozo en Alosno</t>
  </si>
  <si>
    <t>#https://huelvacosta.com/rescatan-a-un-hombre-que-quedo-atrapado-en-el-interior-de-un-pozo-en-alosno/#</t>
  </si>
  <si>
    <t>Fisterra</t>
  </si>
  <si>
    <t>42.891787</t>
  </si>
  <si>
    <t>-9.264716</t>
  </si>
  <si>
    <t>Rescatado un pescador que cayó de una altura de tres metros en Fisterra</t>
  </si>
  <si>
    <t>#https://www.lavozdegalicia.es/noticia/carballo/2019/04/28/rescatado-pescador-cayo-altura-tres-metros-fisterra/00031556467671506820611.htm#</t>
  </si>
  <si>
    <t>Cuenca, Río Júcar</t>
  </si>
  <si>
    <t>40.067885</t>
  </si>
  <si>
    <t>-2.143932</t>
  </si>
  <si>
    <t>Rescatada una mujer que se había arrojado al río Júcar</t>
  </si>
  <si>
    <t>#https://eldiadigital.es/art/292846/rescatada-una-mujer-que-se-habia-arrojado-al-rio-jucar#</t>
  </si>
  <si>
    <t>#http://www.lasnoticiasdecuenca.es/cuenca/rescatada-cuenca-mujer-se-habia-arrojado-rio-jucar-41268#</t>
  </si>
  <si>
    <t>Barranco de Balcez</t>
  </si>
  <si>
    <t>Localizado el cadáver del niño de 9 años desaparecido en un barranco en Huesca</t>
  </si>
  <si>
    <t>Atrapamiento</t>
  </si>
  <si>
    <t>Barranquismo</t>
  </si>
  <si>
    <t>#https://www.elperiodicodearagon.com/noticias/aragon/desaparece-nino-barranco-guara_1358468.html#</t>
  </si>
  <si>
    <t>#https://www.elperiodicodearagon.com/noticias/aragon/localizado-cadaver-nino-9-anos-desaparecido-barranco-huesca_1358589.html#</t>
  </si>
  <si>
    <t>Localizado el cadáver del niño de 9 años desaparecido en un barranco en Huesca#http://Localizado el cadáver del niño de 9 años desaparecido en un barranco en Huesca#</t>
  </si>
  <si>
    <t>Amposta</t>
  </si>
  <si>
    <t>Encuentran el cadáver de un hombre en un canal del río Ebro en Amposta, Tarragona</t>
  </si>
  <si>
    <t>#https://www.lasexta.com/noticias/sociedad/encuentran-cadaver-hombre-canal-rio-ebro-amposta-tarragona_201904275cc480e20cf2abc8ea0d3546.html#</t>
  </si>
  <si>
    <t>#https://www.cope.es/actualidad/sociedad/noticias/encuentran-hombre-muerto-canal-derecha-del-rio-ebro-amposta-20190427_403111#</t>
  </si>
  <si>
    <t>#https://www.elperiodico.com/es/sucesos-y-tribunales/20190427/muere-hombre-canal-ebro-amposta-7427631#</t>
  </si>
  <si>
    <t>La Policía Local saca del agua en la playa de Riazor a una mujer en estado ebrio</t>
  </si>
  <si>
    <t>#https://www.laopinioncoruna.es/coruna/2019/04/29/policia-local-saca-agua-playa/1397151.html#</t>
  </si>
  <si>
    <t>#https://cadenaser.com/emisora/2019/04/28/radio_coruna/1556444610_879090.html#</t>
  </si>
  <si>
    <t>Torrox, el peñoncillo</t>
  </si>
  <si>
    <t>36.732770</t>
  </si>
  <si>
    <t>-3.939871</t>
  </si>
  <si>
    <t>Salvan la vida a una anciana que trató de suicidarse en una playa de Torrox</t>
  </si>
  <si>
    <t>Otro</t>
  </si>
  <si>
    <t>#https://www.diariosur.es/axarquia/salvan-vida-anciana-20190511164526-nt.html#</t>
  </si>
  <si>
    <t>Arousa, Isla de Vionta</t>
  </si>
  <si>
    <t>Rescatados dos marineros en la ría de Arousa tras encallar su pesquero contra las rocas</t>
  </si>
  <si>
    <t>#https://www.farodevigo.es/portada-arousa/2019/04/24/rescatados-marineros-ria-arousa-encallar/2093012.html#</t>
  </si>
  <si>
    <t>#https://www.cope.es/emisoras/galicia/a-coruna-provincia/santiago/noticias/rescatados-madrugada-dos-marineros-salvora-20190424_400444#</t>
  </si>
  <si>
    <t>#https://www.laopinioncoruna.es/mar/2019/04/24/rescatados-tripulantes-pesquero-encallo-ria/1395811.html#</t>
  </si>
  <si>
    <t>Jávea</t>
  </si>
  <si>
    <t>El surrealista rescate de una pareja de personas mayores atrapada por las inundaciones de Xàbia</t>
  </si>
  <si>
    <t>#https://www.lasexta.com/noticias/sociedad/surrealista-rescate-pareja-personas-mayores-atrapada-inundaciones-pasaron-casi-horas-subidos-mesa-cocina_201904235cbf28fe0cf2f6972b4a669d.html#</t>
  </si>
  <si>
    <t>#https://www.javea.com/unos-vecinos-rescatan-en-paddle-surf-a-un-matrimonio-mayor-que-paso-21-horas-sobre-la-mesa-de-la-cocina/#</t>
  </si>
  <si>
    <t>#https://www.javea.com/en/unos-vecinos-rescatan-en-paddle-surf-a-un-matrimonio-mayor-que-paso-21-horas-sobre-la-mesa-de-la-cocina/#</t>
  </si>
  <si>
    <t>San Juan de la Rambla, Charco de la Laja</t>
  </si>
  <si>
    <t>28.396435</t>
  </si>
  <si>
    <t>-16.651640</t>
  </si>
  <si>
    <t>Helicóptero del GES rescata a un varón con síntomas de ahogamiento en Tenerife</t>
  </si>
  <si>
    <t>#https://www3.gobiernodecanarias.org/noticias/helicoptero-del-ges-rescata-a-un-varon-con-sintomas-de-ahogamiento-en-tenerife/#</t>
  </si>
  <si>
    <t>#https://www.laprovincia.es/multimedia/videos/sucesos/2019-04-21-172497-rescatan-hombre-sintomas-ahogamiento-tenerife.html#</t>
  </si>
  <si>
    <t>Oleiros</t>
  </si>
  <si>
    <t>43.349647</t>
  </si>
  <si>
    <t>-8.352304</t>
  </si>
  <si>
    <t>Una pareja pierde el control de una canoa y la joven es rescatada con síntomas de hipotermia</t>
  </si>
  <si>
    <t>#https://www.lavozdegalicia.es/noticia/coruna/2019/04/21/rescatan-pareja-kayak-deriva-oleiros/00031555861333051864623.htm#</t>
  </si>
  <si>
    <t>#https://www.laopinioncoruna.es/gran-coruna/2019/04/21/rescatan-santa-cruz-jovenes-apuros/1394999.html#</t>
  </si>
  <si>
    <t>San Pedro de Muro, Playa de Basoñas</t>
  </si>
  <si>
    <t>42.620326</t>
  </si>
  <si>
    <t>-9.063871</t>
  </si>
  <si>
    <t>Rescatan a dos personas que quedaron atrapadas en unas rocas de la playa de Basoñas al subir la marea</t>
  </si>
  <si>
    <t>#https://www.lavozdegalicia.es/noticia/barbanza/porto-do-son/2019/04/20/rescatan-dos-personas-quedaron-atrapadas-rocas-subir-marea/00031555788534632556465.htm#</t>
  </si>
  <si>
    <t>41.645944</t>
  </si>
  <si>
    <t>-4.737259</t>
  </si>
  <si>
    <t>Los Bomberos de Valladolid recuperan el cadáver de un varón de 72 años en el río Pisuerga</t>
  </si>
  <si>
    <t>#https://www.elnortedecastilla.es/valladolid/bomberos-valladolid-recuperan-20190420210547-nt.html#</t>
  </si>
  <si>
    <t>#https://www.salamanca24horas.com/texto-diario/mostrar/1392537/bomberos-rescatan-cadaver-varon-72-anos-aguas-pisuerga-valladolid#</t>
  </si>
  <si>
    <t>#https://espanadiario.es/castilla-y-leon/rescatan-cuerpo-rio-pisuerga#</t>
  </si>
  <si>
    <t>Sax</t>
  </si>
  <si>
    <t>38.532430</t>
  </si>
  <si>
    <t>-0.816218</t>
  </si>
  <si>
    <t>Rscate realizado en Sax, en la rambla de un barranco inundado</t>
  </si>
  <si>
    <t>#https://www.diarioinformacion.com/sucesos/2019/04/20/cuatro-rescatados-caer-coches-acequia/2141112.html#</t>
  </si>
  <si>
    <t>#https://www.elidealgallego.com/articulo/espana/rescatados-caer-coches-acequia-ramblas-alicante/20190420172636403549.html#</t>
  </si>
  <si>
    <t>Villena</t>
  </si>
  <si>
    <t>En una rambla inundada ha caído un coche en el que viajaban un hombre y una muje</t>
  </si>
  <si>
    <t>Orihuela</t>
  </si>
  <si>
    <t>Orihuela, han rescatado a un hombre que ha caído con su vehículo en una acequia</t>
  </si>
  <si>
    <t>Celorio, Llanes, Playa de Celorio</t>
  </si>
  <si>
    <t>43.433348</t>
  </si>
  <si>
    <t>-4.807427</t>
  </si>
  <si>
    <t>Muere un madrileño tras caer al mar cuando pescaba en un acantilado llanisco</t>
  </si>
  <si>
    <t>#https://www.elbuscolu.com/noticias-llanes/rescatan-sin-vida-a-una-persona-en-la-playa-de-celorio/33224#</t>
  </si>
  <si>
    <t>#https://www.lavozdeasturias.es/noticia/asturias/2019/04/20/rescatan-cuerpo-vida-hombre-cerca-playa-celorio/00031555780147005709229.htm#</t>
  </si>
  <si>
    <t>#https://www.lne.es/asturias/2019/04/20/localizan-cadaver-hombre-flotando-playa/2460120.html#</t>
  </si>
  <si>
    <t>#http://www.112asturias.es/v_portal/informacion/informacionver.asp?cod=3121&amp;te=11&amp;idage=5932&amp;vap=0#</t>
  </si>
  <si>
    <t>#https://www.lne.es/sucesos/2019/04/21/muere-madrileno-caer-mar-pescaba/2460200.html#</t>
  </si>
  <si>
    <t>Jávea,  Playa del Arenal</t>
  </si>
  <si>
    <t>38.773546</t>
  </si>
  <si>
    <t>0.191080</t>
  </si>
  <si>
    <t>Fallece el buceador de 69 años al que recuperaron el pulso en el Arenal de Xàbia</t>
  </si>
  <si>
    <t>#https://www.diarioinformacion.com/marina-alta/2019/04/19/reaniman-buceador-69-anos-sintomas/2140990.html#</t>
  </si>
  <si>
    <t>#https://lamarinaplaza.com/2019/04/19/logran-reanimar-a-un-buceador-con-paro-cardiaco-en-xabia/#</t>
  </si>
  <si>
    <t>#https://www.javea.com/socorristas-de-cruz-roja-javea-recuperan-el-pulso-de-un-buceador-que-estaba-inconsciente/#</t>
  </si>
  <si>
    <t>#https://www.levante-emv.com/marina/2019/04/19/socorristas-cruz-roja-salvan-vida/1864475.html#</t>
  </si>
  <si>
    <t>#https://www.lavozdegalicia.es/noticia/pontevedra/sanxenxo/2019/04/19/rescatan-dos-ninas-quedaron-atrapadas-rocas-sanxenxo/0003_201904201904191555688457180.htm#</t>
  </si>
  <si>
    <t>#https://www.farodevigo.es/portada-pontevedra/2019/04/19/rescatadas-sanxenxo-ninas-sorprendio-subida/2090939.html#</t>
  </si>
  <si>
    <t>#https://www.farodevigo.es/portada/2019/04/19/rescatadas-sanxenxo-ninas-sorprendio-subida/2090940.html#</t>
  </si>
  <si>
    <t>https://www.eldiario.es/canariasahora/tenerifeahora/sucesos/Fallece-mujer-rescatada-helicoptero-Tacoronte_0_890311325.html#https://www.eldiario.es/canariasahora/tenerifeahora/sucesos/Fallece-mujer-rescatada-helicoptero-Tacoronte_0_890311325.html#</t>
  </si>
  <si>
    <t>#https://diariodeavisos.elespanol.com/2019/04/muere-una-mujer-tras-caer-al-mar-en-la-costa-de-tacoronte/#</t>
  </si>
  <si>
    <t>Hallan en el mar el cadáver del pescador de Legasa desaparecido</t>
  </si>
  <si>
    <t>#https://www.noticiasdenavarra.com/2019/04/21/sociedad/navarra/hallan-en-el-mar-el-cadaver-del-pescador-de-legasa-desaparecido#</t>
  </si>
  <si>
    <t>#https://revistajaraysedal.es/localizan-cadaver-joven-submarinista-desaparecido-hondarribia/#</t>
  </si>
  <si>
    <t>#https://www.lavozdegalicia.es/noticia/barbanza/muros/2019/02/14/evacuado-buceador-muros-quedo-aire-limpiaba-jaula-salmon/00031550147717274954904.htm#</t>
  </si>
  <si>
    <t>Muros, Playa de Ancoradoiro</t>
  </si>
  <si>
    <t>42.763101</t>
  </si>
  <si>
    <t>-9.116471</t>
  </si>
  <si>
    <t>Rescate en la playa do Ancoradoiro, en Muros</t>
  </si>
  <si>
    <t>#https://www.20minutos.es/noticia/2793570/0/dos-banistas-trasladados-helicoptero-al-chus-tras-ser-rescatados-playas-carnota-ancoradoiro-coruna/#</t>
  </si>
  <si>
    <t>Muros, Playa de Carnota</t>
  </si>
  <si>
    <t>42.825887</t>
  </si>
  <si>
    <t>-9.106133</t>
  </si>
  <si>
    <t>Rescate en la Playa de Carnota, en Muros</t>
  </si>
  <si>
    <t>Benidorm, Playa de Levante</t>
  </si>
  <si>
    <t>38.535281</t>
  </si>
  <si>
    <t>-0.119718</t>
  </si>
  <si>
    <t>Rescatada inconsciente y con síntomas de ahogamiento en una playa de Benidorm</t>
  </si>
  <si>
    <t>#https://www.diarioinformacion.com/benidorm/2019/06/05/rescatada-inconsciente-sintomas-ahogamiento-playa/2156142.html#</t>
  </si>
  <si>
    <t>Almería, Playa del Zapillo</t>
  </si>
  <si>
    <t>36.824981</t>
  </si>
  <si>
    <t>-2.448950</t>
  </si>
  <si>
    <t>Muere un bañista en la playa de El Zapillo de la capital almeriense</t>
  </si>
  <si>
    <t>#https://www.diariodealmeria.es/almeria/ahogado-almeria-capital_0_1361264127.html#</t>
  </si>
  <si>
    <t>#https://andaluciainformacion.es/andalucia/830725/fallece-un-banista-de-64-anos-en-la-playa-de-el-zapillo/#</t>
  </si>
  <si>
    <t>#https://www.ideal.es/almeria/almeria/fallece-hombre-playa-20190605125956-nt.html#</t>
  </si>
  <si>
    <t>#https://www.lavozdealmeria.com/noticia/12/almeria/173163/fallece-un-varon-en-la-playa-de-el-zapillo#</t>
  </si>
  <si>
    <t>38.738553</t>
  </si>
  <si>
    <t>0.220444</t>
  </si>
  <si>
    <t>Rescatan a una niña de cuatro años con síntomas de ahogamiento tras caer en la piscina</t>
  </si>
  <si>
    <t>#https://lamarinaplaza.com/2019/06/05/trasladan-hospital-nina-4-anos-ahogada-piscina-xabia/#</t>
  </si>
  <si>
    <t>#https://www.javea.com/rescatan-a-una-nina-de-cuatro-anos-con-sintomas-de-ahogamiento-tras-caer-en-la-piscina/#</t>
  </si>
  <si>
    <t>Torrox Costa, urbanización Torcasol</t>
  </si>
  <si>
    <t>36.732059</t>
  </si>
  <si>
    <t>-3.975244</t>
  </si>
  <si>
    <t>Muere ahogado un turista alemán en una piscina de Torrox</t>
  </si>
  <si>
    <t>Piscinas de urbanizaciones con vigilancia</t>
  </si>
  <si>
    <t>#https://www.diariosur.es/axarquia/muere-ahogado-turista-20190605170712-nt.html#</t>
  </si>
  <si>
    <t>#https://espanadiario.es/andalucia/muere-ahogado-aleman-piscina-torrox#</t>
  </si>
  <si>
    <t>Zaragoza, Canal Imperial</t>
  </si>
  <si>
    <t>41.630476</t>
  </si>
  <si>
    <t>-0.874852</t>
  </si>
  <si>
    <t>Muere un hombre en Zaragoza al sufrir un desvanecimiento y caer al Canal Imperial</t>
  </si>
  <si>
    <t>#https://www.heraldo.es/noticias/aragon/zaragoza/2019/06/04/rescatan-un-cadaver-del-canal-imperial-en-el-barrio-de-la-paz-1318625.html#</t>
  </si>
  <si>
    <t>#https://www.elperiodicodearagon.com/noticias/aragon/hallado-cuerpo-sin-vida-pescador-canal-imperial_1366819.html#</t>
  </si>
  <si>
    <t>https://www.clm24.es/articulo/sucesos/rescatan-cadaver-hombre-canal-imperial-zaragoza/20190604214237245656.html#https://www.clm24.es/articulo/sucesos/rescatan-cadaver-hombre-canal-imperial-zaragoza/20190604214237245656.html#</t>
  </si>
  <si>
    <t>https://www.cope.es/actualidad/espana/noticias/rescatan-cadaver-hombre-canal-imperial-zaragoza-20190604_429651#https://www.cope.es/actualidad/espana/noticias/rescatan-cadaver-hombre-canal-imperial-zaragoza-20190604_429651#</t>
  </si>
  <si>
    <t>Arico, Playa de la Jaca</t>
  </si>
  <si>
    <t>28.120638</t>
  </si>
  <si>
    <t>-16.462895</t>
  </si>
  <si>
    <t>Grave tras ser rescatado con síntomas de ahogamiento en una playa de Arico</t>
  </si>
  <si>
    <t>#https://www.lavanguardia.com/vida/20190604/462681985112/grave-tras-sufrir-un-ahogamiento-en-una-playa-de-arico-en-tenerife.html#</t>
  </si>
  <si>
    <t>#https://www.eldia.es/sucesos/2019/06/05/grave-sufrir-ahogamiento-playa-arico/981438.html#</t>
  </si>
  <si>
    <t>Villamediana de Iregua</t>
  </si>
  <si>
    <t>42.426435</t>
  </si>
  <si>
    <t>-2.422052</t>
  </si>
  <si>
    <t>Rescatado un joven de morir ahogado tras desvancerse en una piscina de Villamediana</t>
  </si>
  <si>
    <t>#https://www.larioja.com/comarcas/rescatado-joven-morir-20190604174656-nt.html#</t>
  </si>
  <si>
    <t>Muxia, Punta da Buitra</t>
  </si>
  <si>
    <t>43.091785</t>
  </si>
  <si>
    <t>-9.258511</t>
  </si>
  <si>
    <t>Rescatan a un pescador xalleiro que cayó en la costa de Muxía</t>
  </si>
  <si>
    <t>#https://www.adiantegalicia.es/costa-da-morte/2019/06/02/rescatan-a-un-pescador-xalleiro-que-cayo-en-la-costa-de-muxia-.html#</t>
  </si>
  <si>
    <t>#https://www.lavozdegalicia.es/noticia/santiago/santa-comba/2019/06/03/rescate-limite-pescador-habia-caido-acantilado-costa-muxia/0003_201906G3P8992.htm#</t>
  </si>
  <si>
    <t>Ayamonte, Punta del Moral</t>
  </si>
  <si>
    <t>37.178798</t>
  </si>
  <si>
    <t>-7.329095</t>
  </si>
  <si>
    <t>Seis rescatados al volcar una embarcación en Ayamonte</t>
  </si>
  <si>
    <t>#https://www.lavanguardia.com/local/sevilla/20190602/462624824201/sucesos--seis-rescatados-dos-menores-al-volcar-una-embarcacion-en-la-playa-de-punta-del-moral-en-ayamonte.html#</t>
  </si>
  <si>
    <t>#https://andaluciainformacion.es/huelva/830005/seis-rescatados-al-volcar-una-embarcacion-en-ayamonte/#</t>
  </si>
  <si>
    <t>Salinas, Playa de San Juan</t>
  </si>
  <si>
    <t>43.585507</t>
  </si>
  <si>
    <t>-5.944106</t>
  </si>
  <si>
    <t>El peligroso estado de la mar condicionó el primer día masivo de playa en Salinas</t>
  </si>
  <si>
    <t>#https://www.lne.es/aviles/2019/06/02/peligroso-mar-condiciono-primer-dia/2482121.html#</t>
  </si>
  <si>
    <t>O Porriño, Río Louro</t>
  </si>
  <si>
    <t>42.162297</t>
  </si>
  <si>
    <t>-8.624364</t>
  </si>
  <si>
    <t>Localizan el cuerpo de un vecino de O Porriño flotando en el Louro</t>
  </si>
  <si>
    <t>#https://www.lavozdegalicia.es/noticia/vigo/o-porrino/2019/06/01/localizan-cuerpo-vecino-porrino-flotando-louro/00031559391713133764582.htm#</t>
  </si>
  <si>
    <t>#https://www.farodevigo.es/comarcas/2019/06/02/aparece-cadaver-hombre-flotando-rio/2116229.html#</t>
  </si>
  <si>
    <t>#https://www.20minutos.es/noticia/3658300/0/encuentran-cadaver-flotando-rio-louro-porrino-pontevedra/#</t>
  </si>
  <si>
    <t>Hondarribia, Cala Erentzin</t>
  </si>
  <si>
    <t>Guipuzcoa</t>
  </si>
  <si>
    <t>43.377705</t>
  </si>
  <si>
    <t>-1.845924</t>
  </si>
  <si>
    <t>Mueren dos personas ahogadas en una cala de Fuenterrabía</t>
  </si>
  <si>
    <t>#https://www.diariodenavarra.es/noticias/sucesos/2019/06/01/mueren-dos-personas-ahogadas-una-cala-fuenterrabia-653392-3204.html#</t>
  </si>
  <si>
    <t>#https://www.diariovasco.com/gipuzkoa/fallecen-personas-ahogadas-jaizkibel-hondarribia-20190601171223-nt.html#</t>
  </si>
  <si>
    <t>#https://navarra.elespanol.com/articulo/sucesos/mueren-ahogados-hermanos-playa-fuenterrabia-mientras-intentaba-rescatar/20190601182752266869.html#</t>
  </si>
  <si>
    <t>#https://www.lasexta.com/noticias/sociedad/uno-cayo-al-mar-y-el-otro-se-lanzo-a-rescatarlo-sin-saber-nadar-asi-fue-la-tragedia-de-dos-hermanos-en-una-cala-de-gipuzkoa-video_201906025cf3c3450cf235dd1071b0f6.html#</t>
  </si>
  <si>
    <t>Un surfista rescata a un bañista en apuros en la playa de Ancoradoiro</t>
  </si>
  <si>
    <t>#https://www.lne.es/aviles/2019/06/01/rescatan-mujer-cayo-playa-verdicio/2481707.html#</t>
  </si>
  <si>
    <t>#https://www.galiciapress.es/texto-diario/mostrar/1440782/surfista-rescata-banista-apuros-playa-ancoradoiro-muros-coruna#</t>
  </si>
  <si>
    <t>#https://www.lavozdegalicia.es/noticia/deportes/2019/06/06/campeon-mundial-kitesurf-angel-guarda-playas-muros/00031559819803209115897.htm#</t>
  </si>
  <si>
    <t>#https://www.madridiario.es/468627/localizado-el-cadaver-de-un-banista-en-el-rio-jarama#</t>
  </si>
  <si>
    <t>#http://www.canal54.es/muere-un-hombre-de-48-anos-ahogado-en-la-cascada-de-tobalina/#</t>
  </si>
  <si>
    <t>#https://www.burgosconecta.es/provincia/fallece-hombre-ahogarse-20190601192747-nt.html#</t>
  </si>
  <si>
    <t>Caspe, Embalse de Mequinenza</t>
  </si>
  <si>
    <t>41.365298</t>
  </si>
  <si>
    <t>0.267104</t>
  </si>
  <si>
    <t>Dos alemanes desaparecidos en el pantano de Mequinenza tras chocar dos barcas</t>
  </si>
  <si>
    <t>https://www.heraldo.es/noticias/aragon/2019/05/31/buscan-dos-personas-accidente-dos-embarcaciones-pantano-mequinenza-1318015.html#https://www.heraldo.es/noticias/aragon/2019/05/31/buscan-dos-personas-accidente-dos-embarcaciones-pantano-mequinenza-1318015.html#</t>
  </si>
  <si>
    <t>#https://www.heraldo.es/noticias/aragon/2019/06/03/hallados-los-cadaveres-de-los-dos-pescadores-alemanes-desaparecidos-en-el-embalse-de-mequinenza-1318397.html#</t>
  </si>
  <si>
    <t>#https://www.abc.es/espana/aragon/abci-localizados-cadaveres-pescadores-alemanes-desaparecidos-mar-aragon-201906032042_noticia.html#</t>
  </si>
  <si>
    <t>Isla de Arousa, Playa de Riasón</t>
  </si>
  <si>
    <t>42.535003</t>
  </si>
  <si>
    <t>-8.861984</t>
  </si>
  <si>
    <t>Fallece una avilesina ahogada en una playa de Arousa</t>
  </si>
  <si>
    <t>#https://www.lne.es/asturias/2019/05/31/muere-ahogada-asturiana-ahogada-playa/2481320.html#</t>
  </si>
  <si>
    <t>#https://www.farodevigo.es/portada-arousa/2019/06/01/fallece-vecina-asturias-nadaba-playa/2116041.html#</t>
  </si>
  <si>
    <t>#https://www.elcomercio.es/asturias/muere-avilesina-banaba-20190601000833-ntvo.html#</t>
  </si>
  <si>
    <t>43.370735</t>
  </si>
  <si>
    <t>-8.410932</t>
  </si>
  <si>
    <t>Aparece flotando el cadáver de un hombre a 300 metros de la coraza de Riazor</t>
  </si>
  <si>
    <t>#https://www.lavozdegalicia.es/noticia/coruna/2019/05/31/aparece-flotando-cuerpo-300-metros-coraza-riazor-coruna/00031559323945958290125.htm#</t>
  </si>
  <si>
    <t>#https://www.laopinioncoruna.es/coruna/2019/05/31/bomberos-recuperan-cadaver-playa-riazor/1407232.html#</t>
  </si>
  <si>
    <t>#https://www.elconfidencial.com/espana/galicia/2019-05-31/recuperan-cadaver-hombre-flotando-playa-riazor-a-coruna_2048238/#</t>
  </si>
  <si>
    <t>#https://www.lavanguardia.com/local/valencia/20190531/462582101409/reaniman-a-banista-rescatada-del-agua-inconsciente-en-una-playa-de-benidorm.html#</t>
  </si>
  <si>
    <t>Cartagena, Muelle de Santa Lucía</t>
  </si>
  <si>
    <t>37.597137</t>
  </si>
  <si>
    <t>-0.979976</t>
  </si>
  <si>
    <t>Fallece una mujer al caer al mar en el Muelle de Santa Lucía en Cartagena</t>
  </si>
  <si>
    <t>#https://www.larazon.es/local/murcia/fallece-una-mujer-al-caer-al-mar-en-el-muelle-de-santa-lucia-en-cartagena-FG23619149#</t>
  </si>
  <si>
    <t>#https://www.20minutos.es/noticia/3658430/0/mujer-84-anos-fallece-al-caer-al-mar-muelle-santa-lucia-cartagena/#</t>
  </si>
  <si>
    <t>#https://cartagenadiario.es/fallece-una-mujer-84-anos-darsena-botes-del-muelle/#</t>
  </si>
  <si>
    <t>La Toja</t>
  </si>
  <si>
    <t>42.488687</t>
  </si>
  <si>
    <t>-8.842485</t>
  </si>
  <si>
    <t>Amplio operativo de rescate por cuatro turistas rusos que se echaron a nadar en A Toxa</t>
  </si>
  <si>
    <t>#https://www.farodevigo.es/portada-arousa/2019/05/31/amplio-operativo-rescate-cuatro-turistas/2115458.html#</t>
  </si>
  <si>
    <t>41.651352</t>
  </si>
  <si>
    <t>-0.855327</t>
  </si>
  <si>
    <t>Una mujer de unos 45 años sufrió un accidente mientras practicaba piragüismo</t>
  </si>
  <si>
    <t>#https://www.heraldo.es/noticias/aragon/zaragoza/2019/05/31/cadaver-rio-ebro-rescate-piragueista-zaragoza-1317836.html#</t>
  </si>
  <si>
    <t>#https://www.elperiodicodearagon.com/noticias/aragon/hallado-cadaver-hombre-ebro_1366042.html#</t>
  </si>
  <si>
    <t>#https://www.hoyaragon.es/2019/06/01/cadaver-rio-ebro-zaragoza-puente-ferrocarril/#</t>
  </si>
  <si>
    <t>Los Bomberos encuentran un cadáver en el Ebro cuando rescataban a una piragüista</t>
  </si>
  <si>
    <t>Tossa de Mar, Playa de la mar menuda</t>
  </si>
  <si>
    <t>41.722168</t>
  </si>
  <si>
    <t>2.938056</t>
  </si>
  <si>
    <t>Hallado el cadáver de un submarinista que desapareció anoche en Tossa de Mar</t>
  </si>
  <si>
    <t>#https://www.cope.es/actualidad/espana/noticias/hallado-cadaver-submarinista-que-desaparecio-anoche-tossa-mar-20190531_426601#</t>
  </si>
  <si>
    <t>#https://www.lasexta.com/noticias/sociedad/hallan-cadaver-submarinista-que-desaparecio-tossa-mar-girona_201905315cf0d1f10cf27e4356616efb.html#</t>
  </si>
  <si>
    <t>36.178310</t>
  </si>
  <si>
    <t>-5.972792</t>
  </si>
  <si>
    <t>Salvan la vida a tres jerezanos atrapados en una roca en Barbate</t>
  </si>
  <si>
    <t>#https://andaluciainformacion.es/sanlucar/829310/salvan-la-vida-a-tres-jerezanos-atrapados-en-una-roca-en-barbate/#!#</t>
  </si>
  <si>
    <t>Zumaia, Playa de Itzurun</t>
  </si>
  <si>
    <t>43.300406</t>
  </si>
  <si>
    <t>-2.260428</t>
  </si>
  <si>
    <t>Encuentran el cadáver de un hombre en la playa de Itzurun, en Zumaia</t>
  </si>
  <si>
    <t>#https://www.eitb.eus/es/noticias/sociedad/detalle/6441786/encuentran-cadaver-hombre-playa-itzurun-zumaia-29-mayo-2019/#</t>
  </si>
  <si>
    <t>#https://www.diariovasco.com/gipuzkoa/hombre-aparece-muerto-20190530074359-nt.html#</t>
  </si>
  <si>
    <t>#https://www.noticiasdegipuzkoa.eus/2019/05/30/sociedad/localizan-un-cadaver-flotando-en-aguas-de-zumaia#</t>
  </si>
  <si>
    <t>#https://www.gipuzkoagaur.com/2019/05/30/encuentran-el-cuerpo-sin-vida-de-un-hombre-en-la-playa-de-itzurun-en-zumaia/#</t>
  </si>
  <si>
    <t>Candelaria, Playa de las Caletillas</t>
  </si>
  <si>
    <t>28.365101</t>
  </si>
  <si>
    <t>-16.364005</t>
  </si>
  <si>
    <t>Rescatado del mar en la playa de Las Caletillas</t>
  </si>
  <si>
    <t>#https://www3.gobiernodecanarias.org/noticias/un-varon-sufre-un-ahogamiento-incompleto-en-tenerife/#</t>
  </si>
  <si>
    <t>#https://www.eldia.es/sucesos/2019/05/29/rescatado-mar-playa-caletillas/979468.html#</t>
  </si>
  <si>
    <t>#https://navarra.elespanol.com/articulo/nacional/muere-nina-5-anos-ahogada-playa-es-rescatada-300-metros-orilla/20190528170215266108.html#</t>
  </si>
  <si>
    <t>#https://www.larazon.es/local/cataluna/una-nina-muere-ahogada-en-una-playa-de-tarragona-tras-quedar-a-la-deriva-con-su-flotador-DB23551345#</t>
  </si>
  <si>
    <t>#https://www.lavanguardia.com/local/tarragona/20190528/462542961241/fallece-nina-cinco-anos-banaba-playa-tarragona-la-pineda.html#</t>
  </si>
  <si>
    <t>Arriarán Auzoa, Pantano de Arriarán</t>
  </si>
  <si>
    <t>43.072910</t>
  </si>
  <si>
    <t>-2.240028</t>
  </si>
  <si>
    <t>Hallan el cadáver del beasaindarra de 69 años desaparecido el lunes en el pantano de Arriaran</t>
  </si>
  <si>
    <t>#https://www.diariovasco.com/gipuzkoa/hallan-cadaver-beasaindarra-20190529152341-nt.html#</t>
  </si>
  <si>
    <t>#https://www.noticiasdegipuzkoa.eus/2019/05/29/sociedad/euskadi/hallado-en-el-embalse-de-arriaran-el-cadaver-del-hombre-desaparecido-el-lunes#</t>
  </si>
  <si>
    <t>#https://www.diariovasco.com/tolosa-goierri/desaparecido-varon-pantano-arriaran-20190527160650-nt.html#</t>
  </si>
  <si>
    <t>Salobreña, Playa de la Charca</t>
  </si>
  <si>
    <t>36.734486</t>
  </si>
  <si>
    <t>-3.590596</t>
  </si>
  <si>
    <t>Aparece el cadáver de Elisa Puga, la mujer desaparecida en Granada</t>
  </si>
  <si>
    <t>#https://www.ideal.es/granada/costa/aparece-cadaver-mujer-20190528120818-nt.html#</t>
  </si>
  <si>
    <t>#https://sevilla.abc.es/andalucia/granada/sevi-encuentran-cadaver-mujer-playa-granada-201905281432_noticia.html#</t>
  </si>
  <si>
    <t>#https://cadenaser.com/emisora/2019/05/28/radio_motril/1559045099_702678.html#</t>
  </si>
  <si>
    <t>#https://www.msn.com/es-es/noticias/internacional/aparece-el-cad%C3%A1ver-de-elisa-puga-la-mujer-desaparecida-en-granada/ar-AAC5ses#</t>
  </si>
  <si>
    <t>#https://www.20minutos.es/noticia/3655588/0/aparece-cadaver-elisa-puga-mujer-desaparecida-granada/#</t>
  </si>
  <si>
    <t>Un hombre muere tras ser rescatado del agua en Corralejo</t>
  </si>
  <si>
    <t>#https://www.ondafuerteventura.es/un-hombre-ha-fallecido-tras-ser-rescatado-del-agua-en-corralejo/#</t>
  </si>
  <si>
    <t>Mazarrón, Playa de la Ermita</t>
  </si>
  <si>
    <t>37.559296</t>
  </si>
  <si>
    <t>-1.272610</t>
  </si>
  <si>
    <t>Hallan el cuerpo sin vida de una mujer en la playa de La Ermita de Mazarrón</t>
  </si>
  <si>
    <t>#https://www.laverdad.es/murcia/mazarron/hallan-cuerpo-vida-20190527211449-nt.html#</t>
  </si>
  <si>
    <t>#https://www.lavozdemazarron.com/index.php/noticias/1938-aparece-un-cuerpo-sin-vida-en-la-playa-de-la-ermita#</t>
  </si>
  <si>
    <t>28.124226</t>
  </si>
  <si>
    <t>-15.422474</t>
  </si>
  <si>
    <t>Rescatan a 4 personas a la deriva en el mar</t>
  </si>
  <si>
    <t>#https://www.canarias7.es/sucesos/rescatan-a-4-personas-a-la-deriva-en-el-mar-IE7314183#</t>
  </si>
  <si>
    <t>#https://www.laprovincia.es/sucesos/2019/05/26/rescatan-cuatro-personas-deriva-frente/1178250.html#</t>
  </si>
  <si>
    <t>Almuñecar, Playa de El Tesorillo</t>
  </si>
  <si>
    <t>36.743031</t>
  </si>
  <si>
    <t>-3.663326</t>
  </si>
  <si>
    <t>Investigan la aparición de un cadáver en la orilla de la playa de El Tesorillo de Almuñécar</t>
  </si>
  <si>
    <t>#https://www.ideal.es/granada/costa/aparece-cadaver-orilla-20190526151658-nt.html#</t>
  </si>
  <si>
    <t>#https://www.telecinco.es/informativos/sociedad/investigan-hallazgo-cadaver-hombre-playa-almunecar_18_2760720132.html#</t>
  </si>
  <si>
    <t>#https://sevilla.abc.es/andalucia/granada/sevi-encuentran-cadaver-hombre-flotando-playa-granada-201905261751_noticia.html#</t>
  </si>
  <si>
    <t>#https://www.granadadigital.es/aparece-un-cadaver-en-la-orilla-de-la-playa-en-almunecar/#</t>
  </si>
  <si>
    <t>Estepona, Playa de Benamara</t>
  </si>
  <si>
    <t>36.459531</t>
  </si>
  <si>
    <t>-5.039602</t>
  </si>
  <si>
    <t>Un policía rescata a un kitesurfista que no podía regresar a la orilla tras caer su cometa al mar</t>
  </si>
  <si>
    <t>#https://www.malagahoy.es/malaga/policia-rescata-kitesurfista-orilla-cometa-mar-estepona_0_1359164225.html#</t>
  </si>
  <si>
    <t>#https://cadenaser.com/emisora/2019/05/29/ser_malaga/1559117058_204602.html#</t>
  </si>
  <si>
    <t>#https://www.diariosur.es/marbella-estepona/rescata-kitesurfista-arrastrado-20190529110115-nt.html#</t>
  </si>
  <si>
    <t>Puente de Alba, Rio Bernesga</t>
  </si>
  <si>
    <t>41.818970</t>
  </si>
  <si>
    <t>-5.627291</t>
  </si>
  <si>
    <t>Rescatan a un varón de 82 años que cayó al río con su coche en Puente de Alba</t>
  </si>
  <si>
    <t>#https://www.leonoticias.com/comarcas/rescatan-varon-anos-20190523201554-nt.html#</t>
  </si>
  <si>
    <t>Baiona, Playa de A Ladeira</t>
  </si>
  <si>
    <t>43.113584</t>
  </si>
  <si>
    <t>-8.829555</t>
  </si>
  <si>
    <t>Aparece el cadáver de un joven en la playa de A Ladeira</t>
  </si>
  <si>
    <t>#https://www.farodevigo.es/comarcas/2019/05/23/aparece-cadaver-joven-playa-ladeira/2110554.html#</t>
  </si>
  <si>
    <t>#https://www.vigoalminuto.com/2019/05/23/un-joven-de-25-anos-de-edad-aparece-muerto-en-la-praia-de-a-ladeira-en-baiona/#</t>
  </si>
  <si>
    <t>#https://www.diariodealmeria.es/almeria/Muere-buzo-Fabriquilla-almeria_0_1357064535.html#</t>
  </si>
  <si>
    <t>#https://sevilla.abc.es/andalucia/malaga/sevi-rescate-malaga-chica-estaba-casi-sumergida-cuando-chaval-pidio-auxilio-201905212040_noticia.html#</t>
  </si>
  <si>
    <t>#https://www.lavanguardia.com/local/sevilla/20190521/462388567255/sucesos--un-policia-nacional-libre-de-servicio-remolca-en-su-tabla-de-surf-a-una-pareja-arrastrada-mar-adentro.html#</t>
  </si>
  <si>
    <t>#https://www.lne.es/sucesos/2019/04/18/ahogado-salinas-vecino-limanes-paseaba/2459161.html#</t>
  </si>
  <si>
    <t>Melide, Embalse de Belesar</t>
  </si>
  <si>
    <t>42.693646</t>
  </si>
  <si>
    <t>-7.705550</t>
  </si>
  <si>
    <t>Hallan el cadáver de un desaparecido hace tres meses en su coche, hundido en un pantano del Miño</t>
  </si>
  <si>
    <t>#https://www.abc.es/espana/abci-hallan-cadaver-desaparecido-hace-tres-meses-coche-hundido-pantano-mino-201906051918_noticia.html#</t>
  </si>
  <si>
    <t>#https://www.laopinioncoruna.es/sucesos/2019/06/05/recuperan-embalse-belesar-cadaver-desaparecido/1408714.html#</t>
  </si>
  <si>
    <t>Ribadeo, Playa de A Areosa</t>
  </si>
  <si>
    <t>43.557926</t>
  </si>
  <si>
    <t>-7.061303</t>
  </si>
  <si>
    <t>Hallan el cadáver de un hombre en un cantil de Lugo</t>
  </si>
  <si>
    <t>#https://www.farodevigo.es/sucesos/2019/06/08/hallan-cadaver-cantil-lugo/2120247.html#</t>
  </si>
  <si>
    <t>#https://www.elidealgallego.com/articulo/galicia/hallan-cadaver-playa-ribadeo-lugo/20190608192925407517.html#</t>
  </si>
  <si>
    <t>#https://www.galiciapress.es/texto-diario/mostrar/1447623/recuperan-cuerpo-hombre-acantilado-areosa-localidad-ribadeo-lugo#</t>
  </si>
  <si>
    <t>#https://www.lavozdegalicia.es/noticia/amarina/ribadeo/2019/06/08/aparece-cuerpo-vida-hombre-cala-ribadeo/00031560004988674470132.htm#</t>
  </si>
  <si>
    <t>S'Arenal</t>
  </si>
  <si>
    <t>39.504541</t>
  </si>
  <si>
    <t>Fallece un piragüista entre s'Arenal y Cala Blava</t>
  </si>
  <si>
    <t>#https://www.ultimahora.es/sucesos/ultimas/2019/06/08/1086377/fallece-piraguista-playa-palma.html#</t>
  </si>
  <si>
    <t>#https://www.mallorcadiario.com/hallan-un-piraguista-muerto-entre-sarenal-y-cala-blava#</t>
  </si>
  <si>
    <t>#https://mallorcaconfidencial.com/2019-06-08-hallan-el-cuerpo-sin-vida-de-un-piraguista-a-500-metros-del-club-nautico-sarenal#</t>
  </si>
  <si>
    <t>El Palmar, Playa de La Charca</t>
  </si>
  <si>
    <t>36.228331</t>
  </si>
  <si>
    <t>-6.069584</t>
  </si>
  <si>
    <t>Un vecino de Vejer muere ahogado en la playa de El Palmar</t>
  </si>
  <si>
    <t>#https://www.lavozdigital.es/cadiz/provincia/lvdi-fallece-ahogado-surfista-playa-palmar-201906081745_noticia.html#</t>
  </si>
  <si>
    <t>#https://www.diariodecadiz.es/noticias-provincia-cadiz/vecino-Vejer-fallece-ahogado-Palmar_0_1362164100.html#</t>
  </si>
  <si>
    <t>#https://www.lavanguardia.com/local/sevilla/20190609/462756286674/muere-hombre-surf-playa-vejer-de-la-frontera-cadiz.html#</t>
  </si>
  <si>
    <t>38.087629</t>
  </si>
  <si>
    <t>-0.644152</t>
  </si>
  <si>
    <t>Rescatan un velero a la deriva en Guardamar del Segura</t>
  </si>
  <si>
    <t>#https://www.diarioinformacion.com/vega-baja/2019/06/08/rescatan-velero-deriva-guardamar-segura/2157200.html#</t>
  </si>
  <si>
    <t>Oropesa, Playa de la Concha</t>
  </si>
  <si>
    <t>40.081891</t>
  </si>
  <si>
    <t>0.142926</t>
  </si>
  <si>
    <t>Rescatados en Oropesa dos menores atrapados por el oleaje en una roca</t>
  </si>
  <si>
    <t>#https://www.telecinco.es/informativos/sociedad/Rescatados-Oropesa-menores-atrapados-oleaje_18_2767545036.html#</t>
  </si>
  <si>
    <t>#https://www.levante-emv.com/castello/2019/06/08/bomberos-rescatan-jovenes-atrapados-roca/1886448.html#</t>
  </si>
  <si>
    <t>#https://www.20minutos.es/noticia/3664477/0/rescatan-dos-menores-atrapados-roca-por-oleaje-oropesa/#</t>
  </si>
  <si>
    <t>42.426991</t>
  </si>
  <si>
    <t>-8.875032</t>
  </si>
  <si>
    <t>Rescate de un buceador en la playa de Foxos</t>
  </si>
  <si>
    <t>#https://www.farodevigo.es/portada-pontevedra/2019/06/08/sido-rescate-pescador-playa-sanxenxo/2120288.html#</t>
  </si>
  <si>
    <t>#https://www.galiciapress.es/texto-diario/mostrar/1447847/venta-ferroatlantica-centrara-pleno-parlamento-gallego-esta-semana#</t>
  </si>
  <si>
    <t>#https://www.lavozdegalicia.es/noticia/pontevedra/sanxenxo/2019/06/09/rescate-helicoptero-foxos/00031560073867987911748.htm#</t>
  </si>
  <si>
    <t>Ibiza, Cap Martinet</t>
  </si>
  <si>
    <t>38.917984</t>
  </si>
  <si>
    <t>1.460019</t>
  </si>
  <si>
    <t>Localizan el cuerpo sin vida del joven británico desaparecido en Ibiza</t>
  </si>
  <si>
    <t>#https://www.diariodeibiza.es/pitiuses-balears/2019/06/06/localizan-cuerpo-vida-joven-britanico/1071714.html#</t>
  </si>
  <si>
    <t>#https://www.lavanguardia.com/sucesos/20190606/462705831119/encuentran-mar-cadaver-joven-desaparecido-ibiza.html#</t>
  </si>
  <si>
    <t>#https://www.diariodemallorca.es/sucesos/2019/06/05/denuncian-desaparicion-britanico-28-anos/1423197.html#</t>
  </si>
  <si>
    <t>#https://www.cope.es/actualidad/espana/noticias/encuentran-mar-cuerpo-del-britanico-desaparecido-ibiza-20190606_430891#</t>
  </si>
  <si>
    <t>Alginet</t>
  </si>
  <si>
    <t>39.262827</t>
  </si>
  <si>
    <t>-0.470066</t>
  </si>
  <si>
    <t>Muere el niño de cuatro años que fue rescatado de una piscina en Alginet</t>
  </si>
  <si>
    <t>#https://www.levante-emv.com/sucesos/2019/06/09/muere-nino-cuatro-anos-rescatado/1886518.html#</t>
  </si>
  <si>
    <t>#https://www.levante-emv.com/ribera/2019/06/03/nina-ahogada-piscina-alginet/1883686.html#</t>
  </si>
  <si>
    <t>Inmediatamente, el CICU desplazó una ambulancia del SAMU al lugar del siniestro. El equipo médico de urgencia realizó maniobras de reanimación cardiopulmonar avanzada al pequeño y lograron recuperar sus constantes vitales. Poco después fue trasladado en el SAMU hasta el Hospital de la Ribera de Alzira.#http://Inmediatamente, el CICU desplazó una ambulancia del SAMU al lugar del siniestro. El equipo médico de urgencia realizó maniobras de reanimación cardiopulmonar avanzada al pequeño y lograron recuperar sus constantes vitales. Poco después fue trasladado en el SAMU hasta el Hospital de la Ribera de Alzira.#</t>
  </si>
  <si>
    <t>Vigo</t>
  </si>
  <si>
    <t>42.287415</t>
  </si>
  <si>
    <t>-8.660637</t>
  </si>
  <si>
    <t>La ropa del cadáver hallado en Vilaboa coincide con la del desaparecido en Rande</t>
  </si>
  <si>
    <t>#https://www.lne.es/sucesos/2019/06/07/ropa-cadaver-hallado-vilaboa-coincide/2484951.html#</t>
  </si>
  <si>
    <t>#https://www.lne.es/multimedia/videos/actualidad/noticias/2019-06-07-176808-sucesos-pontevedra-rescatan-vilaboa-cuerpo-hombre-atrapado-batea.html#</t>
  </si>
  <si>
    <t>#https://www.farodevigo.es/portada-pontevedra/2019/06/08/cadaver-hallado-aguas-vilaboa-pontevedres/2120150.html#</t>
  </si>
  <si>
    <t>38.619158</t>
  </si>
  <si>
    <t>-0.841231</t>
  </si>
  <si>
    <t>Can Picafort</t>
  </si>
  <si>
    <t>39.769472</t>
  </si>
  <si>
    <t>3.150518</t>
  </si>
  <si>
    <t>Salvan la vida a una chica de 15 años que casi se ahoga en Can Picafort</t>
  </si>
  <si>
    <t>#https://www.cronicabalear.es/2019/06/salvan-la-vida-a-una-chica-de-15-anos-que-casi-se-ahoga-en-can-picafort/#</t>
  </si>
  <si>
    <t>Monteblanco, Playa de Calnegre</t>
  </si>
  <si>
    <t>37.666212</t>
  </si>
  <si>
    <t>-0.740759</t>
  </si>
  <si>
    <t>Rescatados dos bañistas tras permanecer casi media hora agarrados a una boya</t>
  </si>
  <si>
    <t>#http://www.el-lorquino.com/rescatan-a-dos-banistas-en-la-playa-de-calnegre-monteblanco-la-manga-del-mar-menor/#</t>
  </si>
  <si>
    <t>#https://www.larazon.es/local/murcia/rescatados-dos-banistas-tras-permanecer-casi-media-hora-agarrados-a-una-boya-HE23728825#</t>
  </si>
  <si>
    <t>#https://www.laopiniondemurcia.es/cartagena/2019/06/09/rescatan-pareja-banistas-playa-calnegre/1029082.html#</t>
  </si>
  <si>
    <t>Dos personas en apuros fueron rescatadas en la Playa de Foxos, en Sanxenxo</t>
  </si>
  <si>
    <t>#https://www.axega112.gal/es/noticia/es/dos-personas-en-apuros-fueron-rescatadas-en-la-playa-de-foxos-en-sanxenxo#</t>
  </si>
  <si>
    <t>Arinaga, Playa El Cabrón</t>
  </si>
  <si>
    <t>27.871113</t>
  </si>
  <si>
    <t>-15.386170</t>
  </si>
  <si>
    <t>Fallece un hombre ahogado en la playa del Cabrón</t>
  </si>
  <si>
    <t>#https://www.laprovincia.es/sucesos/2019/06/09/hallan-cuerpo-vida-hombre-costa/1182553.html#</t>
  </si>
  <si>
    <t>#https://www.efe.com/efe/canarias/sociedad/recuperan-el-cadaver-de-un-hombre-flotando-en-aguas-gran-canaria/50001312-3996358#</t>
  </si>
  <si>
    <t>Premiá de Mar, playa de Bellamar</t>
  </si>
  <si>
    <t>41.488332</t>
  </si>
  <si>
    <t>2.361914</t>
  </si>
  <si>
    <t>#http://revistadelmaresme.com/2019/06/09/los-bomberos-rescatan-en-una-playa-de-premia-a-un-banista-que-se-habia-quedado-atrapado-en-una-boya/#</t>
  </si>
  <si>
    <t>Menorca</t>
  </si>
  <si>
    <t>39.773233</t>
  </si>
  <si>
    <t>3.877314</t>
  </si>
  <si>
    <t>Rescatan a dos tripulantes de un velero cuando buscaban a la mujer desaparecida en aguas de Menorca</t>
  </si>
  <si>
    <t>#https://www.antena3.com/noticias/sociedad/rescatan-dos-tripulantes-velero-mujer-desaparecida-menorca-video_201906085cfc24e50cf2eb38eeb928e1.html#</t>
  </si>
  <si>
    <t>https://www.eldiario.es/politica/Muere-ahogado-surfista-playa-Palmar_0_908159179.html#https://www.eldiario.es/politica/Muere-ahogado-surfista-playa-Palmar_0_908159179.html#</t>
  </si>
  <si>
    <t>Valencia, Espigón de Pinedo</t>
  </si>
  <si>
    <t>39.422225</t>
  </si>
  <si>
    <t>-0.329933</t>
  </si>
  <si>
    <t>Un hombre muere ahogado tras caer y golpearse con las rocas en un espigón de Pinedo</t>
  </si>
  <si>
    <t>#https://www.levante-emv.com/sucesos/2019/06/08/hombre-muere-ahogado-caer-golpearse/1886377.html#</t>
  </si>
  <si>
    <t>https://www.axega112.gal/es/noticia/es/rescatados-dos-buceadores-en-apuros-en-la-playa-de-foxos-en-sanxenxo#https://www.axega112.gal/es/noticia/es/rescatados-dos-buceadores-en-apuros-en-la-playa-de-foxos-en-sanxenxo#</t>
  </si>
  <si>
    <t>42.115406</t>
  </si>
  <si>
    <t>-8.547856</t>
  </si>
  <si>
    <t>Hospitalizan a un bebé en estado crítico tras caerse en la piscina de una casa en Salceda</t>
  </si>
  <si>
    <t>#https://www.lavozdegalicia.es/noticia/vigo/2019/06/03/hospitalizado-bebe-cayo-piscina-casa-salceda/00031559590516874613326.htm#</t>
  </si>
  <si>
    <t>#https://www.farodevigo.es/comarcas/2019/06/06/bebe-salceda-cayo-piscina-lucha/2118518.html#</t>
  </si>
  <si>
    <t>#https://www.lavozdegalicia.es/noticia/galicia/2019/06/04/bebe-cayo-piscina-salceda-permanece-sedado-uci/00031559675263157718748.htm#</t>
  </si>
  <si>
    <t>Avilés, Playa de San Juan de Nieva</t>
  </si>
  <si>
    <t>-5.942157</t>
  </si>
  <si>
    <t>Un surfista rescata a tres menores atrapadas por la corriente en San Juan de Nieva</t>
  </si>
  <si>
    <t>#https://www.elcomercio.es/aviles/surfista-rescata-tres-20190601193947-nt.html#</t>
  </si>
  <si>
    <t>Alozaina</t>
  </si>
  <si>
    <t>36.727896</t>
  </si>
  <si>
    <t>-4.856881</t>
  </si>
  <si>
    <t>Fallece un hombre de 85 años ahogado en una piscina de Alozaina</t>
  </si>
  <si>
    <t>#https://www.europapress.es/andalucia/malaga-00356/noticia-muere-hombre-85-anos-ahogado-piscina-alozaina-20190530165309.html#</t>
  </si>
  <si>
    <t>#https://www.diariosur.es/interior/fallece-hombre-anos-20190530164222-nt.html#</t>
  </si>
  <si>
    <t>#https://andaluciainformacion.es/andalucia/829507/un-hombre-de-85-anos-muere-en-una-piscina-de-alozaina/#</t>
  </si>
  <si>
    <t>Miami Playa</t>
  </si>
  <si>
    <t>0.933362</t>
  </si>
  <si>
    <t>Salvan a una niña de 2 años de morir ahogada en una piscina privada de Miami Platja</t>
  </si>
  <si>
    <t>#https://www.diaridetarragona.com/costa/Salvan-a-una-nina-de-2-anos-de-morir-ahogada-en-una-piscina-privada-de-Miami-Platja-20190530-0061.html#</t>
  </si>
  <si>
    <t>Torrevieja, Playa del Palangre</t>
  </si>
  <si>
    <t>37.980405</t>
  </si>
  <si>
    <t>-0.664207</t>
  </si>
  <si>
    <t>Muere ahogada una mujer en la Cala del Palangre de Torrevieja</t>
  </si>
  <si>
    <t>#https://www.diarioinformacion.com/vega-baja/2019/05/29/muere-ahogada-mujer-cala-palangre/2153606.html#</t>
  </si>
  <si>
    <t>#http://torreguia.es/wp/20190530111049/fallece-una-mujer-ahogada-en-la-cala-del-palangre/#</t>
  </si>
  <si>
    <t>Peñíscola, Torre Badum</t>
  </si>
  <si>
    <t>40.322306</t>
  </si>
  <si>
    <t>0.363956</t>
  </si>
  <si>
    <t>Confirman que el cadáver hallado en el mar cerca de la Sierra de Irta es del empresario desaparecido en Peñíscola</t>
  </si>
  <si>
    <t>#https://www.elmundo.es/comunidad-valenciana/castellon/2019/06/09/5cfd445d21efa050188b45b2.html#</t>
  </si>
  <si>
    <t>#https://www.lasprovincias.es/sucesos/encuentran-cadaver-peniscola-20190609195832-nt.html#</t>
  </si>
  <si>
    <t>#https://www.levante-emv.com/castello/2019/06/09/encuentran-cadaver-agua-peniscola-alcossebre/1886744.html#</t>
  </si>
  <si>
    <t>Arucas, Playa de El Puertillo</t>
  </si>
  <si>
    <t>28.150934</t>
  </si>
  <si>
    <t>-15.534916</t>
  </si>
  <si>
    <t>Unos surfistas rescatan a un bañista en apuros en El Puertillo</t>
  </si>
  <si>
    <t>#https://www3.gobiernodecanarias.org/noticias/varon-grave-tras-sufrir-un-ahogamiento-incompleto-en-gran-canaria/#</t>
  </si>
  <si>
    <t>https://www.laprovincia.es/sucesos/2019/05/27/surfistas-rescatan-banista-apuro-puertillo/1178656.html#https://www.laprovincia.es/sucesos/2019/05/27/surfistas-rescatan-banista-apuro-puertillo/1178656.html#</t>
  </si>
  <si>
    <t>Bajamar, piscina natural</t>
  </si>
  <si>
    <t>28.556436</t>
  </si>
  <si>
    <t>-16.344630</t>
  </si>
  <si>
    <t>En estado crítico tras un ahogamiento en la zona de Bajamar</t>
  </si>
  <si>
    <t>#https://www.eldia.es/sucesos/2019/05/25/critico-ahogamiento-zona-bajamar/978390.html#</t>
  </si>
  <si>
    <t>Cabo de Palos</t>
  </si>
  <si>
    <t>37.634461</t>
  </si>
  <si>
    <t>-0.686311</t>
  </si>
  <si>
    <t>Hallan en Cabo de Palos el cuerpo de un buceador vecino de Guardamar</t>
  </si>
  <si>
    <t>#https://www.diarioinformacion.com/sucesos/2019/05/25/hallan-cabo-palos-cuerpo-buceador/2152215.html#</t>
  </si>
  <si>
    <t>#https://www.cope.es/emisoras/region-de-murcia/murcia-provincia/cartagena/noticias/buscan-por-mar-aire-buceador-desaparecido-cabo-palos-20190523_420766#</t>
  </si>
  <si>
    <t>La Manga del Mar Menor</t>
  </si>
  <si>
    <t>37.655577</t>
  </si>
  <si>
    <t>-0.722621</t>
  </si>
  <si>
    <t>Sanitarios trasladan a centro sanitario a una mujer que han sacado inconsciente de una piscina en La Manga,</t>
  </si>
  <si>
    <t>#http://www.112rmurcia.es/noticias/index.php/7543#</t>
  </si>
  <si>
    <t>#https://www.laopiniondemurcia.es/comunidad/2019/05/21/salvan-ahogarse-mujer-piscina-hotel/1023607.html#</t>
  </si>
  <si>
    <t>#http://www.el-lorquino.com/sacan-a-una-mujer-inconsciente-de-una-piscina-en-la-manga-cartagena/#</t>
  </si>
  <si>
    <t>#https://www.laverdad.es/murcia/cartagena/rescatan-inconsciente-mujer-20190521205352-nt.html#</t>
  </si>
  <si>
    <t>#https://www.laprovincia.es/sucesos/2019/05/18/banista-hallado-cueva-puntilla-fallecio/1175746.html#</t>
  </si>
  <si>
    <t>Marín</t>
  </si>
  <si>
    <t>39.767982</t>
  </si>
  <si>
    <t>Rescatan un turista que ha ignorado la bandera amarilla en Can Picafort</t>
  </si>
  <si>
    <t>#https://www.cronicabalear.es/2019/05/rescatan-un-turista-que-ha-ignorado-la-bandera-amarilla-en-can-picafort/#</t>
  </si>
  <si>
    <t>Alfaz del Pi</t>
  </si>
  <si>
    <t>38.581347</t>
  </si>
  <si>
    <t>-0.095872</t>
  </si>
  <si>
    <t>Muere un hombre ahogado al tratar de salvar a sus perros en l'Alfàs del Pi</t>
  </si>
  <si>
    <t>#https://www.laprovincia.es/sucesos/2019/05/13/muere-ahogado-tratando-salvar-perros/1174412.html#</t>
  </si>
  <si>
    <t>Carballo, playa de A Pedra do Sal</t>
  </si>
  <si>
    <t>Sofán, Carballo</t>
  </si>
  <si>
    <t>43.195114</t>
  </si>
  <si>
    <t>-8.642323</t>
  </si>
  <si>
    <t>Fallece un octogenario al caer dentro de una fosa de purín en Carballo</t>
  </si>
  <si>
    <t>#https://www.elprogreso.es/articulo/sucesos/fallece-hombre-caer-dentro-fosa-purin-carballo/201904261529261373083.html#</t>
  </si>
  <si>
    <t>#https://www.galiciae.com/articulo/galicia/fallece-hombre-caer-dentro-fosa-purin-carballo/20190426152941057266.html#</t>
  </si>
  <si>
    <t>#https://www.farodevigo.es/sucesos/2019/04/26/fallece-hombre-carballo-caer-fosa/2094403.html#</t>
  </si>
  <si>
    <t>Oia, a Guardia</t>
  </si>
  <si>
    <t>42.000921</t>
  </si>
  <si>
    <t>-8.879837</t>
  </si>
  <si>
    <t>Desaparecen dos percebeiros en Oia</t>
  </si>
  <si>
    <t>#https://www.farodevigo.es/sucesos/2019/06/14/desaparecen-percebeiros-oia/2123865.html#</t>
  </si>
  <si>
    <t>Villagarcía de Arosa, O Ramal</t>
  </si>
  <si>
    <t>42.602700</t>
  </si>
  <si>
    <t>-8.768947</t>
  </si>
  <si>
    <t>Rescatan a una mujer que pidió auxilio cuando se bañaba desnuda en O Ramal</t>
  </si>
  <si>
    <t>#https://www.lavozdegalicia.es/noticia/arousa/2019/06/14/rescatan-mujer-pidio-auxilio-banaba-desnuda-ramal/0003_201906A14C5991.htm#</t>
  </si>
  <si>
    <t>#https://www.laopinioncoruna.es/sucesos/2019/06/14/rescatadas-personas-costa-gallega-kayak/1411340.html#</t>
  </si>
  <si>
    <t>37.767939</t>
  </si>
  <si>
    <t>-0.748869</t>
  </si>
  <si>
    <t>Fallece un hombre de 83 años tras ser rescatado del mar en La Manga</t>
  </si>
  <si>
    <t>#https://www.diariodelamanga.com/local/2019-06-13/fallece-un-hombre-de-83-anos-tras-ser-rescatado-del-mar-en-la-manga-26333/#</t>
  </si>
  <si>
    <t>#https://www.20minutos.es/noticia/3669008/0/anciano-fallece-tras-ser-rescatado-mar-inconsciente-parada-cardiorrespiratoria-san-javier/#</t>
  </si>
  <si>
    <t>#http://www.el-lorquino.com/region-de-murcia/mar-menor/muere-un-hombre-de-83-anos-tras-ser-rescatado-del-mar-en-la-manga/#</t>
  </si>
  <si>
    <t>#http://www.diariosigloxxi.com/texto-ep/mostrar/20190612195821/anciano-fallece-rescatado-mar-inconsciente-parada-cardiorrespiratoria-san-javier-murcia#.XQFZQmWNSvg.twitter#</t>
  </si>
  <si>
    <t>San Millán de los Caballeros, Rïo Esla</t>
  </si>
  <si>
    <t>42.309269</t>
  </si>
  <si>
    <t>-5.562557</t>
  </si>
  <si>
    <t>Muere un matrimonio tras caer su coche a un canal en el río Esla</t>
  </si>
  <si>
    <t>#https://www.antena3.com/noticias/sociedad/fallece-matrimonio-caer-coche-canal-rio-esla-leon-video_201906125d012cdf0cf216f9f6958b54.html#</t>
  </si>
  <si>
    <t>#http://www.diariodevalderrueda.es/texto-diario/mostrar/1451982/fallece-matrimonio-caer-vehiculo-canal-rio-esla-carretera-cl-621#</t>
  </si>
  <si>
    <t>#https://www.telecinco.es/informativos/sociedad/fallece-matrimonio-leon-caer-turismo-rio-esla_18_2769645256.html#</t>
  </si>
  <si>
    <t>San Sebastían, Rio Urumea</t>
  </si>
  <si>
    <t>43.322890</t>
  </si>
  <si>
    <t>-1.979506</t>
  </si>
  <si>
    <t>Rescatan a un hombre de aguas del Urumea en Donostia</t>
  </si>
  <si>
    <t>#https://www.diariovasco.com/gipuzkoa/rescatan-hombre-aguas-20190612130221-nt.html#</t>
  </si>
  <si>
    <t>#https://www.eitb.eus/es/noticias/sociedad/detalle/2230654/rescate-donostia--rescatan-hombre-habia-caido-al-urumea/#</t>
  </si>
  <si>
    <t>Cabrera</t>
  </si>
  <si>
    <t>39.146502</t>
  </si>
  <si>
    <t>2.933034</t>
  </si>
  <si>
    <t>Un niño de 11 años, herido grave por las hélices de una embarcación en Cabrera</t>
  </si>
  <si>
    <t>#https://www.mallorcadiario.com/un-nino-de-11-anos-herido-grave-por-las-helices-de-una-embarcacion-en-cabrera#</t>
  </si>
  <si>
    <t>#https://www.ondacero.es/emisoras/baleares/mallorca/noticias/estado-grave-nino-anos-resultar-herido-helices-embarcacion-cabrera_201906125d00cdd20cf24fbca98ad60f.html#</t>
  </si>
  <si>
    <t>#https://www.lavanguardia.com/sucesos/20190612/462836722877/nino-helices-barco-cabrera.html#</t>
  </si>
  <si>
    <t>https://twitter.com/Emergencies7000/status/1138483966120538113#https://twitter.com/Emergencies7000/status/1138483966120538113#</t>
  </si>
  <si>
    <t>Arona, Playa de las Vistas</t>
  </si>
  <si>
    <t>28.052029</t>
  </si>
  <si>
    <t>-16.723503</t>
  </si>
  <si>
    <t>Mujer en estado grave tras sufrir un ahogamiento incompleto en una playa de Tenerife</t>
  </si>
  <si>
    <t>#https://www3.gobiernodecanarias.org/noticias/mujer-en-estado-grave-tras-sufrir-un-ahogamiento-incompleto-en-una-playa-de-tenerife/#</t>
  </si>
  <si>
    <t>#https://diariodeavisos.elespanol.com/2019/06/en-estado-grave-tras-sufrir-un-ahogamiento-en-la-playa-de-las-vistas/#</t>
  </si>
  <si>
    <t>Ribadeo, Playa de Los Castros</t>
  </si>
  <si>
    <t>-7.133062</t>
  </si>
  <si>
    <t>Localizan muerta en una playa a la mujer desaparecida en Ribadeo</t>
  </si>
  <si>
    <t>#https://www.galiciapress.es/texto-diario/mostrar/1451126/localizan-muerta-playa-mujer-desaparecida-ribadeo-lugo#</t>
  </si>
  <si>
    <t>#https://www.abc.es/espana/galicia/abci-localizan-cadaver-mujer-desaparecida-ribadeo-201906121252_noticia.html#</t>
  </si>
  <si>
    <t>#https://www.cope.es/emisoras/galicia/lugo-provincia/lugo/lugo-provincia/noticias/localizan-cadaver-mujer-desaparecida-ribadeo-20190612_434643#</t>
  </si>
  <si>
    <t>Ponteareas, Río Tea</t>
  </si>
  <si>
    <t>42.176982</t>
  </si>
  <si>
    <t>-8.510640</t>
  </si>
  <si>
    <t>Localizada en el río Tea la mujer de 66 años desaparecida Ponteareas</t>
  </si>
  <si>
    <t>#https://www.farodevigo.es/comarcas/2019/06/13/localizada-rio-tea-mujer-66/2122896.html#</t>
  </si>
  <si>
    <t>#https://www.farodevigo.es/comarcas/2019/06/12/encuentran-rio-tea-mujer-66/2122392.html#</t>
  </si>
  <si>
    <t>#https://www.lavozdegalicia.es/noticia/vigo/ponteareas/2019/06/12/guardia-civil-localiza-hora-mujer-66-anos-desaparecida-ponteareas/00031560335244204902792.htm#</t>
  </si>
  <si>
    <t>#https://espanadiario.es/galicia/hallan-mujer-desaparecida-ponteareas-rio-tea#</t>
  </si>
  <si>
    <t>Lluchmajor</t>
  </si>
  <si>
    <t>39.497838</t>
  </si>
  <si>
    <t>Hallan el cadáver a un hombre de 62 años en una piragua volteada en Llucmajor</t>
  </si>
  <si>
    <t>#https://www.elmundo.es/baleares/2019/06/09/5cfcd71921efa01d1f8b463d.html#</t>
  </si>
  <si>
    <t>Los bomberos rescatan en una playa de Premiá a un bañista que se había quedado atrapado en una boya</t>
  </si>
  <si>
    <t>#https://www.laregion.es/articulo/galicia/fallece-bebe-permanecia-ingresado-caerse-piscina-salceda/20190613174809877269.html#</t>
  </si>
  <si>
    <t>#https://www.lavozdegalicia.es/noticia/galicia/2019/06/12/muere-bebe-cayo-piscina-familiar-salceda/00031560369310830527213.htm#</t>
  </si>
  <si>
    <t>#https://www.levante-emv.com/castello/2019/06/10/cadaver-empresario-desaparecido-peniscola/1887035.html#</t>
  </si>
  <si>
    <t>Port de la Selva</t>
  </si>
  <si>
    <t>42.688199</t>
  </si>
  <si>
    <t>3.509605</t>
  </si>
  <si>
    <t>Muere una persona al incendiarse un pesquero frente a Port de la Selva</t>
  </si>
  <si>
    <t>#https://www.lavanguardia.com/sucesos/20190503/462004634771/muere-incendiarse-pesquero-port-de-la-selva-girona.html#</t>
  </si>
  <si>
    <t>#https://www.diariodemallorca.es/sucesos/2019/05/03/muerto-incendiarse-pesquero-frente-costa/1413979.html#</t>
  </si>
  <si>
    <t>#https://www.telecinco.es/informativos/sociedad/muerto-incendio-pesquero-gerona-port-selva-ahogado-inconsciente-agua_2_2748405183.html#</t>
  </si>
  <si>
    <t>Total Sin datos</t>
  </si>
  <si>
    <t>Santander, Playa de la Maruca</t>
  </si>
  <si>
    <t>43.480620</t>
  </si>
  <si>
    <t>-3.836082</t>
  </si>
  <si>
    <t>Encuentran el cadáver de una madrileña de 30 años en una playa de Santander</t>
  </si>
  <si>
    <t>#https://www.antena3.com/noticias/sociedad/encuentran-cuerpo-mujer-flotando-playa-santander_201906295d1791b20cf2027aaeb88a81.html#</t>
  </si>
  <si>
    <t>#https://www.elindependiente.com/sociedad/2019/06/29/encuentran-cadaver-madrilena-30-anos-playa-santander/#</t>
  </si>
  <si>
    <t>Aguilas, playa de Matalentisco</t>
  </si>
  <si>
    <t>rescatan en Matalentisco 2 varones de 49 y 24 años arrastrados por la corriente al perder su flotador</t>
  </si>
  <si>
    <t>#https://twitter.com/CREAguilas/status/1150004061938339841#</t>
  </si>
  <si>
    <t>Sa Font Seca de Palmanyola</t>
  </si>
  <si>
    <t>39.668344</t>
  </si>
  <si>
    <t>2.669882</t>
  </si>
  <si>
    <t>Rescatan a una niña con parada cardio-respiratoria en la piscina de Sa Font Seca de Palmanyola</t>
  </si>
  <si>
    <t>#https://www.cronicabalear.es/2019/07/rescatan-a-una-nina-con-parada-cardio-respiratoria-en-la-piscina-de-sa-font-seca-de-palmanyola/#</t>
  </si>
  <si>
    <t>Ses Illetes</t>
  </si>
  <si>
    <t>Formentera</t>
  </si>
  <si>
    <t>38.760010</t>
  </si>
  <si>
    <t>1.435618</t>
  </si>
  <si>
    <t>Muere un bañista australiano arrollado por una embarcación en Formentera</t>
  </si>
  <si>
    <t>Australia</t>
  </si>
  <si>
    <t>#https://www.cope.es/actualidad/espana/noticias/muere-banista-australiano-arrollado-por-una-embarcacion-formentera-20190712_458724#</t>
  </si>
  <si>
    <t>La Manga del Mar Menor, Playa de la ensenada del esparto</t>
  </si>
  <si>
    <t>37.753509</t>
  </si>
  <si>
    <t>-0.742214</t>
  </si>
  <si>
    <t>Fallece un hombre ahogado en la playa de la Ensenada del Esparto, en La Manga</t>
  </si>
  <si>
    <t>#https://sanjavier.laverdad.es/actualidad/muere-hombre-tras-20190712143531-nt.html#</t>
  </si>
  <si>
    <t>#http://7tvregiondemurcia.es/muere-ahogado-un-hombre-en-la-playa-de-la-ensenada-del-esparto-en-la-manga/#</t>
  </si>
  <si>
    <t>#https://www.diariodelamanga.com/local/2019-07-13/fallece-un-hombre-en-la-playa-de-la-ensenada-del-esparto-de-la-manga-27227/#</t>
  </si>
  <si>
    <t>Marbella, Playa de los Monteros</t>
  </si>
  <si>
    <t>36.502498</t>
  </si>
  <si>
    <t>-4.838602</t>
  </si>
  <si>
    <t>Encuentran un cuerpo sin vida en la playa de Los Monteros</t>
  </si>
  <si>
    <t>#https://www.laopiniondemalaga.es/marbella/2019/07/11/encuentran-cuerpo-vida-playa-monteros/1101473.html#cxrecs_s#</t>
  </si>
  <si>
    <t>#https://andaluciainformacion.es/malaga/838247/hallan-un-cadaver-flotando-en-una-playa-de-malaga/#</t>
  </si>
  <si>
    <t>#https://www.diariosur.es/marbella-estepona/halla-cuerpo-vida-20190711133802-nt.html#</t>
  </si>
  <si>
    <t>Sant Feliu de Guixols</t>
  </si>
  <si>
    <t>41.787225</t>
  </si>
  <si>
    <t>Una mujer de 84 años muere ahogada en una piscina en Sant Feliu de Guíxols</t>
  </si>
  <si>
    <t>#https://www.cope.es/actualidad/sociedad/noticias/una-mujer-anos-muere-ahogada-una-piscina-sant-feliu-guixols-20190712_458229#</t>
  </si>
  <si>
    <t>#https://www.elperiodico.com/es/sucesos-y-tribunales/20190712/muerte-ahogada-sant-feliu-guixols-7550822#</t>
  </si>
  <si>
    <t>#https://www.elconfidencial.com/espana/cataluna/2019-07-12/sucesos-muere-mujer-ahogada-piscina_2122035/#</t>
  </si>
  <si>
    <t>#https://www.republica.com/2019/07/12/muere-ahogada-una-mujer-en-una-piscina-de-girona/#</t>
  </si>
  <si>
    <t>Ribeira</t>
  </si>
  <si>
    <t>42.556982</t>
  </si>
  <si>
    <t>-8.987239</t>
  </si>
  <si>
    <t>Muere un marinero de Aguiño que cayó al agua cuando se disponía a quitar unas nasas</t>
  </si>
  <si>
    <t>#https://www.lavozdegalicia.es/noticia/barbanza/ribeira/2019/07/12/muere-marinero-aguino-cayo-agua-disponia-quitar-nasas/00031562914157065743476.htm?utm_source=twitter&amp;utm_medium=referral&amp;utm_campaign=twbar#</t>
  </si>
  <si>
    <t>42.388076</t>
  </si>
  <si>
    <t>-7.128759</t>
  </si>
  <si>
    <t>Rescatan el cuerpo de una septuagenaria en aguas del Río Sil en Petín (Ourense)</t>
  </si>
  <si>
    <t>#https://www.laregion.es/articulo/valdeorras/hallan-muerta-mujer-rio-sil/20190710113605881836.html#</t>
  </si>
  <si>
    <t>#https://www.farodevigo.es/portada-ourense/2019/07/10/rescatan-cuerpo-mujer-rio-sil/2137813.html#</t>
  </si>
  <si>
    <t>#https://www.galiciapress.es/texto-diario/mostrar/1476812/rescatan-cuerpo-septuagenaria-aguas-rio-sil-petin-ourense#</t>
  </si>
  <si>
    <t>#https://www.farodevigo.es/portada-ourense/2019/07/11/fallece-mujer-72-anos-precipitarse/2138207.html#</t>
  </si>
  <si>
    <t>Rescatan a un adolescente flotando «boca abajo» en la piscina de Oviedo</t>
  </si>
  <si>
    <t>Ahogado sin sintomas de aspiración de agua</t>
  </si>
  <si>
    <t>#https://www.elcomercio.es/oviedo/rescatan-piscina-oviedo-adolescente-flotando-boca-abajo-20190711000821-ntvo.html#</t>
  </si>
  <si>
    <t>#https://www.elcomercio.es/asturias/eloy-cuesta-socorrista-piscina-oviedo-ahogamiento-boca-abajo-respondia-20190712011555-ntvo.html#vca=eng-rrss&amp;vcm=amp&amp;vso=elcomercio&amp;vli=tw#</t>
  </si>
  <si>
    <t>Torre del Mar, Vélez Málaga, Urbanzación los Geraneos</t>
  </si>
  <si>
    <t>Salvan la vida de un niño de tres años que se ahogaba en una piscina de Vélez-Málaga</t>
  </si>
  <si>
    <t>#https://www.diariosur.es/axarquia/socorrista-policia-servicio-20190710220032-nt.html#</t>
  </si>
  <si>
    <t>#https://www.axarquiaplus.es/el-nino-de-3-anos-fue-asistido-en-la-piscina-de-torre-del-mar-por-una-vecina-de-la-urbanizacion-que-fue-tambien-quien-lo-saco-del-recinto/#</t>
  </si>
  <si>
    <t>Santa Eularia</t>
  </si>
  <si>
    <t>38.981125</t>
  </si>
  <si>
    <t>1.539912</t>
  </si>
  <si>
    <t>Hallan el cadáver de una mujer flotando en el mar en Ibiza</t>
  </si>
  <si>
    <t>#https://www.diariodeibiza.es/pitiuses-balears/2019/07/10/hallan-cadaver-mujer-flotando-mar/1078949.html#</t>
  </si>
  <si>
    <t>#https://www.diariodeibiza.es/pitiuses-balears/2019/07/12/investigan-identidad-fallecida-mar-santa/1079275.html#</t>
  </si>
  <si>
    <t>Embalse de Cernadilla</t>
  </si>
  <si>
    <t>42.011350</t>
  </si>
  <si>
    <t>-6.482994</t>
  </si>
  <si>
    <t>Hallado el cadáver del hombre desaparecido en un embalse de Zamora</t>
  </si>
  <si>
    <t>#https://www.lavanguardia.com/vida/20190710/463404269401/hallado-el-cadaver-del-hombre-desaparecido-en-un-embalse-de-zamora.html#</t>
  </si>
  <si>
    <t>#https://www.abc.es/espana/castilla-leon/abci-hallado-cadaver-hombre-desaparecido-embalse-zamora-201907101116_noticia.html#</t>
  </si>
  <si>
    <t>#https://www.laopiniondezamora.es/portada/2019/07/09/buscan-hombre-desaparecido-embalse-cernadilla/1177135.html#</t>
  </si>
  <si>
    <t>#https://www.laopiniondezamora.es/comarcas/2019/07/11/hallado-cuerpo-pescador-casaseca-chanas/1177326.html#</t>
  </si>
  <si>
    <t>Cullera, Playa de El Dosel</t>
  </si>
  <si>
    <t>39.180268</t>
  </si>
  <si>
    <t>-0.234325</t>
  </si>
  <si>
    <t>Muere un hombre de 66 años en la playa Dosel de Cullera</t>
  </si>
  <si>
    <t>#https://www.levante-emv.com/ribera/2019/07/09/fallece-ahogado-playa-cullera-presidente/1898965.html#</t>
  </si>
  <si>
    <t>#https://www.cope.es/actualidad/espana/noticias/muere-hombre-anos-playa-dosel-cullera-20190709_456021#</t>
  </si>
  <si>
    <t>#https://www.cope.es/actualidad/sociedad/noticias/fallece-presidente-del-pspv-ribera-baixa-alejandro-bonet-playa-del-dosel-cullera-valencia-20190709_456077#</t>
  </si>
  <si>
    <t>#https://www.elperiodicodeaqui.com/epda-noticias/fallece-ahogado-un-nombre-en-la-playa-de-cullera/186310#</t>
  </si>
  <si>
    <t>Isla de Tabarca</t>
  </si>
  <si>
    <t>38.165513</t>
  </si>
  <si>
    <t>-0.482960</t>
  </si>
  <si>
    <t>Un joven de Santa Pola pierde la vida en Tabarca tras saltar al mar desde una roca</t>
  </si>
  <si>
    <t>#https://www.diarioinformacion.com/sucesos/2019/07/09/buscan-hombre-perdido-pista-cala/2167374.html#</t>
  </si>
  <si>
    <t>#https://www.elperiodicodeaqui.com/epda-noticias/el-joven-fallecido-tras-saltar-al-mar-desde-una-roca-en-tabarca-era-natural-de-paraguay/186382#</t>
  </si>
  <si>
    <t>#https://www.cuatro.com/deportes/muere-ahogado-defensa-santa-pola-saltar-mar_0_2784075030.html#</t>
  </si>
  <si>
    <t>Cala Rajada</t>
  </si>
  <si>
    <t>39.708214</t>
  </si>
  <si>
    <t>3.463726</t>
  </si>
  <si>
    <t>Rescatados cuatro tripulantes de un velero encallado en Cala Rajada</t>
  </si>
  <si>
    <t>#https://www.ultimahora.es/sucesos/ultimas/2019/07/09/1093217/rescatados-cuatro-tripulantes-velero-encallado-cala-rajada.html#</t>
  </si>
  <si>
    <t>Ezprogui</t>
  </si>
  <si>
    <t>Navarra</t>
  </si>
  <si>
    <t>42.648652</t>
  </si>
  <si>
    <t>-1.313701</t>
  </si>
  <si>
    <t>Al menos un muerto y graves daños materiales por inundaciones en Navarra</t>
  </si>
  <si>
    <t>Extremas condiciones metereológicas o del agua</t>
  </si>
  <si>
    <t>#https://www.20minutos.es/noticia/3697183/0/inundaciones-tafalla-navarra/#</t>
  </si>
  <si>
    <t>#https://navarra.elespanol.com/articulo/sucesos/fallecido-ahogado-moriones-vecino-villava-25-anos/20190709160310275882.html#</t>
  </si>
  <si>
    <t>#https://www.elnortedecastilla.es/nacional/fallecido-tras-arrastrado-lluvias-navarra-20190709083333-ntrc.html#</t>
  </si>
  <si>
    <t>Ciudad Jardín</t>
  </si>
  <si>
    <t>39.557813</t>
  </si>
  <si>
    <t>2.686007</t>
  </si>
  <si>
    <t>Auxilian a unas bañistas atrapadas por una corriente en la playa de Ciudad Jardín</t>
  </si>
  <si>
    <t>#https://www.cronicabalear.es/2019/07/auxilian-a-unas-banistas-atrapadas-por-una-corriente-en-la-playa-de-ciudad-jardin/#</t>
  </si>
  <si>
    <t>#https://www.europapress.es/illes-balears/noticia-policia-local-auxilia-banistas-atrapadas-corriente-playa-ciudad-jardin-20190708112933.html#</t>
  </si>
  <si>
    <t>#https://www.ultimahora.es/sucesos/ultimas/2019/07/08/1093017/policia-local-auxilia-unas-banistas-atrapadas-por-corriente-palma.html#</t>
  </si>
  <si>
    <t>Zaragoza, río Ebro</t>
  </si>
  <si>
    <t>41.658819</t>
  </si>
  <si>
    <t>-0.872972</t>
  </si>
  <si>
    <t>Aparece el cadáver de una mujer en el río Ebro, a la altura del pozo de San Lázaro de Zaragoza</t>
  </si>
  <si>
    <t>#https://www.heraldo.es/noticias/aragon/zaragoza/2019/07/08/aparece-cadaver-rio-ebro-zaragoza-1324316.html#</t>
  </si>
  <si>
    <t>#https://www.hoyaragon.es/2019/07/08/cadaver-mujer-rio-ebro-puente-piedra/#</t>
  </si>
  <si>
    <t>#https://www.heraldo.es/noticias/aragon/zaragoza/2019/07/09/la-policia-identifica-el-cadaver-de-la-mujer-que-flotaba-junto-al-puente-de-piedra-1324530.html#</t>
  </si>
  <si>
    <t>La Palmas de Gran Canaria, Playa de Rincón</t>
  </si>
  <si>
    <t>Una mujer, en estado crítico tras sufrir un ahogamiento en la playa del Rincón</t>
  </si>
  <si>
    <t>#https://www.laprovincia.es/sucesos/2019/07/08/mujer-critico-sufrir-ahogamiento-playa/1191452.html#</t>
  </si>
  <si>
    <t>#http://www.rtvc.es/noticias/fallece-la-mujer-que-cayo-al-mar-en-las-palmas-de-gran-canaria-mientras-pescaba-200930.aspx#.XSoTKOg9CHs#</t>
  </si>
  <si>
    <t>Hecho, Barranco de Estrivella</t>
  </si>
  <si>
    <t>42.831043</t>
  </si>
  <si>
    <t>-0.728996</t>
  </si>
  <si>
    <t>Fallece ahogado un hombre de 54 años en el barranco de Estriviella, en Hecho</t>
  </si>
  <si>
    <t>#https://www.heraldo.es/noticias/aragon/huesca/2019/07/07/fallece-un-hombre-de-54-anos-en-el-barranco-de-estriviella-en-hecho-1324115.html#</t>
  </si>
  <si>
    <t>#http://www.diariodelaltoaragon.es/NoticiasDetalle.aspx?Id=1171768#</t>
  </si>
  <si>
    <t>Orihuela, Playa de La Glea</t>
  </si>
  <si>
    <t>37.903611</t>
  </si>
  <si>
    <t>-0.746175</t>
  </si>
  <si>
    <t>Un anciano de 70 años muere ahogado en una playa de Orihuela</t>
  </si>
  <si>
    <t>#https://www.abc.es/espana/comunidad-valenciana/abci-anciano-70-anos-muere-ahogado-playa-orihuela-201907071706_noticia.html#</t>
  </si>
  <si>
    <t>#https://www.diarioinformacion.com/sucesos/2019/07/07/ahogado-playa-orihuela/2166738.html#</t>
  </si>
  <si>
    <t>#https://www.estrelladigital.es/articulo/sucesos/hombre-70-anos-muere-ahogado-playa-glea-orihuela/20190707181717377697.html#</t>
  </si>
  <si>
    <t>#https://www.lasprovincias.es/alicante/hombre-anos-muere-20190707163717-nt.html#</t>
  </si>
  <si>
    <t>Santiago de la Ribera, Playa del Castillico</t>
  </si>
  <si>
    <t>37.813335</t>
  </si>
  <si>
    <t>-0.792324</t>
  </si>
  <si>
    <t>Muere ahogado un hombre de 77 años en Santiago de la Ribera</t>
  </si>
  <si>
    <t>#https://www.laopiniondemurcia.es/municipios/2019/07/07/muere-ahogado-hombre-77-anos/1036331.html#</t>
  </si>
  <si>
    <t>#https://sanjavier.laverdad.es/actualidad/banista-anos-fallece-20190707183232-nt.html#</t>
  </si>
  <si>
    <t>Cubelles, Playa de la Mota de Sant Pere</t>
  </si>
  <si>
    <t>41.196760</t>
  </si>
  <si>
    <t>1.662259</t>
  </si>
  <si>
    <t>Muere un hombre de 47 años mientras se bañaba en una playa de Cubelles</t>
  </si>
  <si>
    <t>#https://www.elperiodico.com/es/sucesos-y-tribunales/20190707/muere-ahogado-cubelles-hombre-47-anos-7543369#</t>
  </si>
  <si>
    <t>#https://cronicaglobal.elespanol.com/vida/muere-hombre-playa-cubelles_259344_102.html#</t>
  </si>
  <si>
    <t>#https://www.elmundo.es/cataluna/2019/07/07/5d220c4021efa02e238b45c6.html#</t>
  </si>
  <si>
    <t>Lloret de Mar, Cala Banys</t>
  </si>
  <si>
    <t>41.694765</t>
  </si>
  <si>
    <t>2.843490</t>
  </si>
  <si>
    <t>Encuentran el cadáver de un menor de 17 años en la playa de Lloret</t>
  </si>
  <si>
    <t>#https://www.catalunyapress.es/texto-diario/mostrar/1474830/encuentran-cadaver-menor-17-anos-playa-lloret#</t>
  </si>
  <si>
    <t>#https://www.lavanguardia.com/local/girona/20190708/463350029291/hallan-muerto-joven-17-anos-cala-lloret-de-mar.html#</t>
  </si>
  <si>
    <t>#https://www.ultimahora.es/sucesos/ultimas/2019/07/08/1093035/encuentran-muerto-joven-aleman-cala-lloret-mar.html#</t>
  </si>
  <si>
    <t>#https://cronicaglobal.elespanol.com/vida/hallan-el-cadaver-de-un-menor-aleman-en-lloret-de-mar_259509_102.html#</t>
  </si>
  <si>
    <t>Neda, Playa Pazo de la Merced</t>
  </si>
  <si>
    <t>-8.162891</t>
  </si>
  <si>
    <t>Encuentran fallecida a una mujer de 82 años en una playa de Neda (A Coruña)</t>
  </si>
  <si>
    <t>#https://www.20minutos.es/noticia/3695586/0/encuentran-fallecida-mujer-82-anos-playa-neda-coruna-sin-aparentes-signos-violencia/#</t>
  </si>
  <si>
    <t>#https://www.laopinioncoruna.es/sucesos/2019/07/08/jornada-negra-playas-espanolas-cuatro/1417945.html#</t>
  </si>
  <si>
    <t>#https://www.farodevigo.es/sucesos/2019/07/08/jornada-negra-playas-espanolas-cuatro/2136495.html#</t>
  </si>
  <si>
    <t>Sanlucar de Barrameda, Playa de Bajo de Guía</t>
  </si>
  <si>
    <t>36.791852</t>
  </si>
  <si>
    <t>-6.346828</t>
  </si>
  <si>
    <t>Fallece ahogada una mujer en la Playa de Bajo de Guía</t>
  </si>
  <si>
    <t>#https://andaluciainformacion.es/punta-umbria/837221/fallece-una-mujer-que-se-estaba-ahogando-en-la-playa-de-bajo-de-guia/#</t>
  </si>
  <si>
    <t>#https://www.lavozdelsur.es/fallece-ahogada-una-mujer-en-la-playa-de-bajo-de-guia-en-sanlucar/#</t>
  </si>
  <si>
    <t>#https://www.lavozdigital.es/cadiz/provincia/lvdi-muere-mujer-playa-bajo-guia-201907071120_noticia.html#</t>
  </si>
  <si>
    <t>Las Ventas de Retamosa</t>
  </si>
  <si>
    <t>Toledo</t>
  </si>
  <si>
    <t>40.155319</t>
  </si>
  <si>
    <t>-4.172208</t>
  </si>
  <si>
    <t>Muere un hombre de 74 años en una piscina de Las Ventas de Retamosa</t>
  </si>
  <si>
    <t>#https://www.tribunasalamanca.com/noticias/un-hombre-de-74-anos-fallece-tras-ser-encontrado-inconsciente-en-una-piscina.amp#</t>
  </si>
  <si>
    <t>#https://www.abc.es/espana/castilla-la-mancha/toledo/pueblos/abci-muere-hombre-74-anos-piscina-ventas-retamosa-201907061809_noticia.html#</t>
  </si>
  <si>
    <t>Roses, Playa de Santa Margalida</t>
  </si>
  <si>
    <t>42.261164</t>
  </si>
  <si>
    <t>3.153291</t>
  </si>
  <si>
    <t>Un hombre se ahoga en una playa catalana: tres muertos en 15 días en el mismo lugar</t>
  </si>
  <si>
    <t>#https://elcaso.elnacional.cat/es/accidentes/un-hombre-muere-ahogado-en-una-playa-de-roses-el-tercero-en-el-mismo-lugar-sitio-en-15-dias_10203_102.html#</t>
  </si>
  <si>
    <t>Amoeiro</t>
  </si>
  <si>
    <t>42.414861</t>
  </si>
  <si>
    <t>-7.946924</t>
  </si>
  <si>
    <t>Muere una mujer tras caer a un pozo en la localidad de Amoeiro</t>
  </si>
  <si>
    <t>#https://www.lavozdegalicia.es/noticia/ourense/ourense/2019/07/05/muere-mujer-caer-pozo-amoeiro/00031562344601091599766.htm#</t>
  </si>
  <si>
    <t>#https://www.elespanol.com/sociedad/sucesos/20190705/mujer-rescatada-muerta-pozo-plaza-pueblo-orense/411459215_0.html#</t>
  </si>
  <si>
    <t>#https://www.laregion.es/articulo/ourense/hallan-muerta-mujer-interior-pozo-amoeiro/20190705114614880889.html#</t>
  </si>
  <si>
    <t>Alborán</t>
  </si>
  <si>
    <t>Encuentran el cadáver de un buzo a 7 millas náuticas de la isla de Alborán</t>
  </si>
  <si>
    <t>#https://www.diariodealmeria.es/almeria/Encuentran-cadaver-millas-nauticas-Alboran_0_1369963540.html#</t>
  </si>
  <si>
    <t>#https://www.lavanguardia.com/local/sevilla/20190705/463296800928/almeria-isla-alboran-cadaver-buzo-avanzado-estado-descomposicion.html#</t>
  </si>
  <si>
    <t>28.862629</t>
  </si>
  <si>
    <t>-13.829700</t>
  </si>
  <si>
    <t>Muere ahogado un hombre de 77 años en Playa Blanca (Yaiza)</t>
  </si>
  <si>
    <t>#http://www.rtvc.es/noticias/muere-ahogado-un-hombre-de-77-anos-en-playa-blanca-yaiza-200805.aspx#.XSm3fOg9CHs#</t>
  </si>
  <si>
    <t>#https://diariodeavisos.elespanol.com/2019/07/fallece-por-ahogamiento-un-hombre-de-77-anos-en-playa-blanca-lanzarote/#</t>
  </si>
  <si>
    <t>#https://www.europapress.es/islas-canarias/noticia-fallece-ahogado-hombre-frances-77-anos-playa-lanzarote-20190704212804.html#</t>
  </si>
  <si>
    <t>Santander, El Puntal</t>
  </si>
  <si>
    <t>43.463170</t>
  </si>
  <si>
    <t>-3.772709</t>
  </si>
  <si>
    <t>Rescatados siete niños y un monitor tras volcar su barco de vela en El Puntal</t>
  </si>
  <si>
    <t>#https://www.eldiariomontanes.es/cantabria/rescatados-siete-ninos-20190704140326-nt.html#</t>
  </si>
  <si>
    <t>Villajoyosa</t>
  </si>
  <si>
    <t>38.505600</t>
  </si>
  <si>
    <t>Muere una mujer de 85 años cuando se bañaba en una playa de Villajoyosa</t>
  </si>
  <si>
    <t>#https://www.lavanguardia.com/local/valencia/20190704/463286873101/muere-una-mujer-de-85-anos-cuando-se-banaba-en-una-playa-de-villajoyosa.html#</t>
  </si>
  <si>
    <t>#https://www.abc.es/espana/comunidad-valenciana/abci-anciana-85-anos-muere-cuando-banaba-playa-villajoyosa-201907041511_noticia.html#</t>
  </si>
  <si>
    <t>#https://www.lasprovincias.es/alicante/muere-banaba-playa-20190705003705-ntvo.html#</t>
  </si>
  <si>
    <t>Mogán, Playa Anfi de Mar</t>
  </si>
  <si>
    <t>27.772599</t>
  </si>
  <si>
    <t>-15.695948</t>
  </si>
  <si>
    <t>Rescatada tras sufrir un ahogamiento en Mogán</t>
  </si>
  <si>
    <t>#https://www.canarias7.es/sucesos/rescatada-tras-sufrir-un-ahogamiento-en-mogan-NB7571087#</t>
  </si>
  <si>
    <t>#https://www.laprovincia.es/sucesos/2019/07/03/mujer-sufre-ahogamiento-mogan/1190054.html#</t>
  </si>
  <si>
    <t>#https://www.teldeactualidad.com/noticia/grancanaria/2019/07/03/5325.html#</t>
  </si>
  <si>
    <t>Vilassar de Mar</t>
  </si>
  <si>
    <t>41.455910</t>
  </si>
  <si>
    <t>2.462740</t>
  </si>
  <si>
    <t>Espectacular rescate marítimo de la Guardia Civil a un hombre en Vilassar de Mar</t>
  </si>
  <si>
    <t>#https://www.cope.es/emisoras/cataluna/barcelona-provincia/barcelona/noticias/espectacular-rescate-maritimo-guardia-civil-hombre-vilassar-mar-20190703_449966#</t>
  </si>
  <si>
    <t>#https://elcaso.elnacional.cat/es/accidentes/video-rescate-hombre-volcado-barco-vilassar-mar_10014_102.html#</t>
  </si>
  <si>
    <t>#https://www.antena3.com/noticias/sociedad/la-guardia-civil-rescata-a-un-hombre-varado-en-mar-en-vilassar-del-mar-barcelona_201907035d1cddb40cf25903f11f231a.html#</t>
  </si>
  <si>
    <t>Moraira-Teulada, Playa de La Ampolla</t>
  </si>
  <si>
    <t>38.686782</t>
  </si>
  <si>
    <t>-0.130068</t>
  </si>
  <si>
    <t>Fallece un hombre de 82 años en la playa de l'Ampolla de Moraira</t>
  </si>
  <si>
    <t>#https://www.lasprovincias.es/sucesos/fallece-hombre-rescatado-playa-teulada-moraira-20190703145429-nt.html#</t>
  </si>
  <si>
    <t>#https://www.lasprovincias.es/marina/banista-fallece-playa-20190704003929-ntvo.html#</t>
  </si>
  <si>
    <t>#https://www.20minutos.es/noticia/3691639/0/fallece-hombre-82-anos-playa-lampolla-teulada-moraira-tras-ser-rescatado/#</t>
  </si>
  <si>
    <t>Corvera, Pantano de Trasona</t>
  </si>
  <si>
    <t>43.545394</t>
  </si>
  <si>
    <t>-5.880092</t>
  </si>
  <si>
    <t>#https://www.lne.es/sucesos/2019/07/04/ninas-graves-caerse-pantano-trasona/2497686.html#</t>
  </si>
  <si>
    <t>#https://www.lne.es/aviles/2019/07/11/fallece-segunda-nina-cayo-pantano/2501136.html#</t>
  </si>
  <si>
    <t>#https://www.elcomercio.es/aviles/ninas-cayeron-pantano-20190706011924-ntvo.html#</t>
  </si>
  <si>
    <t>#https://www.elcomercio.es/aviles/encontre-boca-abajo-20190704125753-nt.html#</t>
  </si>
  <si>
    <t>Madrid, Piscina de Orcasitas</t>
  </si>
  <si>
    <t>40.374356</t>
  </si>
  <si>
    <t>-3.716644</t>
  </si>
  <si>
    <t>Un bañista entra en parada cardiorrespiratoria mientras buceaba</t>
  </si>
  <si>
    <t>#http://zonaretiro.com/sucesos/infarto-buceando-piscina/#</t>
  </si>
  <si>
    <t>Teulada-Moraira, playa de L'Ampola</t>
  </si>
  <si>
    <t>alicante</t>
  </si>
  <si>
    <t>38.687001</t>
  </si>
  <si>
    <t>0.130437</t>
  </si>
  <si>
    <t>Fallece en la playa de l'Ampolla de Moraira un bañista de 82 años de Madrid</t>
  </si>
  <si>
    <t>#https://www.diarioinformacion.com/marina-alta/2019/07/04/fallece-playa-lampolla-moraira-banista/2165681.html#</t>
  </si>
  <si>
    <t>Porto Colom, Playa de Cala Marcal</t>
  </si>
  <si>
    <t>39.409780</t>
  </si>
  <si>
    <t>3.258658</t>
  </si>
  <si>
    <t>Rescatan a un hombre a punto de ahogarse en Portocolom</t>
  </si>
  <si>
    <t>#https://www.diariodemallorca.es/sucesos/2019/07/02/rescatan-hombre-punto-ahogarse-portocolom/1430242.html#</t>
  </si>
  <si>
    <t>Lourido</t>
  </si>
  <si>
    <t>42.418019</t>
  </si>
  <si>
    <t>-8.680763</t>
  </si>
  <si>
    <t>Se quedan dormidos sobre un patito hinchable y tienen que ser rescatados tras quedarse a la deriva</t>
  </si>
  <si>
    <t>#https://www.farodevigo.es/portada-pontevedra/2019/07/02/quedan-dormidos-patito-hinchable-rescatados/2133548.html#</t>
  </si>
  <si>
    <t>Sanxenxo, Portonovo</t>
  </si>
  <si>
    <t>42.390039</t>
  </si>
  <si>
    <t>-8.824905</t>
  </si>
  <si>
    <t>La Guardia Civil busca la lancha que causó la muerte de un buzo en Portonovo</t>
  </si>
  <si>
    <t>#https://www.lavozdegalicia.es/noticia/pontevedra/sanxenxo/2019/07/01/muere-buzo-resulta-herido-dos-accidentes-punta-cabicastro-portonovo/00031562002356409712422.htm#</t>
  </si>
  <si>
    <t>#https://www.farodevigo.es/portada-pontevedra/2019/07/02/buzo-fallece-golpeado-embarcacion-punta/2133274.html#</t>
  </si>
  <si>
    <t>Almuñecar, Playa de la Velilla</t>
  </si>
  <si>
    <t>36.738975</t>
  </si>
  <si>
    <t>-3.668167</t>
  </si>
  <si>
    <t>Socorristas de la playa de Velilla salvaron a un hombre mayor gracias a su rápida y acertada actuación</t>
  </si>
  <si>
    <t>#https://almunecardigital.com/socorristas-de-la-playa-de-velilla-salvaron-a-un-hombre-mayor-gracias-a-su-rapida-y-acertada-actuacion/#</t>
  </si>
  <si>
    <t>#http://www.infocostatropical.com/noticia.asp?id_noticia=86419#</t>
  </si>
  <si>
    <t>Benalmádena, Playa de la Gaviota</t>
  </si>
  <si>
    <t>36.592188</t>
  </si>
  <si>
    <t>-4.521549</t>
  </si>
  <si>
    <t>Una mujer de 32 años fallece en la playa La Gaviota de Benalmádena</t>
  </si>
  <si>
    <t>#https://www.diariosur.es/costadelsol/hombre-anos-fallece-20190701223856-nt.html#</t>
  </si>
  <si>
    <t>#https://www.eldiario.es/politica/Muere-banista-playa-Benalmadena-Malaga_0_916208377.html#</t>
  </si>
  <si>
    <t>#https://www.laopiniondemalaga.es/costa-sol-occidental/2019/07/01/fallece-banista-playa-benalmadena/1099289.html#</t>
  </si>
  <si>
    <t>Navia</t>
  </si>
  <si>
    <t>43.946636</t>
  </si>
  <si>
    <t>-6.714882</t>
  </si>
  <si>
    <t>Rescatados dos pescadores tras hundirse su embarcación</t>
  </si>
  <si>
    <t>#https://www.elcomercio.es/asturias/rescatados-pescadores-tras-20190702002609-ntvo.html#</t>
  </si>
  <si>
    <t>Mera, Canide, Oleiros</t>
  </si>
  <si>
    <t>43.368314</t>
  </si>
  <si>
    <t>-8.340028</t>
  </si>
  <si>
    <t>Rescatados dos niños y un perro en un acantilado de Oleiros</t>
  </si>
  <si>
    <t>#https://www.lavozdegalicia.es/noticia/coruna/oleiros/2019/07/01/rescatan-dosninos-aislados-acantilados-mera/00031562006852239815890.htm#</t>
  </si>
  <si>
    <t>#https://www.farodevigo.es/sucesos/2019/07/02/rescatados-ninos-perro-acantilado-oleiros/2133453.html#</t>
  </si>
  <si>
    <t>San Fiz de Baños</t>
  </si>
  <si>
    <t>42.235261</t>
  </si>
  <si>
    <t>-7.005671</t>
  </si>
  <si>
    <t>Muere un hombre ahogado en el río en A Veiga</t>
  </si>
  <si>
    <t>#https://www.farodevigo.es/portada-ourense/2019/07/01/muere-hombre-ahogado-rio-veiga/2132985.html#</t>
  </si>
  <si>
    <t>#https://www.lavozdegalicia.es/noticia/ourense/a-veiga/2019/07/01/fallece-vecino-banos-veiga/00031562005187910723958.htm#</t>
  </si>
  <si>
    <t>#https://www.laregion.es/articulo/valdeorras/fallece-hombre-ahogado-veiga-ourense/20190701194619880260.html#</t>
  </si>
  <si>
    <t>#https://www.clm24.es/articulo/sucesos/encuentran-flotando-aguas-rio-cadaver-hombre-ahogo/20190701203804248140.html#</t>
  </si>
  <si>
    <t>Reus</t>
  </si>
  <si>
    <t>41.149470</t>
  </si>
  <si>
    <t>-1.113150</t>
  </si>
  <si>
    <t>Un niño de cinco años muere ahogado tras quedar su brazo atrapado en un mecanismo de la piscina</t>
  </si>
  <si>
    <t>#https://www.20minutos.es/noticia/3689565/0/piscina-reus-ahogado-verano/#</t>
  </si>
  <si>
    <t>#https://www.elperiodico.com/es/sucesos-y-tribunales/20190701/muere-nino-5-anos-ahogado-reus-7531187#</t>
  </si>
  <si>
    <t>#https://www.diaridetarragona.com/reus/Fallece-un-nino-de-5-anos-en-Reus-20190701-0052.html#</t>
  </si>
  <si>
    <t>El Pinar, El Tacorón</t>
  </si>
  <si>
    <t>El Hierro</t>
  </si>
  <si>
    <t>27.669740</t>
  </si>
  <si>
    <t>-18.034490</t>
  </si>
  <si>
    <t>El notario de Vecindario Luis Moncholi, el fallecido en aguas de El Hierro</t>
  </si>
  <si>
    <t>#http://www.rtvc.es/noticias/fallece-un-buceador-a-cien-metros-de-la-costa-de-tacoron-en-el-hierro-200593.aspx#.XSmVW-g9CHs#</t>
  </si>
  <si>
    <t>#https://www.laprovincia.es/sucesos/2019/07/01/pierde-vida-notario-vecindario-luis/1189281.html#</t>
  </si>
  <si>
    <t>#https://www.laprovincia.es/sucesos/2019/06/30/encuentran-cuerpo-vida-buceador-aguas/1189189.html#</t>
  </si>
  <si>
    <t>Estivella</t>
  </si>
  <si>
    <t>39.714441</t>
  </si>
  <si>
    <t>-0.349550</t>
  </si>
  <si>
    <t>Mujer Fallecida en Estivella</t>
  </si>
  <si>
    <t>#https://www.lasprovincias.es/sucesos/nina-tres-anos-20190630200153-nt.html#</t>
  </si>
  <si>
    <t>#https://comarcalcv.com/fin-semana-negro-piscinas-fallecida-estivella-dos-rescates-domeno-aldaia/#</t>
  </si>
  <si>
    <t>#https://www.levante-emv.com/comunitat-valenciana/2019/07/01/mujer-fallece-piscina-estivella-nina/1895559.html#</t>
  </si>
  <si>
    <t>#https://www.abc.es/espana/comunidad-valenciana/abci-mujer-muere-y-nina-rescatada-ahogada-piscinas-valencia-201906302116_noticia.html#</t>
  </si>
  <si>
    <t>Domeño</t>
  </si>
  <si>
    <t>39.661968</t>
  </si>
  <si>
    <t>-0.672392</t>
  </si>
  <si>
    <t>Una niña de tres años casi se ahoga en una piscina de Domeño</t>
  </si>
  <si>
    <t>El Tiemblo, Embalse de EL Burguillo</t>
  </si>
  <si>
    <t>Ávila</t>
  </si>
  <si>
    <t>40.428477</t>
  </si>
  <si>
    <t>-4.611573</t>
  </si>
  <si>
    <t>Localizado el cadáver del varón ahogado en el embalse del Burguillo</t>
  </si>
  <si>
    <t>#https://avilared.com/art/40304/buscan-sin-exito-a-un-hombre-en-el-embalse-de-el-burguillo#</t>
  </si>
  <si>
    <t>#https://espanadiario.es/castilla-y-leon/localizado-cadaver-banista-desaparecido-embalse-avila#</t>
  </si>
  <si>
    <t>#https://www.noticiascyl.com/avila/sucesos-avila/2019/06/30/localizado-el-cadaver-del-varon-ahogado-en-el-embalse-del-burguillo/#</t>
  </si>
  <si>
    <t>Corvera, Embalse de Trasona</t>
  </si>
  <si>
    <t>43.537879</t>
  </si>
  <si>
    <t>-5.875070</t>
  </si>
  <si>
    <t>Fallece un pescador cuando trataba de recuperar una caña en el embalse de Trasona</t>
  </si>
  <si>
    <t>#https://www.lavozdeasturias.es/noticia/asturias/2019/06/29/fallece-pescador-trataba-recuperar-cana-embalse-trasona/00031561826996765464269.htm#</t>
  </si>
  <si>
    <t>#https://www.elcomercio.es/aviles/fallece-pescador-pantano-20190629180121-nt.html#</t>
  </si>
  <si>
    <t>#https://www.cope.es/actualidad/sociedad/noticias/muere-pescador-tras-intentar-recuperar-cana-embalse-asturias-20190629_447516#</t>
  </si>
  <si>
    <t>#https://www.elcomercio.es/asturias/fallece-pescador-trasona-20190630013622-ntvo.html#</t>
  </si>
  <si>
    <t>-2.379012</t>
  </si>
  <si>
    <t>Dos bañistas y un perro rescatados en aguas del Alto Tajo</t>
  </si>
  <si>
    <t>#https://www.guadalajaradiario.es/autonomia/35068-dos-banistas-y-un-perro-rescatados-en-el-alto-tajo.html#</t>
  </si>
  <si>
    <t>Mañón, Estaca de Bares</t>
  </si>
  <si>
    <t>43.789038</t>
  </si>
  <si>
    <t>-7.691800</t>
  </si>
  <si>
    <t>Un submarinista encuentra a su compañero muerto tras denunciar su desaparición</t>
  </si>
  <si>
    <t>#https://www.europapress.es/galicia/noticia-recuperan-agua-cadaver-submarinista-cerca-faro-estaca-bares-manon-coruna-20190629190932.html#</t>
  </si>
  <si>
    <t>#https://www.abc.es/espana/galicia/abci-submarinista-encuentra-companero-muerto-tras-denunciar-desaparicion-201906291959_noticia.html#</t>
  </si>
  <si>
    <t>#https://www.galiciapress.es/texto-diario/mostrar/1468701/recuperan-agua-cadaver-submarinista-cerca-faro-estaca-bares-manon-coruna#</t>
  </si>
  <si>
    <t>#https://www.cope.es/emisoras/galicia/a-coruna-provincia/ferrol/sucesos/noticias/fallece-submarinista-las-inmediaciones-del-faro-estaca-bares-manon-20190630_447702#</t>
  </si>
  <si>
    <t>#https://www.lavozdegalicia.es/noticia/ferrol/ferrol/2019/06/29/rescatan-aguas-manon-cuerpo-vida-buceador/00031561834272416169843.htm#</t>
  </si>
  <si>
    <t>Almería, Playa del Zapillo, Playa de Almadrabillas</t>
  </si>
  <si>
    <t>36.825170</t>
  </si>
  <si>
    <t>-2.449155</t>
  </si>
  <si>
    <t>Fallece un varón en la playa de El Zapillo en Almería</t>
  </si>
  <si>
    <t>#https://www.cope.es/actualidad/espana/noticias/fallece-varon-playa-zapillo-almeria-20190629_447573#</t>
  </si>
  <si>
    <t>#https://www.ideal.es/almeria/almeria/fallece-hombre-playa-20190629232655-nt.html#</t>
  </si>
  <si>
    <t>#https://andaluciainformacion.es/almeria/835738/fallece-un-varon-en-la-playa-de-el-zapillo-en-almeria/##</t>
  </si>
  <si>
    <t>#https://www.lavozdealmeria.com/noticia/12/almeria/174491/un-joven-rescata-el-cadaver-de-un-hombre-ahogado-en-almadrabillas#</t>
  </si>
  <si>
    <t>Aldaia, piscinas municipales</t>
  </si>
  <si>
    <t>39.459887</t>
  </si>
  <si>
    <t>-0.459058</t>
  </si>
  <si>
    <t>Muere una niña tras ahogarse en una piscina de Aldaia, Valencia</t>
  </si>
  <si>
    <t>#https://espanadiario.es/comunidad-valenciana/muere-nina-ahogarse-piscina-aldaia#</t>
  </si>
  <si>
    <t>#https://www.levante-emv.com/horta/2019/07/03/nina-rescatada-piscina-aldaia-permanece/1896766.html#</t>
  </si>
  <si>
    <t>#https://www.levante-emv.com/horta/2019/07/05/muere-nina-11-anos-rescataron/1897647.html#</t>
  </si>
  <si>
    <t>#https://www.elperiodicodeaqui.com/epda-noticias/fallece-la-nina-de-aldaia-que-fue-trasladada-a-la-fe-con-sintomas-de-ahogamiento/186039#</t>
  </si>
  <si>
    <t>Roses; playa de Santa Margalida</t>
  </si>
  <si>
    <t>42.2600678</t>
  </si>
  <si>
    <t>3.152123</t>
  </si>
  <si>
    <t>Muere una mujer francesa de 80 años en una playa de Gerona</t>
  </si>
  <si>
    <t>#https://www.abc.es/espana/catalunya/abci-muere-mujer-francesa-80-anos-playa-gerona-201906281503_noticia.html#</t>
  </si>
  <si>
    <t>#https://www.lavanguardia.com/vida/20190628/463145770806/muere-una-mujer-francesa-de-80-anos-en-una-playa-de-roses.html#</t>
  </si>
  <si>
    <t>#https://www.elperiodico.com/es/sociedad/20190628/muere-mujer-francesa-80-anos-playa-roses-7527228#</t>
  </si>
  <si>
    <t>Bueu, Belusa, Cabo Udra</t>
  </si>
  <si>
    <t>42.340795</t>
  </si>
  <si>
    <t>-8.835190</t>
  </si>
  <si>
    <t>Rescatados un padre y su hijo aislados en unas rocas de Bueu mientras pescaban</t>
  </si>
  <si>
    <t>#https://www.farodevigo.es/sucesos/2019/06/28/rescatados-padre-hijo-quedar-aislados/2131534.html#</t>
  </si>
  <si>
    <t>#https://www.europapress.es/galicia/noticia-rescatados-padre-hijo-quedarse-aislados-zona-rocosa-cuando-pescaban-bueu-pontevedra-20190628134546.html#</t>
  </si>
  <si>
    <t>#https://www.cope.es/emisoras/galicia/pontevedra-provincia/pontevedra/noticias/rescatan-padre-hijo-tras-quedarse-aislados-una-zona-rocosa-cuando-pescaban-bueu-20190628_447046#</t>
  </si>
  <si>
    <t>Valencia, Playa canina de Pinedo</t>
  </si>
  <si>
    <t>39.422354</t>
  </si>
  <si>
    <t>-0.332183</t>
  </si>
  <si>
    <t>Los socorristas de Cruz Roja salvan la vida a una mujer en la playa de Pinedo</t>
  </si>
  <si>
    <t>#https://www.lasprovincias.es/sucesos/rescatan-mujer-inconsciente-20190628165900-nt.html#</t>
  </si>
  <si>
    <t>#https://www.hortanoticias.com/los-socorristas-de-cruz-roja-salvan-la-vida-a-una-mujer-en-la-playa-de-pinedo/#</t>
  </si>
  <si>
    <t>La Pobla de Farnals</t>
  </si>
  <si>
    <t>39.568471</t>
  </si>
  <si>
    <t>-0.279727</t>
  </si>
  <si>
    <t>Rescatan a un bañista de 70 años en la playa de La Pobla de Farnals con síntomas de ahogamiento</t>
  </si>
  <si>
    <t>#https://www.hortanoticias.com/rescatan-a-un-banista-de-70-anos-en-la-playa-de-la-pobla-de-farnals-con-sintomas-de-ahogamiento/#</t>
  </si>
  <si>
    <t>#https://www.elperiodicodeaqui.com/epda-noticias/socorren-a-un-hombre-de-70-anos-que-se-estaba-ahogando-en-la-playa-de-la-pobla-de-farnals/185283#</t>
  </si>
  <si>
    <t>#https://www.lasprovincias.es/horta-morvedre/rescate-banista-ahogamiento-20190628002835-ntvo.html#</t>
  </si>
  <si>
    <t>Alfaz del PI</t>
  </si>
  <si>
    <t>38.577268</t>
  </si>
  <si>
    <t>-0.098868</t>
  </si>
  <si>
    <t>Rescatan con síntomas de ahogamiento a un niño de la piscina de un hotel en l'Alfàs del Pi</t>
  </si>
  <si>
    <t>#https://www.diarioinformacion.com/benidorm/2019/06/27/rescatan-sintomas-ahogamiento-nino-piscina/2163546.html#</t>
  </si>
  <si>
    <t>#https://www.lavanguardia.com/local/valencia/20190627/463136468662/atienden-a-un-nino-tras-desmayarse-en-una-piscina-de-un-hotel-de-alfaz.html#</t>
  </si>
  <si>
    <t>#https://www.europapress.es/comunitat-valenciana/noticia-rescatan-nino-sintomas-ahogamiento-piscina-hotel-lalfas-pi-20190627143638.html#</t>
  </si>
  <si>
    <t>Peñíscola, Playa Pebret</t>
  </si>
  <si>
    <t>40.307823</t>
  </si>
  <si>
    <t>0.351996</t>
  </si>
  <si>
    <t>Fallece una mujer de 60 años ahogada en una playa de Peñíscola</t>
  </si>
  <si>
    <t>#https://www.lasprovincias.es/sucesos/ahogada-playa-peniscola-20190627141143-nt.html#</t>
  </si>
  <si>
    <t>#https://www.levante-emv.com/comarcas/2019/06/28/muere-ahogada-mujer-60-anos/1894573.html#</t>
  </si>
  <si>
    <t>#https://www.abc.es/espana/comunidad-valenciana/abci-muere-ahogada-mujer-60-anos-cala-peniscola-201906272021_noticia.html#</t>
  </si>
  <si>
    <t>El Molar, Piscina municipal</t>
  </si>
  <si>
    <t>40.738151</t>
  </si>
  <si>
    <t>-3.578837</t>
  </si>
  <si>
    <t>Un niño de 8 años, grave tras sufrir un ahogamiento en una piscina de El Molar</t>
  </si>
  <si>
    <t>#https://www.20minutos.es/noticia/3684822/0/nino-grave-ahogamiento-piscina-el-molar-madrid/#</t>
  </si>
  <si>
    <t>#https://www.abc.es/espana/madrid/abci-nino-8-anos-estado-grave-tras-ahogarse-molar-201906271240_noticia.html#</t>
  </si>
  <si>
    <t>#https://www.lainformacion.com/espana/menor-grave-ahogado-piscina-molar/6505054/#</t>
  </si>
  <si>
    <t>Burriana, Playa de El Arenal</t>
  </si>
  <si>
    <t>39.866533</t>
  </si>
  <si>
    <t>-0.063794</t>
  </si>
  <si>
    <t>Rescatan a un niño a punto de ahogarse en la playa del Arenal en Burriana</t>
  </si>
  <si>
    <t>#https://www.elperiodic.com/burriana/rescatan-nino-punto-ahogarse-playa-arenal-burriana_628935#</t>
  </si>
  <si>
    <t>Zaragoza, Piscina de Ciudad Jardín</t>
  </si>
  <si>
    <t>-0.901558</t>
  </si>
  <si>
    <t>Una socorrista salva a un joven que se ahogaba en una piscina en Zaragoza</t>
  </si>
  <si>
    <t>#https://www.heraldo.es/noticias/aragon/zaragoza/2019/06/27/socorrista-piscina-zaragoza-salva-a-joven-que-se-ahogaba-1322678.html#</t>
  </si>
  <si>
    <t>#https://www.heraldo.es/noticias/aragon/zaragoza/2019/06/28/piscina-ciudad-jardin-zaragoza-ahogado-socorristas-estuvieron-haciendole-masaje-cardiopulmonar-1322787.html##</t>
  </si>
  <si>
    <t>#https://www.heraldo.es/noticias/aragon/zaragoza/2019/06/28/el-joven-que-casi-se-ahoga-en-una-piscina-de-zaragoza-esta-en-la-uci-con-pronostico-reservado-1322731.html#</t>
  </si>
  <si>
    <t>#https://www.heraldo.es/noticias/aragon/zaragoza/2019/07/01/muere-ahogado-zaragoza-piscina-ciudad-jardin-1323103.html#</t>
  </si>
  <si>
    <t>Arrecife, puerto deportivo Marina Lanzarote</t>
  </si>
  <si>
    <t>28.964457</t>
  </si>
  <si>
    <t>-13.539179</t>
  </si>
  <si>
    <t>Hallan el cadáver de un hombre en aguas del puerto deportivo Marina Lanzarote</t>
  </si>
  <si>
    <t>#https://www.lavozdelanzarote.com/articulo/sucesos/encuentran-cuerpo-vida-hombre-flotando-aguas-puerto-deportivo-marina-lanzarote/20190626131331139667.html#</t>
  </si>
  <si>
    <t>#http://www.cronicasdelanzarote.es/Localizan-el-cuerpo-de-un-varon-fallecido-flotando-en-el-puerto-deportivo-de.html#</t>
  </si>
  <si>
    <t>#https://www.lavanguardia.com/local/canarias/20190626/463126651203/aparece-el-cadaver-de-un-hombre-flotando-en-el-agua-en-el-puerto-de-arrecife.html#</t>
  </si>
  <si>
    <t>Moraira-Teulada, Playa del Portet</t>
  </si>
  <si>
    <t>38.687423</t>
  </si>
  <si>
    <t>0.146330</t>
  </si>
  <si>
    <t>Rescatan a 9 personas a las que el viento arrastraba mar adentro en la playa del Portet de Moraira</t>
  </si>
  <si>
    <t>#https://www.levante-emv.com/marina/2019/06/26/rescatan-9-personas-viento-arrastraba/1894105.html#</t>
  </si>
  <si>
    <t>Castelldefels, playa de Les Lluminetes</t>
  </si>
  <si>
    <t>41.263450</t>
  </si>
  <si>
    <t>1.945432</t>
  </si>
  <si>
    <t>Un hombre de 59 años muere ahogado en una playa de Castelldefels (Barcelona)</t>
  </si>
  <si>
    <t>#https://www.cope.es/actualidad/espana/noticias/hombre-anos-muere-ahogado-una-playa-castelldefels-barcelona-20190626_445113#</t>
  </si>
  <si>
    <t>#https://www.elperiodico.com/es/barcelona/20190626/muere-ahogado-un-hombre-de-59-anos-en-la-playa-de-castelldefels-7523387#</t>
  </si>
  <si>
    <t>#https://www.elllobregat.com/noticia/17087/castelldefels/muere-ahogado-un-hombre-de-59-anos-en-una-playa-de-castelldefels.html#</t>
  </si>
  <si>
    <t>Torrevieja, Playa de la Mata</t>
  </si>
  <si>
    <t>38.010553</t>
  </si>
  <si>
    <t>-0.652519</t>
  </si>
  <si>
    <t>Un turista ruso de 79 años muere ahogado en la playa de La Mata en Torrevieja</t>
  </si>
  <si>
    <t>#https://www.lavanguardia.com/local/valencia/20190626/463124978465/sucesos--un-hombre-fallece-ahogado-en-la-playa-de-la-mata-de-torrevieja.html#</t>
  </si>
  <si>
    <t>#https://www.abc.es/espana/comunidad-valenciana/abci-hombre-muere-ahogado-playa-mata-torrevieja-201906261238_noticia.html#</t>
  </si>
  <si>
    <t>#https://www.lasprovincias.es/alicante/muere-turista-ruso-20190627010309-ntvo.html#</t>
  </si>
  <si>
    <t>#https://www.lasprovincias.es/sucesos/muere-turista-torrevieja-20190626125119-nt.html#</t>
  </si>
  <si>
    <t>Santa Cruz del Retamar, Río Alberche</t>
  </si>
  <si>
    <t>40.165535</t>
  </si>
  <si>
    <t>-4.397622</t>
  </si>
  <si>
    <t>Un niño de 8 años ayuda a rescatar a su madre y hermano atrapados en un río de Toledo</t>
  </si>
  <si>
    <t>#https://www.lavanguardia.com/sucesos/20190626/463127647086/nino-8-anos-ayuda-rescatar-madre-hermano-atrapados-rio-oledo-rio-alberche.html#</t>
  </si>
  <si>
    <t>#https://www.elmundo.es/espana/2019/06/26/5d1364e9fc6c83c30c8b459f.html#</t>
  </si>
  <si>
    <t>#https://www.cope.es/emisoras/castilla-la-mancha/toledo-provincia/talavera/noticias/nino-anos-ayuda-112-rescatar-madre-hermano-atrapados-por-una-crecida-del-alberche-20190626_444990#</t>
  </si>
  <si>
    <t>Ourense, puente Nuevo</t>
  </si>
  <si>
    <t>42.347395</t>
  </si>
  <si>
    <t>-07.863718</t>
  </si>
  <si>
    <t>Rescatan a un joven que se lanzó desde el Puente Nuevo de Ourense</t>
  </si>
  <si>
    <t>#https://www.farodevigo.es/portada-ourense/2019/06/25/rescatan-joven-lanzo-puente-nuevo/2129814.html#</t>
  </si>
  <si>
    <t>Torredembarra, Playa de la Paella</t>
  </si>
  <si>
    <t>41.140644</t>
  </si>
  <si>
    <t>1.406271</t>
  </si>
  <si>
    <t>Buscan a un bañista desaparecido en la playa de Torredembarra</t>
  </si>
  <si>
    <t>#https://elcaso.elnacional.cat/es/sucesos/buscan-banista-desaparecido-playa-torredembarra_9210_102.html#</t>
  </si>
  <si>
    <t>Ruiloba, Acantilados de Casasola</t>
  </si>
  <si>
    <t>43.393431</t>
  </si>
  <si>
    <t>-4.268659</t>
  </si>
  <si>
    <t>La autopsia confirma que el cuerpo hallado en la costa de Cóbreces es el de Manuel</t>
  </si>
  <si>
    <t>#https://www.abc.es/sociedad/abci-amplio-dispositivo-para-buscar-tierra-mar-y-aire-menor-desaparecido-cantabria-201906251039_noticia.html#</t>
  </si>
  <si>
    <t>#https://www.eldiariomontanes.es/cantabria/autopsia-confirma-cuerpo-20190711132610-nt.html#</t>
  </si>
  <si>
    <t>#https://www.eldiariocantabria.es/articulo/saja-besaya/aparece-el-cuerpo/20190705122837062045.html#</t>
  </si>
  <si>
    <t>Cambrils, Playa del Regueral</t>
  </si>
  <si>
    <t>41.066007</t>
  </si>
  <si>
    <t>1.067756</t>
  </si>
  <si>
    <t>Turista cae de un patín y se ahoga en Costa Dorada, Tarragona</t>
  </si>
  <si>
    <t>#https://www.tourinews.es/espana/turista-cae-de-un-patin-y-se-ahoga-en-costa-dorada_4455435_102.html#</t>
  </si>
  <si>
    <t>#https://www.lavanguardia.com/sucesos/20190623/463062307745/muere-ahogado-hombre-playa-cambrils.html#</t>
  </si>
  <si>
    <t>#https://www.telecinco.es/informativos/sociedad/muere-caer-patinete-agua-ahogado-playa-cambrils_18_2775420137.html#</t>
  </si>
  <si>
    <t>Pobla de Farnals, Montitxelvo, piscinas municipales</t>
  </si>
  <si>
    <t>38.890075</t>
  </si>
  <si>
    <t>-0.340418</t>
  </si>
  <si>
    <t>hombre de 45 años sufrió un ahogamiento en la piscina del polideportivo de Montitxelvo</t>
  </si>
  <si>
    <t>#https://www.levante-emv.com/sucesos/2019/06/25/mujer-salva-hijo-tres-anos/1893302.html#</t>
  </si>
  <si>
    <t>Torrevieja, Playa Acequión</t>
  </si>
  <si>
    <t>37.974848</t>
  </si>
  <si>
    <t>-0.689676</t>
  </si>
  <si>
    <t>Mujer de 76 años fue rescatada ayer en la playa Acequión de Torrevieja</t>
  </si>
  <si>
    <t>39.578782</t>
  </si>
  <si>
    <t>-0.324236</t>
  </si>
  <si>
    <t>Una mujer salva a su hijo de tres años de ahogarse en una piscina de la Pobla de Farnals</t>
  </si>
  <si>
    <t>Cartagena, Playa de la Galúa</t>
  </si>
  <si>
    <t>37.661963</t>
  </si>
  <si>
    <t>-0.721680</t>
  </si>
  <si>
    <t>Fallece una bañista en la playa de Galúa, en Cartagena</t>
  </si>
  <si>
    <t>#https://www.laverdad.es/murcia/cartagena/fallece-banista-playa-20190622180708-nt.html#</t>
  </si>
  <si>
    <t>#https://www.laopiniondemurcia.es/cartagena/2019/06/22/muere-mujer-ahogada-playa-galua/1032521.html#</t>
  </si>
  <si>
    <t>#https://www.cope.es/emisoras/region-de-murcia/murcia-provincia/cartagena/noticias/fallece-una-mujer-ahogada-playa-galua-20190622_442628#</t>
  </si>
  <si>
    <t>#https://www.europapress.es/murcia/noticia-mujer-fallece-manga-mientras-banaba-playa-galua-20190622180821.html#</t>
  </si>
  <si>
    <t>Órgiva, Junta de los ríos</t>
  </si>
  <si>
    <t>36.834378</t>
  </si>
  <si>
    <t>-3.735677</t>
  </si>
  <si>
    <t>Un padre y su hijo mueren haciendo barranquismo en Órgiva</t>
  </si>
  <si>
    <t>#http://www.canalsur.es/noticias/andalucia/un-padre-y-su-hijo-mueren-haciendo-barranquismo-en-orgiva/1449754.html#</t>
  </si>
  <si>
    <t>#https://www.ideal.es/granada/provincia-granada/fallecen-padre-hijo-barranquismo-orgiva-20190621213225-nt.html#</t>
  </si>
  <si>
    <t>#https://www.granadahoy.com/alpujarra/Orgiva-lamenta-muerte-padre-hijo-hacian-barranquismo_0_1366363535.html#</t>
  </si>
  <si>
    <t>#https://www.ahoragranada.com/noticias/mueren-padre-e-hijo-cuando-hacian-barranquismo-en-el-barranco-de-trevelez/#</t>
  </si>
  <si>
    <t>Los Romanes, La Viñuela</t>
  </si>
  <si>
    <t>36.870264</t>
  </si>
  <si>
    <t>-4.181052</t>
  </si>
  <si>
    <t>Muere ahogado un niño de cinco años en La Viñuela</t>
  </si>
  <si>
    <t>#https://www.laopiniondemalaga.es/axarquia/2019/06/20/muere-ahogado-nino-cinco-anos/1096811.html#</t>
  </si>
  <si>
    <t>#https://sevilla.abc.es/andalucia/malaga/sevi-muere-nino-cinco-anos-ahogado-piscina-pueblo-malaga-201906201218_noticia.html#</t>
  </si>
  <si>
    <t>#https://www.diariosur.es/axarquia/fallece-nino-anos-20190620110132-nt.html#</t>
  </si>
  <si>
    <t>Aguadulce</t>
  </si>
  <si>
    <t>36.816328</t>
  </si>
  <si>
    <t>-2.573855</t>
  </si>
  <si>
    <t>Rescatan a un menor tras caer a una piscina en Aguadulce</t>
  </si>
  <si>
    <t>#https://roquetas.ideal.es/roquetas/rescatan-menor-tras-20190620190903-nt.html#</t>
  </si>
  <si>
    <t>#https://www.lavozdealmeria.com/noticia/3/provincia/173985/rescatado-un-nino-que-se-ahogaba-en-una-piscina-de-aguadulce#</t>
  </si>
  <si>
    <t>Torrevieja, Playa de Poniente</t>
  </si>
  <si>
    <t>Rescatan con síntomas de ahogamiento a un hombre de 70 años en una playa de Torrevieja</t>
  </si>
  <si>
    <t>#https://www.europapress.es/comunitat-valenciana/noticia-rescatan-sintomas-ahogamiento-hombre-70-anos-playa-torrevieja-20190620154101.html#</t>
  </si>
  <si>
    <t>#https://www.20minutos.es/noticia/3677962/0/rescatan-con-sintomas-ahogamiento-hombre-70-anos-playa-torrevieja/#</t>
  </si>
  <si>
    <t>#https://www.lasprovincias.es/sucesos/ahogado-playa-torrevieja-20190620172920-nt.html#</t>
  </si>
  <si>
    <t>#https://vegabajadigital.com/reaniman-a-un-hombre-inconsciente-en-la-playa-de-poniente-de-torrevieja/#</t>
  </si>
  <si>
    <t>Cádiz, playa de Santa María del Mar,</t>
  </si>
  <si>
    <t>36.520241</t>
  </si>
  <si>
    <t>-6.287773</t>
  </si>
  <si>
    <t>Tres surfistas rescatan del agua a varios bañistas en una playa en Cádiz</t>
  </si>
  <si>
    <t>#https://www.lavanguardia.com/local/sevilla/20190620/463012458909/cadiz-surfistas-rescatan-agua-varios-banistas-playa.html#</t>
  </si>
  <si>
    <t>#https://www.lavozdigital.es/cadiz/lvdi-surfistas-cadiz-rescatan-agua-varios-banistas-playa-santa-maria-mar-201906201340_noticia.html#</t>
  </si>
  <si>
    <t>Cala Mendiola, Ulia</t>
  </si>
  <si>
    <t>43.332451</t>
  </si>
  <si>
    <t>-1.948102</t>
  </si>
  <si>
    <t>Rescatan el cadáver de un hombre en una cala de Ulia</t>
  </si>
  <si>
    <t>#https://www.diariovasco.com/gipuzkoa/rescatan-cadaver-persona-sansebastian-20190619200339-nt.html#</t>
  </si>
  <si>
    <t>#https://www.noticiasdenavarra.com/2019/06/20/sociedad/euskadi/-rescatan-el-cadaver-de-un-hombre-de-60-anos-en-una-cala-en-donostia#</t>
  </si>
  <si>
    <t>#https://www.noticiasdegipuzkoa.eus/2019/06/20/sociedad/localizan-el-cadaver-de-un-hombre-en-aguas-de-pasaia#</t>
  </si>
  <si>
    <t>Tinajo, Playa de la Madera</t>
  </si>
  <si>
    <t>29.062343</t>
  </si>
  <si>
    <t>-13.774507</t>
  </si>
  <si>
    <t>El fallecido en la Playa de La Madera era un ex concejal del Ayuntamiento de Tinajo</t>
  </si>
  <si>
    <t>#https://www.eldia.es/sucesos/2019/06/18/aparece-cadaver-hombre-flotando-cerca/985350.html#</t>
  </si>
  <si>
    <t>#https://www.lavozdelanzarote.com/articulo/sucesos/hombre-hallado-muerto-flotando-costa-tinajo/20190618211323139500.html#</t>
  </si>
  <si>
    <t>Roses, Playa del Salatar</t>
  </si>
  <si>
    <t>42.260527</t>
  </si>
  <si>
    <t>3.151572</t>
  </si>
  <si>
    <t>Muere una mujer de 70 años ahogada en una playa de Roses</t>
  </si>
  <si>
    <t>#https://www.lavanguardia.com/local/girona/20190618/462957968728/muere-mujer-ahogada-playa-roses.html#</t>
  </si>
  <si>
    <t>#https://www.elperiodico.com/es/sucesos-y-tribunales/20190618/muere-una-mujer-de-70-anos-ahogada-en-una-playa-de-roses-7511128#</t>
  </si>
  <si>
    <t>#https://www.cope.es/actualidad/espana/noticias/una-mujer-britanica-unos-anos-muere-ahogada-una-playa-roses-20190618_439661#</t>
  </si>
  <si>
    <t>Morata de Tajuña</t>
  </si>
  <si>
    <t>40.230592</t>
  </si>
  <si>
    <t>-3.443494</t>
  </si>
  <si>
    <t>Un niño de dos años en estado crítico tras ahogarse en una piscina</t>
  </si>
  <si>
    <t>#https://www.larazon.es/local/madrid/un-nino-de-dos-anos-en-estado-critico-tras-ahogarse-en-una-piscina-AL23826161#</t>
  </si>
  <si>
    <t>#https://www.20minutos.es/noticia/3674222/0/muere-ahogada-nina-tres-anos-nigran-nino-2-anos-se-encuentra-estado-critico-tras-sufrir-ahogamiento-piscina-su-cara-morata/#</t>
  </si>
  <si>
    <t>#https://www.madridiario.es/469304/el-nino-ahogado-en-una-piscina-de-morata-se-encuentra-estable-dentro-de-la-gravedad#</t>
  </si>
  <si>
    <t>#http://www.telemadrid.es/noticias/madrid/nino-critico-ahogamiento-Morata-Tajuna-0-2131886807--20190617074743.html#</t>
  </si>
  <si>
    <t>Camos, Nigrán</t>
  </si>
  <si>
    <t>42.145954</t>
  </si>
  <si>
    <t>-8.764218</t>
  </si>
  <si>
    <t>Muere una niña ahogada en una piscina particular en Nigrán (Pontevedra)</t>
  </si>
  <si>
    <t>#https://www.farodevigo.es/sucesos/2019/06/18/nina-3-anos-muere-ahogada/2125441.html#</t>
  </si>
  <si>
    <t>#https://www.elconfidencial.com/espana/2019-06-18/muere-nina-piscina-nigran_2076523/#</t>
  </si>
  <si>
    <t>#https://www.lasexta.com/noticias/sociedad/muere-ahogada-nina-tres-anos-caer-piscina-nigran_201906185d0888170cf2165aa88ab6ad.html#</t>
  </si>
  <si>
    <t>Helechosa de los Montes, Embalse de Cíjara</t>
  </si>
  <si>
    <t>39.309206</t>
  </si>
  <si>
    <t>-4.864321</t>
  </si>
  <si>
    <t>Ahogado hombre de Consuegra tras caer al pantano de Cíjara para rescatar a un niño</t>
  </si>
  <si>
    <t>#http://www.cmmedia.es/noticias/castilla-la-mancha/buscan-a-un-hombre-de-madridejos-tras-caer-al-pantano-de-cijara-para-rescatar-a-un-menor/#</t>
  </si>
  <si>
    <t>#http://www.encastillalamancha.es/sucesos/un-toledano-continua-desaparecido-tras-caer-al-agua-para-rescatar-a-su-hijo-en-el-pantano-del-cijara/#</t>
  </si>
  <si>
    <t>#https://www.clm24.es/articulo/toledo/desaparecido-toledano-45-anos-lanzo-agua-rescatar-hijo/20190617112623246810.html#</t>
  </si>
  <si>
    <t>#https://www.eldigitalcastillalamancha.es/actualidad/660136830/Desaparecido-un-toledano-de-45-anos-que-se-ha-lanzado-a-un-pantano-a-rescatar-a-su-hijo.html#</t>
  </si>
  <si>
    <t>#http://www.cmmedia.es/noticias/castilla-la-mancha/aparece-el-cuerpo-del-hombre-de-consuegra-que-se-tiro-al-pantano-de-cijara-para-rescatar-a-un-nino/#</t>
  </si>
  <si>
    <t>La Granja d'Escarp</t>
  </si>
  <si>
    <t>41.415685</t>
  </si>
  <si>
    <t>0.349556</t>
  </si>
  <si>
    <t>Fallece el adolescente que se ahogó en una piscina en La Granja d'Escarp (Lleida)</t>
  </si>
  <si>
    <t>#https://www.telecinco.es/informativos/sociedad/menor-ahogado-fallece_18_2772270276.html#</t>
  </si>
  <si>
    <t>#https://www.lavanguardia.com/local/lleida/20190617/462924382782/estado-muy-grave-joven-ahogarse-piscina-municipal-lleida-granja-escarp.html#</t>
  </si>
  <si>
    <t>#https://www.elperiodico.com/es/sociedad/20190617/muere-un-adolescente-tras-ahogarse-en-una-piscina-de-la-granja-descarp-7509622#</t>
  </si>
  <si>
    <t>Getxo, playa de Arrigunaga</t>
  </si>
  <si>
    <t>43.355361</t>
  </si>
  <si>
    <t>-3.019357</t>
  </si>
  <si>
    <t>Rescatado cadáver del mar en Getxo</t>
  </si>
  <si>
    <t>#https://www.cope.es/actualidad/espana/noticias/rescatados-dos-cadaveres-del-mar-bermeo-getxo-vizcaya-20190616_437823#</t>
  </si>
  <si>
    <t>https://www.elperiodico.com/es/sociedad/20190616/cadaver-mar-getxo-bermeo-7507463#https://www.elperiodico.com/es/sociedad/20190616/cadaver-mar-getxo-bermeo-7507463#</t>
  </si>
  <si>
    <t>https://www.diariovasco.com/sociedad/rescatados-cadaveres-flotando-20190617005112-ntvo.html#https://www.diariovasco.com/sociedad/rescatados-cadaveres-flotando-20190617005112-ntvo.html#</t>
  </si>
  <si>
    <t>41.422159</t>
  </si>
  <si>
    <t>-2.719763</t>
  </si>
  <si>
    <t>Rescatado cadáver del mar en Bermeo</t>
  </si>
  <si>
    <t>#https://www.elperiodico.com/es/sociedad/20190616/cadaver-mar-getxo-bermeo-7507463#</t>
  </si>
  <si>
    <t>#https://www.diariovasco.com/sociedad/rescatados-cadaveres-flotando-20190617005112-ntvo.html#</t>
  </si>
  <si>
    <t>Pulpí, San Juan de los Terreros, playa de Calataray</t>
  </si>
  <si>
    <t>37.370874</t>
  </si>
  <si>
    <t>-1.645157</t>
  </si>
  <si>
    <t>Encuentran el cadáver de una mujer desaparecida flotando en Terreros, Pulpí</t>
  </si>
  <si>
    <t>#https://levante.ideal.es/actualidad/encuentran-cadaver-mujer-20190616192220-nt.html#</t>
  </si>
  <si>
    <t>#https://www.lavozdealmeria.com/noticia/3/provincia/173749/rescatan-el-cadaver-de-una-mujer-en-una-playa-de-pulpi#</t>
  </si>
  <si>
    <t>#https://www.lavanguardia.com/sucesos/20190616/462904567772/rescatan-cadaver-mujer-desaparecida-playa-almeria.html#</t>
  </si>
  <si>
    <t>#https://www.europapress.es/andalucia/almeria-00350/noticia-rescatan-cadaver-mujer-desaparecida-mediodia-playa-pulpi-almeria-20190616191422.html#</t>
  </si>
  <si>
    <t>Sant Salvador, Playa de Sant Salvador</t>
  </si>
  <si>
    <t>41.182331</t>
  </si>
  <si>
    <t>1.537919</t>
  </si>
  <si>
    <t>Cinco bomberos se lanzan al mar y rescatan a dos personas que no podían salir</t>
  </si>
  <si>
    <t>#https://www.lavanguardia.com/vida/20190615/462886858681/cinco-bomberos-se-lanzan-al-mar-y-rescatan-a-dos-personas-que-no-podian-salir.html#</t>
  </si>
  <si>
    <t>Ubiarco</t>
  </si>
  <si>
    <t>43.418816</t>
  </si>
  <si>
    <t>-4.115405</t>
  </si>
  <si>
    <t>El cuerpo encontrado el sábado en la costa de Ubiarco es de una mujer de 47 años de Vitoria</t>
  </si>
  <si>
    <t>#https://elcaso.elnacional.cat/es/sucesos/hombre-muerto-cueva-playa-santillana-cantabria_8511_102.html#</t>
  </si>
  <si>
    <t>#https://www.eldiariocantabria.es/articulo/cantabria/hallado-costa-ubiarco-santillana-cadaver-estado-descomposicion-ha-podido-ser-identificado/20190615203931061424.html#</t>
  </si>
  <si>
    <t>#https://www.telecinco.es/informativos/sociedad/cadaver-sin-identificar-ubiarco-cantabria_18_2771745010.html#</t>
  </si>
  <si>
    <t>#https://www.eldiariocantabria.es/articulo/cantabria/cuerpo-encontrado-sabado-costa-ubiarco-es-mujer-47-anos-vitoria/20190618164205061493.html#</t>
  </si>
  <si>
    <t>#https://www.elcorreo.com/alava/araba/cuerpo-encontrado-sabado-20190618165424-nt.html#</t>
  </si>
  <si>
    <t>Burriana, playa de la Malvarrosa</t>
  </si>
  <si>
    <t>39.871771</t>
  </si>
  <si>
    <t>-0.059569</t>
  </si>
  <si>
    <t>Fallecido en Burriana</t>
  </si>
  <si>
    <t>#https://www.levante-emv.com/sucesos/2019/06/15/hombres-fallecen-ahogados-peniscola-borriana/1889785.html#</t>
  </si>
  <si>
    <t>#https://www.diariodesevilla.es/sociedad/hombres-mueren-ahogados-piscina-Castellon_0_1364264028.html#</t>
  </si>
  <si>
    <t>#https://www.europapress.es/comunitat-valenciana/noticia-fallecen-ahogados-dos-hombres-peniscola-borriana-20190615193902.html#</t>
  </si>
  <si>
    <t>Peñíscola</t>
  </si>
  <si>
    <t>40.382421</t>
  </si>
  <si>
    <t>0.407103</t>
  </si>
  <si>
    <t>Fallece ahogado en Peníscola</t>
  </si>
  <si>
    <t>#https://www.elconfidencial.com/espana/2019-06-16/hombre-ahogado-piscina-peniscola_2073949/#</t>
  </si>
  <si>
    <t>Alcossebre</t>
  </si>
  <si>
    <t>40.242593</t>
  </si>
  <si>
    <t>0.276904</t>
  </si>
  <si>
    <t>Un nuevo herido por ahogamiento en la playa de Alcossebre</t>
  </si>
  <si>
    <t>Cudillero</t>
  </si>
  <si>
    <t>43.804091</t>
  </si>
  <si>
    <t>-6.139618</t>
  </si>
  <si>
    <t>Rescatan ileso al único tripulante de una embarcación pesquera hundida frente a Cudillero</t>
  </si>
  <si>
    <t>#https://www.elcomercio.es/asturias/rescatan-ileso-unico-20190615014711-ntvo.html#</t>
  </si>
  <si>
    <t>Santa María de SalceDa de Caselas</t>
  </si>
  <si>
    <t>#https://www.heraldo.es/noticias/aragon/zaragoza/2019/06/28/identificados-por-la-ficha-dental-los-dos-alemanes-ahogados-en-mequinenza-1322677.html#</t>
  </si>
  <si>
    <t>Caspe, Embalse del Civán</t>
  </si>
  <si>
    <t>41.135182</t>
  </si>
  <si>
    <t>-0.009595</t>
  </si>
  <si>
    <t>Recuperado un cadáver en un vehículo sumergido en el pantano Civán de Caspe</t>
  </si>
  <si>
    <t>#https://www.aragondigital.es/2019/06/26/recuperado-un-cadaver-en-el-interior-de-un-vehiculo-sumergido-en-el-pantano-civan-de-caspe/#</t>
  </si>
  <si>
    <t>#https://www.abc.es/espana/abci-aparece-cadaver-dentro-coche-sumergido-pantano-civan-caspe-zaragoza-201906271057_video.html#</t>
  </si>
  <si>
    <t>#https://www.elperiodicodearagon.com/noticias/aragon/guardia-civil-localiza-cadaver-pantano-civan-caspe_1371173.html#</t>
  </si>
  <si>
    <t>#https://www.heraldo.es/noticias/aragon/zaragoza/2019/06/26/aparece-un-cadaver-en-un-coche-hundido-en-el-pantano-de-civan-de-caspe-1322326.html#</t>
  </si>
  <si>
    <t>#https://www.heraldo.es/noticias/aragon/zaragoza/2019/04/02/buscan-a-un-vecino-de-caspe-desaparecido-hace-un-mes-1307048.html#</t>
  </si>
  <si>
    <t>#https://www.elindependiente.com/sociedad/2019/02/10/rescatan-viva-mujer-72-anos-cayo-pozo-26-metros/#</t>
  </si>
  <si>
    <t>Total Fallecimiento Sin Ahogamiento</t>
  </si>
  <si>
    <t>L'Escala, Playa del Riuet</t>
  </si>
  <si>
    <t>42.145270</t>
  </si>
  <si>
    <t>3.116554</t>
  </si>
  <si>
    <t>Fallece un bañista de 51 años ahogado en una playa de L'Escala</t>
  </si>
  <si>
    <t>#https://www.elperiodico.com/es/sociedad/20190716/banista-ahogado-escala-7555937#</t>
  </si>
  <si>
    <t>42.113506</t>
  </si>
  <si>
    <t>-8.829180</t>
  </si>
  <si>
    <t>Rescatan a un bañista de 74 años en la playa A Ladeira de Baiona</t>
  </si>
  <si>
    <t>#https://telemarinas.com/rescatan-a-un-banista-de-74-anos-en-la-playa-a-ladeira-de-baiona/#</t>
  </si>
  <si>
    <t>Madrid, Calle San Cipriano</t>
  </si>
  <si>
    <t>40.402806</t>
  </si>
  <si>
    <t>-3.597828</t>
  </si>
  <si>
    <t>Un socorrista salva a un niño tras sufrir un ahogamiento en la piscina de su urbanización</t>
  </si>
  <si>
    <t>#https://www.larazon.es/local/madrid/un-socorrista-logra-recuperar-a-un-nino-que-se-habia-ahogado-en-la-piscina-KG24226369#</t>
  </si>
  <si>
    <t>#https://www.elmundo.es/madrid/2019/07/15/5d2ca1c3fdddff72398b4605.html#</t>
  </si>
  <si>
    <t>#https://www.abc.es/espana/madrid/abci-socorrista-salva-vida-nino-6-anos-tras-sufrir-ahogamiento-vicalvaro-201907151829_noticia.html#</t>
  </si>
  <si>
    <t>Dénia, Playa de Les Marines</t>
  </si>
  <si>
    <t>38.853529</t>
  </si>
  <si>
    <t>0.094527</t>
  </si>
  <si>
    <t>Una bañista fallece en la playa de Les Marines de Dénia</t>
  </si>
  <si>
    <t>#https://www.levante-emv.com/marina/2019/07/15/banista-fallece-playa-les-marines/1901162.html#</t>
  </si>
  <si>
    <t>#https://www.lasprovincias.es/alicante/banista-muere-denia-20190715140414-nt.html#</t>
  </si>
  <si>
    <t>#https://www.denia.com/fallece-una-mujer-ahogada-en-la-playa-de-les-marines-pese-a-la-asistencia-de-cruz-roja-y-samu/#</t>
  </si>
  <si>
    <t>#https://www.diarioinformacion.com/marina-alta/2019/07/15/banista-ahogada-denia/2169193.html#</t>
  </si>
  <si>
    <t>Sitges, Cala de les Coves</t>
  </si>
  <si>
    <t>41.222099</t>
  </si>
  <si>
    <t>Muere ahogado un hombre de 57 años en una playa de Sitges</t>
  </si>
  <si>
    <t>#https://www.lavanguardia.com/vida/20190715/463482741635/muere-ahogado-un-hombre-de-57-anos-en-una-playa-de-sitges.html#</t>
  </si>
  <si>
    <t>#https://www.europapress.es/catalunya/noticia-muere-hombre-cala-les-coves-sitges-barcelona-20190715154233.html#</t>
  </si>
  <si>
    <t>#http://www.e24diari.es/texto-diario/mostrar/1480357/muere-hombre-cala-coves-sitges-barcelona#</t>
  </si>
  <si>
    <t>#https://www.catalunyapress.es/texto-diario/mostrar/1480396/muere-hombre-playas-sitges#</t>
  </si>
  <si>
    <t>Benalmádena. Playa de las Gaviotas</t>
  </si>
  <si>
    <t>36.558587</t>
  </si>
  <si>
    <t>-4.608356</t>
  </si>
  <si>
    <t>Fallece un segundo bañista en la playa de las Gaviotas de Benalmádena en 15 días</t>
  </si>
  <si>
    <t>#https://www.diariosur.es/costadelsol/fallece-banista-playa-20190715141642-nt.html#vca=fixed-btn&amp;vso=rrss&amp;vmc=tw&amp;vli=Costa-del-Sol#</t>
  </si>
  <si>
    <t>#https://andaluciainformacion.es/malaga/838975/muere-ahogado-un-banista-en-una-playa-de-benalmadena/#</t>
  </si>
  <si>
    <t>#https://www.diariosur.es/costadelsol/fallece-banista-playa-20190715141642-nt.html#</t>
  </si>
  <si>
    <t>Langarika</t>
  </si>
  <si>
    <t>Álava</t>
  </si>
  <si>
    <t>-2.453023</t>
  </si>
  <si>
    <t>Localizado el cuerpo de un varón en una balsa de Langarika</t>
  </si>
  <si>
    <t>#https://espanadiario.es/pais-vasco/localizan-cadaver-hombre-pantano-pais-vasco#</t>
  </si>
  <si>
    <t>#https://www.deia.eus/2019/07/14/sociedad/euskadi/inspeccionan-un-embalse-de-agua-en-iruraitz-gauna-en-busqueda-de-una-persona#</t>
  </si>
  <si>
    <t>#https://www.noticiasdenavarra.com/2019/07/15/sociedad/euskadi/localizado-el-cuerpo-de-un-varon-en-una-balsa-de-langarika#</t>
  </si>
  <si>
    <t>#https://www.elcorreo.com/alava/araba/aparece-cuerpo-hombre-20190714200819-nt.html#</t>
  </si>
  <si>
    <t>Nerja, Acantilados de Maro</t>
  </si>
  <si>
    <t>36.739880</t>
  </si>
  <si>
    <t>-3.785152</t>
  </si>
  <si>
    <t>Muere ahogado un hombre mientras practicaba escalada en la catarata de los acantilados de Maro</t>
  </si>
  <si>
    <t>#https://www.diariosur.es/axarquia/muere-joven-tras-20190714152933-nt.html#</t>
  </si>
  <si>
    <t>#https://www.cope.es/actualidad/sociedad/noticias/rescatan-cadaver-hombre-ahogado-una-catarata-nerja-malaga-20190714_459222#</t>
  </si>
  <si>
    <t>#https://andaluciainformacion.es/malaga/838793/rescatan-el-cuerpo-de-un-hombre-ahogado-en-la-catarata-de-maro/#</t>
  </si>
  <si>
    <t>Pedrosa De Tobalina, Cascada río Jerea</t>
  </si>
  <si>
    <t>42.848263</t>
  </si>
  <si>
    <t>-3.334339</t>
  </si>
  <si>
    <t>Fallece ahogado un joven tras lanzarse desde la cascada de Pedrosa de Tobalina</t>
  </si>
  <si>
    <t>#https://www.diariovasco.com/sociedad/ahoga-joven-anos-20190713154150-nt.html#</t>
  </si>
  <si>
    <t>Dos niñas, muy graves tras caerse al pantano de Trasona en un cumpleaños</t>
  </si>
  <si>
    <t>#https://www.elcomercio.es/aviles/lorena-daniel-mustafa-embalse-trasona-nina-familia-destrozada-20190714005140-ntvo.html#</t>
  </si>
  <si>
    <t>#https://www.eldiariocantabria.es/articulo/cantabria/encuentran-flotando-playa-maruca-cuerpo-madrilena-30-anos/20190629165444061880.html#</t>
  </si>
  <si>
    <t>Salamanca; calle Lambarto Echevarria</t>
  </si>
  <si>
    <t>40.964822</t>
  </si>
  <si>
    <t>-5.690237</t>
  </si>
  <si>
    <t>Hallan una segunda mujer ahogada en una piscina en menos de 24 horas en el mismo barrio de Salamanca</t>
  </si>
  <si>
    <t>#https://www.abc.es/espana/castilla-leon/abci-hallan-segunda-mujer-ahogada-piscina-menos-24-horas-mismo-barrio-salamanca-201906281056_noticia.html#</t>
  </si>
  <si>
    <t>#https://www.larazon.es/local/castilla-y-leon/aparece-una-segunda-mujer-ahogada-en-una-piscina-privada-de-salamanca-en-apenas-un-dia-BO23965114#</t>
  </si>
  <si>
    <t>#https://www.lagacetadesalamanca.es/sucesos/aparece-otra-persona-fallecida-en-una-piscina-de-huerta-otea-MJ1209970#</t>
  </si>
  <si>
    <t>Salamanca, calle Emilio Alarcos</t>
  </si>
  <si>
    <t>40.960859</t>
  </si>
  <si>
    <t>-5.695442</t>
  </si>
  <si>
    <t>Fallece una mujer de avanzada edad en la piscina de los pisos para mayores de Profuturo en Huerta Otea</t>
  </si>
  <si>
    <t>#https://www.salamanca24horas.com/texto-diario/mostrar/1467014/fallece-persona-piscina-residencia-mayores-huerta-otea#</t>
  </si>
  <si>
    <t>#https://www.elnortedecastilla.es/salamanca/octogenaria-fallece-piscina-20190627165226-nt.html#</t>
  </si>
  <si>
    <t>#https://www.rtvcyl.es/Noticia/0335190B-0D41-53BB-3FB35AE20A2A535A/muere/mujer/anos/piscina/salamanca/primeras/hipotesis/produjo/ahogamiento#</t>
  </si>
  <si>
    <t>Arico, Playa de Abades</t>
  </si>
  <si>
    <t>28.141067</t>
  </si>
  <si>
    <t>-16.440090</t>
  </si>
  <si>
    <t>Una joven de 19 años sufre una afección grave cuando buceaba en la Playa de Abades</t>
  </si>
  <si>
    <t>Dinamarca</t>
  </si>
  <si>
    <t>#https://www.eldiario.es/canariasahora/tenerifeahora/sucesos/accidente-Tenerife-submarinismo-seguridad-contratos_0_920758415.html#</t>
  </si>
  <si>
    <t>#https://www.eldia.es/sucesos/2019/07/15/investigan-director-centro-buceo-tenerife/992913.html#</t>
  </si>
  <si>
    <t>#https://www.eldia.es/sucesos/2019/05/25/grave-joven-descompresion-abades/978388.html#</t>
  </si>
  <si>
    <t>#https://diariodeavisos.elespanol.com/2019/05/en-estado-grave-una-joven-de-19-anos-al-sufrir-un-accidente-cuando-buceaba-en-la-playa-de-abades/#</t>
  </si>
  <si>
    <t>#https://diariodeavisos.elespanol.com/2019/02/fallece-un-buceador-de-54-anos-en-abades/#</t>
  </si>
  <si>
    <t>Caboalles de Abajo, Piscina de Carbachón</t>
  </si>
  <si>
    <t>42.950967</t>
  </si>
  <si>
    <t>-6.356516</t>
  </si>
  <si>
    <t>Fallece ahogado en una piscina del Carbachón en Villablino un hombre de 90 años</t>
  </si>
  <si>
    <t>#https://www.infobierzo.com/fallece-ahogado-en-una-piscina-del-carbachon-en-villablino-un-hombre-de-90-anos/490763/#</t>
  </si>
  <si>
    <t>#http://www.diariodevalderrueda.es/texto-diario/mostrar/1478844/fallece-ahogado-hombre-90-anos-piscinas-caboalles-abajo-leon#</t>
  </si>
  <si>
    <t>#https://www.abc.es/espana/castilla-leon/abci-muere-ahogado-hombre-90-anos-piscinas-corbachon-leon-201907122027_noticia.html#</t>
  </si>
  <si>
    <t>Mont Roig del Campo, Playa de la Porquerola</t>
  </si>
  <si>
    <t>41.030872</t>
  </si>
  <si>
    <t>0.971924</t>
  </si>
  <si>
    <t>Muere ahogado un hombre de 72 años en una playa de Tarragona</t>
  </si>
  <si>
    <t>#https://www.lavanguardia.com/vida/20190722/463646401572/muere-ahogado-un-hombre-de-72-anos-en-una-playa-de-tarragona.html#</t>
  </si>
  <si>
    <t>Garrafe de Torío, Rïo Torio</t>
  </si>
  <si>
    <t>42.732605</t>
  </si>
  <si>
    <t>-5.519730</t>
  </si>
  <si>
    <t>Investigan la muerte de un anciano de 82 años tras ser localizado su cuerpo sin vida en las aguas del río Torío a su paso por La Flecha</t>
  </si>
  <si>
    <t>#https://www.diariodeavila.es/noticia/Z06B0E504-A0CC-BB76-B6CFBC70182E1FFB/Dos-personas-mueren-ahogadas-en-Leon-y-Soria#</t>
  </si>
  <si>
    <t>#https://www.diariodeleon.es/noticias/provincia/fallece-hombre-ahogado-torio-paso-manzaneda_1350598.html#</t>
  </si>
  <si>
    <t>Valle Gran Rey, Playa de La Calera</t>
  </si>
  <si>
    <t>La Gomera</t>
  </si>
  <si>
    <t>28.094872</t>
  </si>
  <si>
    <t>-17.342523</t>
  </si>
  <si>
    <t>Fallece ahogada una mujer en La Gomera</t>
  </si>
  <si>
    <t>#https://www3.gobiernodecanarias.org/noticias/fallece-una-mujer-ahogada-en-la-gomera/#</t>
  </si>
  <si>
    <t>https://www.laprovincia.es/sucesos/2019/07/22/fallece-ahogada-mujer-valle-gran/1195293.html#https://www.laprovincia.es/sucesos/2019/07/22/fallece-ahogada-mujer-valle-gran/1195293.html#</t>
  </si>
  <si>
    <t>Chapinería</t>
  </si>
  <si>
    <t>40.379053</t>
  </si>
  <si>
    <t>-4.211221</t>
  </si>
  <si>
    <t>El Summa reanima a una mujer semiahogada en su piscina de Chapinería</t>
  </si>
  <si>
    <t>#https://madridpress.com/art/258257/el-summa-reanima-a-una-mujer-semiahogada-en-su-piscina-de-chapineria#</t>
  </si>
  <si>
    <t>Santa Pola</t>
  </si>
  <si>
    <t>38.533423</t>
  </si>
  <si>
    <t>-0.155285</t>
  </si>
  <si>
    <t>ahogamiento un hombre de 70 años en la playa de Poniente de Benidorm</t>
  </si>
  <si>
    <t>#https://diariodealicante.net/rescatan-a-banistas-con-sintomas-de-ahogamiento-en-una-masia-de-onda-y-playas-de-alicante/#</t>
  </si>
  <si>
    <t>#https://www.diarioinformacion.com/sucesos/2019/07/21/rescatan-banistas-sintomas-ahogamiento-alicante/2170859.html#</t>
  </si>
  <si>
    <t>#https://www.lavanguardia.com/local/valencia/20190721/463624467918/tres-atendidos-con-sintomas-de-ahogamiento-en-castellon-y-alicante.html#</t>
  </si>
  <si>
    <t>Benidorm, Playa del Poniente</t>
  </si>
  <si>
    <t>Onda</t>
  </si>
  <si>
    <t>Rescatan a un hombre de 22 años con síntomas de ahogamiento en una piscina de una masía de Onda</t>
  </si>
  <si>
    <t>#https://www.castelloninformacion.com/ahogamiento-onda-samu-cicu-accidete-moto-samu-hospital-general-castello/#</t>
  </si>
  <si>
    <t>#https://valenciaextra.com/rescatan-banistas-ahogados-en-onda-y-alicante/#</t>
  </si>
  <si>
    <t>La Manga del Mar Menor, Punta del Galán</t>
  </si>
  <si>
    <t>37.689600</t>
  </si>
  <si>
    <t>-0.745072</t>
  </si>
  <si>
    <t>Fallece un hombre de 82 años en una playa de La Manga</t>
  </si>
  <si>
    <t>#https://www.laopiniondemurcia.es/municipios/2019/07/21/fallece-hombre-82-anos-playa/1039590.html#</t>
  </si>
  <si>
    <t>#https://www.europapress.es/murcia/noticia-hombre-fallece-mientras-encontraba-playa-manga-mar-menor-20190721153706.html#</t>
  </si>
  <si>
    <t>#https://www.diariodelamanga.com/local/2019-07-22/fallece-un-hombre-de-82-anos-en-la-playa-punta-del-galan-de-la-manga-27748/#</t>
  </si>
  <si>
    <t>#https://www.larazon.es/local/murcia/un-hombre-fallece-en-la-playa-de-la-manga-del-mar-menor-NN24299334#</t>
  </si>
  <si>
    <t>#http://www.112rmurcia.es/noticias/index.php/7712#</t>
  </si>
  <si>
    <t>Chavaler, Río Tera</t>
  </si>
  <si>
    <t>Soria</t>
  </si>
  <si>
    <t>41.842379</t>
  </si>
  <si>
    <t>-2.473694</t>
  </si>
  <si>
    <t>#https://lacronicadesalamanca.com/244895-encuentran-a-un-hombre-ahogado-en-el-rio-tera/#</t>
  </si>
  <si>
    <t>Villalba del Alcor</t>
  </si>
  <si>
    <t>37.297310</t>
  </si>
  <si>
    <t>-6.476490</t>
  </si>
  <si>
    <t>Fallece ahogado un niño de tres años en Villalba del Alcor</t>
  </si>
  <si>
    <t>Contenedor de agua, cubo, fuente, etc</t>
  </si>
  <si>
    <t>#https://www.diariodehuelva.es/2019/07/22/fallece-ahogado-un-nino-de-tres-anos-en-villalba-del-alcor/#</t>
  </si>
  <si>
    <t>#https://www.larazon.es/local/andalucia/fallece-ahogado-un-nino-de-tres-anos-en-huelva-LE24314935#</t>
  </si>
  <si>
    <t>#https://www.antena3.com/noticias/sociedad/nino-tres-anos-fallece-ahogado-piscina-plastico_201907225d35d0e10cf2ccfeef730a13.html#</t>
  </si>
  <si>
    <t>Laguna Redondilla, Lagunas de Ruidera</t>
  </si>
  <si>
    <t>Albacete</t>
  </si>
  <si>
    <t>38.939613</t>
  </si>
  <si>
    <t>-2.848502</t>
  </si>
  <si>
    <t>En la UCI un hombre de 42 años que casi se ahoga en las lagunas de Ruidera</t>
  </si>
  <si>
    <t>Aguas interiores sin vigilancia</t>
  </si>
  <si>
    <t>#https://www.lanzadigital.com/provincia/ruidera/en-la-uci-un-hombre-de-42-anos-que-casi-se-ahoga-en-las-lagunas-de-ruidera/#</t>
  </si>
  <si>
    <t>#https://www.eldigitaldealbacete.com/2019/07/21/rescatado-en-las-lagunas-de-ruidera-un-hombre-a-punto-de-ahogarse/#</t>
  </si>
  <si>
    <t>#https://www.clm24.es/articulo/albacete/rescatan-lagunas-ruidera/20190721162018250215.html#</t>
  </si>
  <si>
    <t>Cóbreces, Playa de Luaña</t>
  </si>
  <si>
    <t>43.395022</t>
  </si>
  <si>
    <t>-4.221034</t>
  </si>
  <si>
    <t>#https://www.ifomocantabria.es/articulo/costa-occidental/hombre-muere-ahogado-playa-meron/20190720211948002476.html#</t>
  </si>
  <si>
    <t>#https://okdiario.com/sociedad/jornada-negra-playas-espanolas-varios-ahogados-4392154#</t>
  </si>
  <si>
    <t>San Vicente de la Barquera, Playa del Rosal</t>
  </si>
  <si>
    <t>43.386813</t>
  </si>
  <si>
    <t>-4.387858</t>
  </si>
  <si>
    <t>Una surfista ha rescatado a un niño de 9 año</t>
  </si>
  <si>
    <t>#https://www.cope.es/actualidad/sociedad/noticias/muere-ahogado-hombre-playa-san-vicente-barquera-cantabria-20190720_463866#</t>
  </si>
  <si>
    <t>San Vicente de la Barquera, Playa de Merón</t>
  </si>
  <si>
    <t>43.391373</t>
  </si>
  <si>
    <t>-4.379846</t>
  </si>
  <si>
    <t>Muere ahogado un hombre de 51 años en la playa de Merón, en San Vicente</t>
  </si>
  <si>
    <t>Violación de normas de seguridad</t>
  </si>
  <si>
    <t>#https://www.eldiariomontanes.es/region/occidental/muere-ahogado-hombre-20190720201541-nt.html#vca=fixed-btn&amp;vso=rrss&amp;vmc=tw&amp;vli=Occidental#</t>
  </si>
  <si>
    <t>#https://www.burgosconecta.es/sociedad/muere-ahogado-burgales-20190720205802-nt.html#</t>
  </si>
  <si>
    <t>S'Arenal, balneario 6</t>
  </si>
  <si>
    <t>39.515505</t>
  </si>
  <si>
    <t>2.744893</t>
  </si>
  <si>
    <t>Un bañista alemán muere ahogado en la playa en s'Arenal</t>
  </si>
  <si>
    <t>#https://www.diariodemallorca.es/sucesos/2019/07/20/banista-aleman-muere-ahogado-playa/1435092.html#</t>
  </si>
  <si>
    <t>#https://www.ultimahora.es/sucesos/ultimas/2019/07/20/1095719/banista-aleman-muere-arenal-mientras-nadaba.html#</t>
  </si>
  <si>
    <t>Pontón Alto</t>
  </si>
  <si>
    <t>Segovia</t>
  </si>
  <si>
    <t>40.905542</t>
  </si>
  <si>
    <t>-4.028576</t>
  </si>
  <si>
    <t>Fallece un menor de 15 años ahogado en el pantano del Pontón de Segovia</t>
  </si>
  <si>
    <t>Ecuador</t>
  </si>
  <si>
    <t>#https://www.eldiasegovia.es/amp/noticia/za25fe4bb-dc06-d029-1f14d120eac957e3/201907/buscan-a-un-menor-que-se-ha-ahogado-en-el-pantano-del-ponton?utm_source=dlvr.it&amp;utm_medium=twitter&amp;utm_source=dlvr.it&amp;utm_medium=twitter&amp;__twitter_impression=true#</t>
  </si>
  <si>
    <t>#https://www.elnortedecastilla.es/segovia/buscan-cuerpo-menor-20190720185734-nt.html#</t>
  </si>
  <si>
    <t>#https://www.elmundo.es/espana/2019/07/20/5d33632dfc6c8370118b45d4.html#</t>
  </si>
  <si>
    <t>Roses, Canales de Santa Margalida</t>
  </si>
  <si>
    <t>42.265842</t>
  </si>
  <si>
    <t>3.144645</t>
  </si>
  <si>
    <t>Muere un hombre de 68 años ahogado en los canales de Santa Margarida de Roses (Girona)</t>
  </si>
  <si>
    <t>#https://www.lavanguardia.com/local/girona/20190720/463605556250/muere-un-hombre-de-68-anos-ahogado-en-los-canales-de-santa-margarida-de-roses-girona.html#</t>
  </si>
  <si>
    <t>#https://elcaso.elnacional.cat/es/sucesos/hombre-muere-cae-canal-roses_11229_102.html#</t>
  </si>
  <si>
    <t>#https://www.lavanguardia.com/vida/20190720/463604917510/muere-ahogado-un-hombre-en-los-canales-ampurdaneses-de-santa-margarida.html#</t>
  </si>
  <si>
    <t>Pontevedra, Río Lérez</t>
  </si>
  <si>
    <t>42.431668</t>
  </si>
  <si>
    <t>-8.653902</t>
  </si>
  <si>
    <t>Dos viandantes rescatan a una mujer que se cayó al río Lérez</t>
  </si>
  <si>
    <t>#https://www.farodevigo.es/portada-pontevedra/2019/07/19/viandantes-rescatan-mujer-cayo-rio/2142352.html#</t>
  </si>
  <si>
    <t>Estepona</t>
  </si>
  <si>
    <t>36.472426</t>
  </si>
  <si>
    <t>-5.047471</t>
  </si>
  <si>
    <t>Rescatada niña en piscina de Estepona</t>
  </si>
  <si>
    <t>#https://www.diariosur.es/marbella-estepona/salvan-extremis-ninas-20190719163855-nt.html#</t>
  </si>
  <si>
    <t>Ciudad Real, Parque Acuático Playa Park</t>
  </si>
  <si>
    <t>38.991185</t>
  </si>
  <si>
    <t>-3.915045</t>
  </si>
  <si>
    <t>Rescatan a una niña de 4 años tras sufrir un accidente en el parque acuático Playa Park</t>
  </si>
  <si>
    <t>Irán</t>
  </si>
  <si>
    <t>Parque acuatico</t>
  </si>
  <si>
    <t>#https://www.lanzadigital.com/provincia/ciudad-real/un-socorrista-del-playa-park-reanimo-a-la-nina-de-5-anos-que-casi-se-ahoga-en-una-piscina-de-adultos/#</t>
  </si>
  <si>
    <t>#https://www.elconfidencialdeciudadreal.com/2019/07/18/ultima-hora-grave-accidente-en-un-parque-acuatico-de-ciudad-real-con-una-nina-de-4-anos/#</t>
  </si>
  <si>
    <t>#https://www.miciudadreal.es/2019/07/18/ciudad-real-rescatan-a-una-nina-de-4-anos-tras-sufrir-un-accidente-en-el-parque-acuatico-playa-park/#</t>
  </si>
  <si>
    <t>#https://www.latribunadeciudadreal.es/Noticia/Z3ED81B6C-B0F7-F9C7-F10F6241F3FD928D/201907/Rescatada-una-nina-de-4-anos-en-Playa-Park-por-ahogamiento#</t>
  </si>
  <si>
    <t>Espasante, Ortigueira, Playa de la Concha</t>
  </si>
  <si>
    <t>43.720331</t>
  </si>
  <si>
    <t>-7.809990</t>
  </si>
  <si>
    <t>Fallece una mujer de 74 años de edad en una playa de Espasante</t>
  </si>
  <si>
    <t>#https://www.lavozdegalicia.es/noticia/ferrol/ortigueira/2019/07/18/fallece-mujer-74-anos-edad-playa-espasante/00031563473396956928727.htm#</t>
  </si>
  <si>
    <t>#https://www.farodevigo.es/sucesos/2019/07/18/fallece-mujer-rescatada-agua-playa/2142007.html#</t>
  </si>
  <si>
    <t>#https://espanadiario.es/galicia/fallece-mujer-rescatada-agua-playa-concha-ortigueira-galicia#</t>
  </si>
  <si>
    <t>Los Rábanos, río Duero</t>
  </si>
  <si>
    <t>41.713743</t>
  </si>
  <si>
    <t>-2.474464</t>
  </si>
  <si>
    <t>Un pescador muere tras caer al río Duero en Los Rábanos (Soria)</t>
  </si>
  <si>
    <t>#https://www.lavanguardia.com/vida/20190718/463581503384/un-pescador-muere-tras-caer-al-rio-duero-en-los-rabanos-soria.html#</t>
  </si>
  <si>
    <t>#http://www.desdesoria.es/2019/07/18/fallece-un-pescador-de-68-anos-tras-caer-al-rio-duero-en-tardajos-de-duero/#</t>
  </si>
  <si>
    <t>Toledo, Barco de Pasaje</t>
  </si>
  <si>
    <t>39.852884</t>
  </si>
  <si>
    <t>-4.020622</t>
  </si>
  <si>
    <t>Hallan flotando en el Tajo el cadáver de una mujer desaparecida en Madrid desde el 11 de julio</t>
  </si>
  <si>
    <t>Homicidio, Asesinato</t>
  </si>
  <si>
    <t>#https://www.abc.es/espana/castilla-la-mancha/toledo/ciudad/abci-bomberos-rescatan-cadaver-estaba-flotando-tajo-201907181102_noticia.html#</t>
  </si>
  <si>
    <t>#https://www.antena3.com/noticias/sociedad/encuentran-cadaver-mujer-rio-tajo-toledo_201907185d309a480cf2be64e258e8fc.html#</t>
  </si>
  <si>
    <t>#https://www.lavanguardia.com/sucesos/20190718/463577667827/hallan-cuerpo-patricia-rosado-desaparecida-madrid-rio-tajo.html#</t>
  </si>
  <si>
    <t>#https://www.larazon.es/sociedad/hallan-flotando-en-el-rio-tajo-el-cadaver-de-una-mujer-desaparecida-en-madrid-desde-el-11-de-julio-DC24263642#</t>
  </si>
  <si>
    <t>#https://www.eldia.es/sucesos/2019/07/19/hallan-mujer-muerta-anuncio-peligro/994026.html#</t>
  </si>
  <si>
    <t>Comarruga</t>
  </si>
  <si>
    <t>41.180424</t>
  </si>
  <si>
    <t>1.530186</t>
  </si>
  <si>
    <t>Muere un bañista de 71 años en la playa de Coma-ruga (El Vendrell)</t>
  </si>
  <si>
    <t>#https://www.elperiodico.com/es/sociedad/20190718/muere-banista-coma-ruga-7559039#</t>
  </si>
  <si>
    <t>#https://www.lavanguardia.com/local/tarragona/20190718/463577682820/muere-hombre-71-anos-ahogado-playa-vendrell-coma-ruga.html#</t>
  </si>
  <si>
    <t>#https://www.catalunyapress.es/texto-diario/mostrar/1482883/muere-hombre-ahogado-playa-coma-ruga-vendrell#</t>
  </si>
  <si>
    <t>Alaior, Playa de Son Bou</t>
  </si>
  <si>
    <t>39.897212</t>
  </si>
  <si>
    <t>4.076737</t>
  </si>
  <si>
    <t>Fallece un hombre mientras se bañaba en la playa de Son Bou</t>
  </si>
  <si>
    <t>#https://www.menorca.info/menorca/sucesos/2019/07/18/661961/fallece-hombre-playa-son-bou.html#</t>
  </si>
  <si>
    <t>#https://www.20minutos.es/noticia/3708386/0/muere-hombre-72-anos-ahogado-playa-son-bou-alaior/#</t>
  </si>
  <si>
    <t>#https://www.ultimahora.es/sucesos/ultimas/2019/07/18/1095315/fallece-hombre-mientras-banaba-playa-son-bou-menorca.html#</t>
  </si>
  <si>
    <t>#https://www.europapress.es/illes-balears/noticia-muere-hombre-72-anos-ahogado-playa-son-bou-alaior-20190718204240.html#</t>
  </si>
  <si>
    <t>39.766900</t>
  </si>
  <si>
    <t>3.155086</t>
  </si>
  <si>
    <t>Fallece un hombre en la playa de Can Picafort</t>
  </si>
  <si>
    <t>#https://www.ultimahora.es/sucesos/ultimas/2019/07/18/1095199/fallece-hombre-playa-can-picafort.html#</t>
  </si>
  <si>
    <t>#https://espanadiario.es/baleares/fallece-ahogado-playa-can-picafort-mallorca#</t>
  </si>
  <si>
    <t>#https://www.20minutos.es/noticia/3707684/0/fallece-hombre-cerca-50-anos-aguas-playa-can-picafort/#</t>
  </si>
  <si>
    <t>#https://www.diariodemallorca.es/sucesos/2019/07/19/hombre-muere-ahogado-playa-can/1434689.html#</t>
  </si>
  <si>
    <t>#https://www.cronicabalear.es/2019/07/un-hombre-en-estado-ebrio-fallece-ahogado-en-la-playa-de-can-picafort/#</t>
  </si>
  <si>
    <t>41.076556</t>
  </si>
  <si>
    <t>1.183051</t>
  </si>
  <si>
    <t>Un turista, en estado crítico tras ser rescatado en la playa de La Pineda</t>
  </si>
  <si>
    <t>#https://www.diaridetarragona.com/costa/Un-turista-en-estado-critico-tras-ser-rescatado-en-la-playa-de-La-Pineda-20190717-0037.html#</t>
  </si>
  <si>
    <t>Torrevieja, Playa del Palagre</t>
  </si>
  <si>
    <t>37.980393</t>
  </si>
  <si>
    <t>-0.664120</t>
  </si>
  <si>
    <t>Un segundo rescate se ha realizado a las 10.27 horas, en la playa del Palagre</t>
  </si>
  <si>
    <t>#https://www.abc.es/espana/comunidad-valenciana/abci-video-guardia-civil-rescata-turista-britanica-ahogaba-playa-torrevieja-201907171957_video.html#</t>
  </si>
  <si>
    <t>#https://www.lavanguardia.com/local/valencia/20190717/463557730705/sucesos--rescatan-a-dos-personas-que-se-encontraban-en-situacion-de-riesgo-dentro-del-mar-en-torrevieja.html#</t>
  </si>
  <si>
    <t>#https://www.20minutos.es/noticia/3706615/0/rescatan-dos-personas-que-se-encontraban-situacion-riesgo-dentro-mar-torrevieja/#</t>
  </si>
  <si>
    <t>Torrevieja, Cala Ferris</t>
  </si>
  <si>
    <t>37.952106</t>
  </si>
  <si>
    <t>-0.704829</t>
  </si>
  <si>
    <t>Un guardia civil rescata a una turista británica que se ahogaba en una playa de Torrevieja</t>
  </si>
  <si>
    <t>Benicassim, Playa de Heliópolis</t>
  </si>
  <si>
    <t>40.026986</t>
  </si>
  <si>
    <t>0.044940</t>
  </si>
  <si>
    <t>Muere ahogada en una playa de Benicàssim</t>
  </si>
  <si>
    <t>#https://www.levante-emv.com/castello/2019/07/17/muere-mujer-playa-benicassim/1901920.html#</t>
  </si>
  <si>
    <t>#https://www.lasprovincias.es/sucesos/muere-playa-benicassim-20190717123203-nt.html#</t>
  </si>
  <si>
    <t>#https://www.lavanguardia.com/local/valencia/20190717/463553238280/sucesos--fallece-una-mujer-de-63-anos-ahogada-en-una-playa-de-benicassim.html#</t>
  </si>
  <si>
    <t>#https://www.abc.es/espana/comunidad-valenciana/abci-mujer-63-anos-muere-ahogada-playa-benicasim-201907171313_noticia.html#</t>
  </si>
  <si>
    <t>Arrecife, Playa del Reducto</t>
  </si>
  <si>
    <t>28.958173</t>
  </si>
  <si>
    <t>-13.559285</t>
  </si>
  <si>
    <t>Un varón de 90 años fallece tras ser rescatado del mar</t>
  </si>
  <si>
    <t>#https://www3.gobiernodecanarias.org/noticias/varon-fallecido-tras-ser-rescatado-del-agua-en-parada-cardiorrespiratoria-en-lanzarote/#</t>
  </si>
  <si>
    <t>#https://www.lavozdelanzarote.com/articulo/sucesos/investigan-muerte-hombre-fallecido-costa-arrecife/20190717171229140291.html#</t>
  </si>
  <si>
    <t>#https://www.cope.es/emisoras/canarias/las-palmas/gran-canaria/noticias/fallece-hombre-tras-ser-rescatado-del-agua-20190717_461466#</t>
  </si>
  <si>
    <t>#https://www.lavozdelanzarote.com/articulo/sucesos/fallece-hombre-fue-rescatado-mar-junto-recinto-ferial-arrecife/20190717145301140282.html#</t>
  </si>
  <si>
    <t>#https://www.laprovincia.es/lanzarote/2019/07/17/varon-90-anos-fallece-rescatado/1194023.html#</t>
  </si>
  <si>
    <t>Orihuela, Cala Capitán</t>
  </si>
  <si>
    <t>37.920753</t>
  </si>
  <si>
    <t>-0.720994</t>
  </si>
  <si>
    <t>Un hombre fallece tras volcar la embarcación en la que navegaba en Cala Capitán de Orihuela</t>
  </si>
  <si>
    <t>#https://www.laopiniondemurcia.es/sucesos/2019/07/17/hombre-fallece-volcar-embarcacion-navegaba/1038766.html#</t>
  </si>
  <si>
    <t>#https://www.lavanguardia.com/local/valencia/20190716/463522833053/rescatan-a-un-banista-de-62-anos-con-sintomas-de-ahogamiento-en-orihuela.html#</t>
  </si>
  <si>
    <t>Luanco, Gozón, Playa De Xagó</t>
  </si>
  <si>
    <t>43.604305</t>
  </si>
  <si>
    <t>-5.919198</t>
  </si>
  <si>
    <t>En Luanco, los socorristas tuvieron que atender a un hombre con insuficiencia respiratoria</t>
  </si>
  <si>
    <t>#https://www.lne.es/aviles/2019/07/17/rescatan-surfista-vio-atrapado-corriente/2503648.html#</t>
  </si>
  <si>
    <t>Gozón, playa de Xago</t>
  </si>
  <si>
    <t>Rescatan a un surfista que se vio atrapado por una corriente en Xagó</t>
  </si>
  <si>
    <t>Dénia, Playa de El Molins</t>
  </si>
  <si>
    <t>38.862541</t>
  </si>
  <si>
    <t>-.027649</t>
  </si>
  <si>
    <t>Encuentran en Oliva el cadáver del bañista desaparecido el martes en la playa dels Molins de Dénia</t>
  </si>
  <si>
    <t>#https://www.lasprovincias.es/marina/buscan-banista-desaparecido-20190716195105-nt.html#</t>
  </si>
  <si>
    <t>#https://lamarinaplaza.com/2019/07/16/buscan-helicoptero-banista-desaparecido-playa-molins-denia/#</t>
  </si>
  <si>
    <t>#https://www.levante-emv.com/marina/2019/07/18/buscan-banista-70-anos-perdido/1902190.html#</t>
  </si>
  <si>
    <t>#https://lamarinaplaza.com/2019/07/19/encuentran-el-cadaver-del-banista-desaparecido-el-martes-en-la-playa-els-molins-de-denia/#</t>
  </si>
  <si>
    <t>#https://www.abc.es/espana/comunidad-valenciana/abci-hallan-costa-oliva-cadaver-hombre-desaparecido-durante-tres-dias-playa-denia-201907191344_noticia.html#</t>
  </si>
  <si>
    <t>Castellón, Muelle de la Costa del puerto</t>
  </si>
  <si>
    <t>39.971511</t>
  </si>
  <si>
    <t>0.017600</t>
  </si>
  <si>
    <t>Hallan el cadáver de un anciano de 73 años en el puerto de Castellón</t>
  </si>
  <si>
    <t>#https://www.lasprovincias.es/sucesos/cadaver-puerto-castellon20190716111420-nt-20190716111634-nt.html#</t>
  </si>
  <si>
    <t>#https://www.abc.es/espana/comunidad-valenciana/abci-hallan-cadaver-anciano-73-anos-puerto-castellon-201907161107_noticia.html#</t>
  </si>
  <si>
    <t>Lo Pagán, Playa de la Puntica</t>
  </si>
  <si>
    <t>37.819113</t>
  </si>
  <si>
    <t>-0.783947</t>
  </si>
  <si>
    <t>Rescatan a un anciano en la playa de La Puntica tras sufrir un síndrome de inmersión</t>
  </si>
  <si>
    <t>#https://www.laverdad.es/murcia/sanpedro/rescatan-anciano-playa-20190716140548-nt.html#</t>
  </si>
  <si>
    <t>#https://www.20minutos.es/noticia/3705133/0/socorristas-sanitarios-salvan-vida-hombre-rescatado-agua-inconsciente-lo-pagan/#</t>
  </si>
  <si>
    <t>#https://www.lavanguardia.com/local/girona/20190716/463524530692/fallece-hombre-belga-ahogado-playa-girona-lescala-video-seo-ext.html#</t>
  </si>
  <si>
    <t>#https://www.europapress.es/murcia/noticia-socorristas-sanitarios-salvan-vida-hombre-rescatado-agua-inconsciente-pagan-20190716140839.html#</t>
  </si>
  <si>
    <t>Mar de Cristal, playa de Islas Menores</t>
  </si>
  <si>
    <t>37.645535</t>
  </si>
  <si>
    <t>-0.764325</t>
  </si>
  <si>
    <t>Muere un hombre de 75 años mientras se bañaba en la playa de Mar de Cristal, en Cartagena (Murcia)</t>
  </si>
  <si>
    <t>#http://www.diariosigloxxi.com/texto-ep/mostrar/20190716213159/muere-hombre-75-anos-mientras-banaba-playa-mar-cristal-cartagena-murcia#</t>
  </si>
  <si>
    <t>#https://www.laverdad.es/murcia/cartagena/fallece-banista-anos-20190716205701-nt.html#</t>
  </si>
  <si>
    <t>#https://www.lavanguardia.com/local/girona/20190716/463519966474/banista-belga-muere-ahogado-playa-escala-girona.html#</t>
  </si>
  <si>
    <t>Carlet</t>
  </si>
  <si>
    <t>39.224457</t>
  </si>
  <si>
    <t>-0.520552</t>
  </si>
  <si>
    <t>Una mujer muere ahogada en una piscina de Carlet</t>
  </si>
  <si>
    <t>#https://www.levante-emv.com/ribera/2019/07/16/ahogada-carlet-piscina-urbanizacion/1901449.html#</t>
  </si>
  <si>
    <t>#https://www.elmundo.es/comunidad-valenciana/2019/07/16/5d2d90affc6c8355268b4696.html#</t>
  </si>
  <si>
    <t>#https://www.elperiodic.com/pvalencia/muere-mujer-ahogada-piscina-carlet_631541#</t>
  </si>
  <si>
    <t>Salou, Punta del Cavail</t>
  </si>
  <si>
    <t>41.655514</t>
  </si>
  <si>
    <t>1.160233</t>
  </si>
  <si>
    <t>Salvamento Marítimo rescata a cuatro personas que volcaron una barca en Salou</t>
  </si>
  <si>
    <t>#https://www.larazon.es/local/cataluna/salvamento-maritimo-rescata-a-cuatro-personas-que-volcaron-una-barca-en-salou-DA24241174#</t>
  </si>
  <si>
    <t>Torremolinos, hotel Amaragua</t>
  </si>
  <si>
    <t>Rescatada niña en piscina de Torremolinos</t>
  </si>
  <si>
    <t>#https://www.naiz.eus/eu/actualidad/noticia/20190718/el-fallecido-en-el-pantano-de-langarika-es-jesus-uriarte-txus#</t>
  </si>
  <si>
    <t>Las Torres de Cotillas</t>
  </si>
  <si>
    <t>38.024242</t>
  </si>
  <si>
    <t>-1.252344</t>
  </si>
  <si>
    <t>Una enfermera salva a un niño rescatado inconsciente de una piscina en Las Torres de Cotillas</t>
  </si>
  <si>
    <t>#https://www.laverdad.es/murcia/lastorresdecotillas/rescatan-nino-tras-20190713183130-nt.html#</t>
  </si>
  <si>
    <t>#https://www.laopiniondemurcia.es/municipios/2019/07/13/enfermera-reanima-nino-rescatado-inconsciente/1037850.html#</t>
  </si>
  <si>
    <t>#https://www.europapress.es/murcia/noticia-nino-anos-sufre-sindrome-inmersion-piscina-municipal-torres-cotillas-20190714111631.html#</t>
  </si>
  <si>
    <t>#https://www.farodevigo.es/sucesos/2019/07/12/hallan-flotando-ribeira-cadaver-mariscador/2138928.html#</t>
  </si>
  <si>
    <t>San Pedro del Pinatar, Playa de la Mota</t>
  </si>
  <si>
    <t>37.817423</t>
  </si>
  <si>
    <t>-0.774375</t>
  </si>
  <si>
    <t>Rescatan a dos ancianos tras sufrir un síndrome de inmersión en San Pedro del Pinatar</t>
  </si>
  <si>
    <t>#https://www.laverdad.es/murcia/sanpedro/personas-mayores-sufren-20190710152118-nt.html#vca=fixed-btn&amp;vso=rrss&amp;vmc=tw&amp;vli=San-Pedro#</t>
  </si>
  <si>
    <t>37.814246</t>
  </si>
  <si>
    <t>-0.786321</t>
  </si>
  <si>
    <t>Petín, Río Sil</t>
  </si>
  <si>
    <t>https://www.mallorcadiario.com/noticia/538983/sucesos/rescatadas-dos-mujeres-heridas-tras-ser-arrastradas-por-la-corriente-en-ciudad-jardin.html#https://www.mallorcadiario.com/noticia/538983/sucesos/rescatadas-dos-mujeres-heridas-tras-ser-arrastradas-por-la-corriente-en-ciudad-jardin.html#</t>
  </si>
  <si>
    <t>Lorquí, Los Mateos</t>
  </si>
  <si>
    <t>38.098339</t>
  </si>
  <si>
    <t>-1.261749</t>
  </si>
  <si>
    <t>Una niña de 12 años, en la UCI de la Arrixaca tras sufrir un síndrome de inmersión en Lorquí</t>
  </si>
  <si>
    <t>#https://www.laopiniondemurcia.es/municipios/2019/07/05/nina-12-anos-uci-arrixaca/1036029.html#</t>
  </si>
  <si>
    <t>#http://www.112rmurcia.es/noticias/index.php/7652-servicios-de-emergencia-atienden-a-una-menor-de-12-anos-que-ha-sufrido-un-sindrome-de-inmersion-en-agua-dulce-en-lorqui#</t>
  </si>
  <si>
    <t>#https://murciaactualidad.com/servicios-de-emergencia-atienden-y-trasladan-al-hospital-a-una-menor-de-12-anos-que-ha-sufrido-un-sindrome-de-inmersion-en-agua-dulce-en-lorqui/#</t>
  </si>
  <si>
    <t>Santa María de Huerta, río Jalón</t>
  </si>
  <si>
    <t>41.262879</t>
  </si>
  <si>
    <t>-2.177970</t>
  </si>
  <si>
    <t>Fallece un varón ahogado en Santa María de Huerta</t>
  </si>
  <si>
    <t>#http://sorianoticias.com/noticia/2019-06-21-fallece-un-varon-ahogado-santa-maria-huerta-59295#</t>
  </si>
  <si>
    <t>#http://www.heraldodiariodesoria.es/noticias/provincia/rescatan-cadaver-indigente-rio-santa-maria-huerta_134482.html#</t>
  </si>
  <si>
    <t>Santander, Playa de la Magdalena</t>
  </si>
  <si>
    <t>43.467814</t>
  </si>
  <si>
    <t>-3.772031</t>
  </si>
  <si>
    <t>Fallece una mujer en la playa de La Magdalena</t>
  </si>
  <si>
    <t>#https://www.eldiariocantabria.es/articulo/santander/fallece-mujer-playa-magdalena/20190724201544062771.html#</t>
  </si>
  <si>
    <t>#https://www.europapress.es/cantabria/noticia-muere-mujer-playa-magdalena-santander-20190724200816.html#</t>
  </si>
  <si>
    <t>#https://www.ifomocantabria.es/articulo/santander/muere-mujer-playa-magdalena-santander/20190724202451002921.html#</t>
  </si>
  <si>
    <t>Vilanova i la Geltrú, Playa de Ribes Roges</t>
  </si>
  <si>
    <t>41.212131</t>
  </si>
  <si>
    <t>1.722371</t>
  </si>
  <si>
    <t>Fallece una mujer de 86 años en una playa de Vilanova i la Geltrú</t>
  </si>
  <si>
    <t>#https://www.lavanguardia.com/local/catalunya/20190724/463684553476/fallece-mujer-playa-vilanova-i-la-geltru-ribes-roges.html#</t>
  </si>
  <si>
    <t>#https://www.elperiodico.com/es/sociedad/20190724/anciana-muere-playa-ribes-roges-vilanova-7567604#</t>
  </si>
  <si>
    <t>Montijo</t>
  </si>
  <si>
    <t>38.907753</t>
  </si>
  <si>
    <t>-6.601997</t>
  </si>
  <si>
    <t>Un niño de dos años sufre un ahogamiento en una piscina de Montijo</t>
  </si>
  <si>
    <t>#https://amp.europapress.es/extremadura/noticia-nino-dos-anos-resultado-herido-grave-sufrir-ahogamiento-piscina-chalet-cercano-montijo-20190723171933.html?__twitter_impression=true#</t>
  </si>
  <si>
    <t>#https://www.hoy.es/prov-badajoz/nino-anos-grave-20190723170705-nt.html#</t>
  </si>
  <si>
    <t>Alcalá de Henares, Río Henares</t>
  </si>
  <si>
    <t>40.468778</t>
  </si>
  <si>
    <t>-3.386072</t>
  </si>
  <si>
    <t>Muere ahogado un hombre en el río Henares</t>
  </si>
  <si>
    <t>#https://www.elmundo.es/madrid/2019/07/24/5d380760fc6c8345358b4601.html#</t>
  </si>
  <si>
    <t>#https://www.abc.es/espana/madrid/abci-muere-ahogado-hombre-henares-altura-alcala-201907240536_noticia.html#</t>
  </si>
  <si>
    <t>#https://www.guadalajaradiario.es/provincia/35380-fallece-un-hombre-ahogado-en-el-henares.html#</t>
  </si>
  <si>
    <t>Arona, Playa de las Vstas</t>
  </si>
  <si>
    <t>28.052238</t>
  </si>
  <si>
    <t>-16.724540</t>
  </si>
  <si>
    <t>Mayor de 73 años a punto de ahogarse en Playa Las Vistas</t>
  </si>
  <si>
    <t>#https://eldigitalsur.com/sucesos/mayor-73-anos-punto-ahogarse-playa-las-vistas/#</t>
  </si>
  <si>
    <t>Pájara, Playa de Morro Jable</t>
  </si>
  <si>
    <t>28.049253</t>
  </si>
  <si>
    <t>-14.351133</t>
  </si>
  <si>
    <t>Recuperan del mar en estado grave a un joven de 22 años en Fuerteventura</t>
  </si>
  <si>
    <t>#https://www.lavanguardia.com/vida/20190723/463678975024/recuperan-del-mar-en-estado-grave-a-un-joven-de-22-anos-en-fuerteventura.html#</t>
  </si>
  <si>
    <t>#https://www.eldia.es/sucesos/2019/07/23/recuperan-mar-traumatismo-espalda-caracter/995013.html#</t>
  </si>
  <si>
    <t>#https://www.ondafuerteventura.es/varon-en-estado-grave-tras-ser-rescatado-en-una-playa-en-fuerteventura/#</t>
  </si>
  <si>
    <t>Torrelavega, Río Saja</t>
  </si>
  <si>
    <t>43.353445</t>
  </si>
  <si>
    <t>-4.063443</t>
  </si>
  <si>
    <t>Fallece ahogado un hombre en el río Saja, en Cantabria</t>
  </si>
  <si>
    <t>#https://www.lne.es/cantabria/2019/07/23/fallece-ahogado-hombre-rio-saja/2506340.html#</t>
  </si>
  <si>
    <t>#https://www.ifomocantabria.es/articulo/besaya/fallecido-ahogamiento-rio-saja-paso-ganzo/20190723173350002744.html#</t>
  </si>
  <si>
    <t>#https://www.eldiario.es/norte/cantabria/ultima-hora/Muere-hombre-puente-viejo-Ganzo_0_923558383.html#</t>
  </si>
  <si>
    <t>#https://www.eldiariocantabria.es/articulo/cantabria/muere-ahogado-hombre-rio-saja-junto-puente-viejo-ganzo/20190723172842062707.html#</t>
  </si>
  <si>
    <t>Azpeitia</t>
  </si>
  <si>
    <t>43.182942</t>
  </si>
  <si>
    <t>-2.270927</t>
  </si>
  <si>
    <t>La Ertzaintza investiga como homicidio la muerte de un niño de cuatro años en Azpeitia</t>
  </si>
  <si>
    <t>#https://elpais.com/ccaa/2019/07/24/paisvasco/1563970711_683245.html#</t>
  </si>
  <si>
    <t>#https://www.telecinco.es/elprogramadeanarosa/sucesos/abuela-encontro-nino-banera-azpeitia-madre-trastero_18_2792220067.html#</t>
  </si>
  <si>
    <t>#https://www.telecinco.es/yaesmediodia/nino-muerto-banera-azpeitia-asesinado-madre_18_2791695166.html#</t>
  </si>
  <si>
    <t>#https://www.naiz.eus/fr/actualidad/noticia/20190724/la-ertzaintza-investiga-la-muerte-de-un-nino-de-4-anos-en-un-caserio-de-azpeitia#</t>
  </si>
  <si>
    <t>Tapia de Casariego</t>
  </si>
  <si>
    <t>43.572960</t>
  </si>
  <si>
    <t>-6.946598</t>
  </si>
  <si>
    <t>Rescatan del agua el cadáver de un hombre en Tapia</t>
  </si>
  <si>
    <t>#https://www.lne.es/asturias/2019/07/23/rescatan-cuerpo-hombre-vida-tapia/2506364.html#</t>
  </si>
  <si>
    <t>#https://www.lavozdeasturias.es/noticia/asturias/2019/07/23/hallado-cuerpo-vida-hombre-playa-tapia/00031563903290654274740.htm#</t>
  </si>
  <si>
    <t>#https://www.elcomercio.es/asturias/fallece-hombre-despenarse-tapia-asturias-20190724000654-ntvo.html#</t>
  </si>
  <si>
    <t>#https://www.elcomercio.es/asturias/occidente/rescatan-cuerpo-sin-vida-playa-tapia-20190723193646-nt.html#</t>
  </si>
  <si>
    <t>#https://www.lne.es/sucesos/2019/07/24/fallece-caer-mar-tapia-despues/2506526.html#</t>
  </si>
  <si>
    <t>Almacelles, piscinas municipal</t>
  </si>
  <si>
    <t>41.728465</t>
  </si>
  <si>
    <t>0.431371</t>
  </si>
  <si>
    <t>Menor de 13 años ha sido recuperado en la piscina municipal de Almacelles (Segrià)</t>
  </si>
  <si>
    <t>#https://www.diaridetarragona.com/costa/Evacuan-en-helicoptero-a-un-nino-de-3-anos-por-ahogamiento-20190723-0081.html#</t>
  </si>
  <si>
    <t>#https://www.diaridetarragona.com/costa/Evoluciona-clinicamente-el-nino-que-sufrio-ahogamiento-en-Segur-de-Calafell-20190724-0025.html#</t>
  </si>
  <si>
    <t>#https://www.diarimes.com/es/noticias/penedes/2019/07/23/trasladado_helicoptero_el_hospital_nino_dos_anos_segur_calafell_65792_3058.html#</t>
  </si>
  <si>
    <t>Segur de Calafell</t>
  </si>
  <si>
    <t>41.207445</t>
  </si>
  <si>
    <t>1.595848</t>
  </si>
  <si>
    <t>Evacúan en helicóptero a un niño de 3 años por ahogamiento</t>
  </si>
  <si>
    <t>36.571513</t>
  </si>
  <si>
    <t>-4.589155</t>
  </si>
  <si>
    <t>Fallece un hombre de 63 años tras ser rescatado en la playa de Carvajal en Fuengirola</t>
  </si>
  <si>
    <t>#https://www.diariosur.es/costadelsol/fallece-hombre-anos-20190723205555-nt.html#</t>
  </si>
  <si>
    <t>#https://www.20minutos.es/noticia/3712187/0/sucesos-fallece-hombre-63-anos-ahogado-playa-carvajal-fuengirola/#</t>
  </si>
  <si>
    <t>Castrillón, Playa de Munielles</t>
  </si>
  <si>
    <t>43.579523</t>
  </si>
  <si>
    <t>-6.012480</t>
  </si>
  <si>
    <t>Rescatan a un submarinista turolense que se mostró indispuesto en la playa de Munielles</t>
  </si>
  <si>
    <t>#https://www.lne.es/aviles/2019/07/23/rescatan-submarinista-turolense-mostro-indispuesto/2506107.html#</t>
  </si>
  <si>
    <t>Perbes, Playa de Perbes</t>
  </si>
  <si>
    <t>43.376001</t>
  </si>
  <si>
    <t>-8.214640</t>
  </si>
  <si>
    <t>Fallece un hombre tras ser rescatado del agua en la playa de Perbes</t>
  </si>
  <si>
    <t>#https://www.farodevigo.es/sucesos/2019/07/22/fallece-hombre-rescatado-agua-playa/2143844.html#</t>
  </si>
  <si>
    <t>#https://www.lavozdegalicia.es/noticia/coruna/mino/2019/07/22/fallece-hombre-playa-perbes/00031563814657819482266.htm#</t>
  </si>
  <si>
    <t>#https://www.galiciapress.es/texto-diario/mostrar/1486058/fallece-hombre-rescatado-agua-playa-perbes-ayuntamiento-corunes-mino#</t>
  </si>
  <si>
    <t>#https://www.elprogreso.es/articulo/galicia/muere-hombre-playa-perbes-ser-rescatado-agua/201907222005411388540.html#</t>
  </si>
  <si>
    <t>Valencia, Playa de Pinedo</t>
  </si>
  <si>
    <t>39.422146</t>
  </si>
  <si>
    <t>-0.332483</t>
  </si>
  <si>
    <t>Una mujer muere en la playa de Pinedo</t>
  </si>
  <si>
    <t>#https://www.lasprovincias.es/sucesos/mujer-muere-playa-pinedo-20190722215040-nt.html#</t>
  </si>
  <si>
    <t>Foz, Playa de A Rapadoira</t>
  </si>
  <si>
    <t>43.572598</t>
  </si>
  <si>
    <t>-7.247518</t>
  </si>
  <si>
    <t>Evacúan de la playa de A Rapadoira a una mujer que sufrió un corte de digestión en el agua</t>
  </si>
  <si>
    <t>#https://www.lavozdegalicia.es/noticia/amarina/2019/07/20/evacuan-playa-rapadoira-mujer-aparecio-inconsciente-agua/00031563639571981592179.htm#</t>
  </si>
  <si>
    <t>#https://www.elprogreso.es/articulo/a-marina/reaniman-mujer-aparecio-flotando-agua-rapadoira/201907201946201388270.html#</t>
  </si>
  <si>
    <t>#https://www.lavozdegalicia.es/noticia/amarina/foz/2019/07/21/agradecimiento-socorristas-foz-sabado-salvaron-vida-mujer/00031563734511012657679.htm#</t>
  </si>
  <si>
    <t>#https://www.elperiodico.com/es/sociedad/20190722/ahogado-mont-roig-camp-7564205#</t>
  </si>
  <si>
    <t>#http://www.rtvc.es/noticias/una-mujer-de-50-anos-muere-ahogada-en-la-playa-de-la-calera-de-valle-gran-rey-201488.aspx#.XTnuveg9CHs#</t>
  </si>
  <si>
    <t>#http://www.eltambor.es/fallece-ahogada-una-mujer-en-la-playa-de-la-calera-la-gomera/#</t>
  </si>
  <si>
    <t>Aparece el cuerpo sin vida de un varón de 63 años en el río Tera a su paso por Chavaler</t>
  </si>
  <si>
    <t>#https://www.desdesoria.es/2019/07/22/aparece-una-persona-fallecida-en-el-rio-tera-a-su-paso-por-chavaler/#</t>
  </si>
  <si>
    <t>Nuez de Aliste, Río Manzanas</t>
  </si>
  <si>
    <t>41.784140</t>
  </si>
  <si>
    <t>-6.543827</t>
  </si>
  <si>
    <t>Localizan el cuerpo sin vida de un pescador ahogado en el río Manzanas</t>
  </si>
  <si>
    <t>#https://www.zamora24horas.com/texto-diario/mostrar/1484903/localizan-cuerpo-vida-pescador-ahogado-rio-manzanas#</t>
  </si>
  <si>
    <t>#https://www.noticiascyl.com/zamora/sucesos-zamora/2019/07/21/rescatan-el-cuerpo-sin-vida-de-un-pescador-en-el-rio-manzanas/#</t>
  </si>
  <si>
    <t>#https://www.laopiniondezamora.es/comarcas/2019/07/21/encuentran-pescador-ahogado-nuez-aliste/1179375.html#</t>
  </si>
  <si>
    <t>A Coruña, Milenium</t>
  </si>
  <si>
    <t>43.347743</t>
  </si>
  <si>
    <t>-8.422342</t>
  </si>
  <si>
    <t>Muere un hombre de 42 años tras caer al mar y golpearse con las rocas en A Coruña</t>
  </si>
  <si>
    <t>#https://www.lavozdegalicia.es/noticia/coruna/coruna/2019/07/20/muere-hombre-77-anos-caer-mar-junto-millenium/00031563644363534298991.htm#</t>
  </si>
  <si>
    <t>#https://www.elespanol.com/quincemil/articulos/actualidad/fallece-un-hombre-que-cayo-al-mar-cerca-del-millenium-en-a-coruna#</t>
  </si>
  <si>
    <t>#https://www.elcorreogallego.es/galicia/ecg/fallece-un-hombre-ser-rescatado-agua-zona-millenium-coruna/idEdicion-2019-07-21/idNoticia-1194691#</t>
  </si>
  <si>
    <t>_x000D_
Fallece una mujer que fue rescatada en una playa cántabra el sábado</t>
  </si>
  <si>
    <t>#https://www.elnortedecastilla.es/palencia/fallece-mujer-rescatada-20190724214656-nt.html#</t>
  </si>
  <si>
    <t>#https://digitaldeleon.com/principal/2019/07/20/fallece-un-pescador-de-68-anos-tras-caer-al-rio-duero_71354#</t>
  </si>
  <si>
    <t xml:space="preserve"> </t>
  </si>
  <si>
    <t>Cádiz, Playa de Santa María del Mar</t>
  </si>
  <si>
    <t>36.520215</t>
  </si>
  <si>
    <t>-6.287647</t>
  </si>
  <si>
    <t>Unos surfistas rescatan a un bañista de 70 años en Santa María del Mar, en Cádiz</t>
  </si>
  <si>
    <t>#https://www.diariodecadiz.es/cadiz/surfistas-Santa-Maria-Mar-Cadiz_0_1376562595.html#</t>
  </si>
  <si>
    <t>#https://www.lavozdigital.es/cadiz/lvdi-necesario-senalizar-peligros-esta-playa-201907261153_noticia.html#</t>
  </si>
  <si>
    <t>O Grove, Playa de A Lanzada</t>
  </si>
  <si>
    <t>Rescatan en A Lanzada a dos menores que arrastraba la corriente cuando practicaban bodyboard</t>
  </si>
  <si>
    <t>#https://www.farodevigo.es/portada-pontevedra/2019/07/25/rescatan-lanzada-menores-arrastraba-corriente/2145552.html#</t>
  </si>
  <si>
    <t>La Azohía</t>
  </si>
  <si>
    <t>37.553131</t>
  </si>
  <si>
    <t>-1.170504</t>
  </si>
  <si>
    <t>Un hombre de 84 años, encontrado muerto en la playa de La Azohía (Cartagena)</t>
  </si>
  <si>
    <t>#https://www.elespanol.com/sociedad/sucesos/20190725/hombre-anos-encontrado-muerto-playa-azohia-cartagena/416459442_0.html#</t>
  </si>
  <si>
    <t>#https://www.laverdad.es/murcia/cartagena/muere-hombre-anos-20190725161221-nt.html#</t>
  </si>
  <si>
    <t>#https://www.elindependiente.com/sociedad/2019/07/25/fallece-hombre-84-anos-se-banaba-playa-murcia/#</t>
  </si>
  <si>
    <t>Calviá, Playa de Palmanova</t>
  </si>
  <si>
    <t>39.518976</t>
  </si>
  <si>
    <t>2.537264</t>
  </si>
  <si>
    <t>Hallan muerto a un bañista de 59 años en la playa de Palmanova</t>
  </si>
  <si>
    <t>#https://www.diariodemallorca.es/sucesos/2019/07/26/hallan-muerto-banista-59-anos/1436357.html#</t>
  </si>
  <si>
    <t>Mollerussa, Piscinas municipales</t>
  </si>
  <si>
    <t>41.624232</t>
  </si>
  <si>
    <t>0.893535</t>
  </si>
  <si>
    <t>Una niña de 6 años, a punto de morir ahogada en una piscina de Mollerussa</t>
  </si>
  <si>
    <t>#https://www.lavanguardia.com/local/lleida/20190725/463691881565/nina-6-anos-morir-ahogada-piscina-mollerussa.html#</t>
  </si>
  <si>
    <t>#https://www.segre.com/noticies/comarques/2019/07/24/salven_una_nena_6_anys_ofegar_a_les_piscines_mollerussa_82485_1091.html#</t>
  </si>
  <si>
    <t>#https://lleidadiari.cat/successos/nena-menor-ofegament-piscines-mollerussa-greu#</t>
  </si>
  <si>
    <t>#https://mollerussa.vilaweb.cat/noticies/els-socorristes-de-les-piscines-de-mollerussa-salven-una-nena-de-6-anys-dofegar-se/#</t>
  </si>
  <si>
    <t>Santa Pola, Cala Santiago Bernabeu</t>
  </si>
  <si>
    <t>38.189372</t>
  </si>
  <si>
    <t>-0.554769</t>
  </si>
  <si>
    <t>Muere un hombre de 70 años ahogado en una cala de Santa Pola</t>
  </si>
  <si>
    <t>#https://www.levante-emv.com/sucesos/2019/07/26/ahogado-playa-santa-pola/1905186.html#</t>
  </si>
  <si>
    <t>#https://www.lasprovincias.es/sucesos/ahogado-santa-pola-20190726100621-nt.html#</t>
  </si>
  <si>
    <t>#https://www.abc.es/espana/comunidad-valenciana/abci-hombre-70-anos-muere-ahogado-cala-santa-pola-201907261047_noticia.html#</t>
  </si>
  <si>
    <t>#https://www.diarioinformacion.com/sucesos/2019/07/26/fallece-hombre-70-anos-sacarlo/2172347.html#</t>
  </si>
  <si>
    <t>Peñíscola, Playa Sur</t>
  </si>
  <si>
    <t>40.358200</t>
  </si>
  <si>
    <t>0.401185</t>
  </si>
  <si>
    <t>Fallece una bañista en una playa de Peñíscola</t>
  </si>
  <si>
    <t>#https://www.lasprovincias.es/sucesos/fallece-banista-playa-paniscola-20190725125549-nt.html#</t>
  </si>
  <si>
    <t>#https://www.lavanguardia.com/local/valencia/20190725/463692478465/una-mujer-de-82-anos-muere-ahogada-en-la-playa-sur-de-peniscola-castellon.html#</t>
  </si>
  <si>
    <t>#https://www.elmundo.es/comunidad-valenciana/castellon/2019/07/25/5d398de1fdddff36ae8bf444.html#</t>
  </si>
  <si>
    <t>Ferrol, Playa de Covas</t>
  </si>
  <si>
    <t>43.671858</t>
  </si>
  <si>
    <t>-7.604468</t>
  </si>
  <si>
    <t>Los socorristas rescatan a un turista en las rocas de la playa ferrolana de Covas</t>
  </si>
  <si>
    <t>Natación competitiva</t>
  </si>
  <si>
    <t>#https://www.lavozdegalicia.es/noticia/ferrol/ferrol/2019/07/25/socorristas-rescatan-turista-rocas-playa-ferrolana-covas/00031564049316496407490.htm#</t>
  </si>
  <si>
    <t>38.010365</t>
  </si>
  <si>
    <t>-0.652584</t>
  </si>
  <si>
    <t>Fallece ahogado un hombre de 75 años en la playa de La Mata de Torrevieja</t>
  </si>
  <si>
    <t>#https://www.diarioinformacion.com/vega-baja/2019/07/24/fallece-ahogado-hombre-75-anos/2171831.html#</t>
  </si>
  <si>
    <t>#http://www.torreviejaip.tv/sucesos/2019072526140/encuentran-el-cuerpo-sin-vida-de-un-hombre-en-la-playa-de-la-mata.html#</t>
  </si>
  <si>
    <t>Reinosa, antigua mina Fontoria</t>
  </si>
  <si>
    <t>43.009965</t>
  </si>
  <si>
    <t>-4.153680</t>
  </si>
  <si>
    <t>Localizado el cuerpo sin vida de Victoriano a las afueras de Reinosa</t>
  </si>
  <si>
    <t>#https://www.ifomocantabria.es/articulo/campoo-los-valles/localizado-cuerpo-vida-victoriano-afueras-reinosa/20190726105658003049.html#</t>
  </si>
  <si>
    <t>#https://www.ifomocantabria.es/articulo/campoo-los-valles/activa-busqueda-victoriano/20190724181635002906.html#</t>
  </si>
  <si>
    <t>#https://www.eldiariocantabria.es/articulo/campoo/aparece-muerto-hombre-73-anos-desaparecido-reinosa/20190726163441062815.html#</t>
  </si>
  <si>
    <t>#https://www.vivecampoo.es/noticia/hallado-vida-vecino-reinosa-desaparecido-pasado-miercoles-17996.html#</t>
  </si>
  <si>
    <t>Hondarribia, Cala Asturiaga</t>
  </si>
  <si>
    <t>43.391699</t>
  </si>
  <si>
    <t>-1.790579</t>
  </si>
  <si>
    <t>Un francés de 56 años muere ahogado en una cala en Hondarribia</t>
  </si>
  <si>
    <t>#https://www.diariovasco.com/bidasoa/hondarribia/muere-frances-hondarribia-20190722230242-nt.html#vca=sticky-btn&amp;vso=rrss&amp;vmc=tw&amp;vli=Hondarribia#</t>
  </si>
  <si>
    <t>#https://www.donostitik.com/fallece-un-frances-ahogado-en-una-cala-de-hondarribia/#</t>
  </si>
  <si>
    <t>#https://www.naiz.eus/es/actualidad/noticia/20190722/fallece-ahogado-en-hondarribia-un-hombre-de-56-anos#</t>
  </si>
  <si>
    <t>#https://lavozdetomelloso.com/16694/muere_hombre_anos_rescatado_signos_ahogamiento_ruidera_julio_2019#</t>
  </si>
  <si>
    <t>Mollerussa, Club de Tenis</t>
  </si>
  <si>
    <t>41.637280</t>
  </si>
  <si>
    <t>0.894366</t>
  </si>
  <si>
    <t>Una socorrista reanima a un niño de seis años y lo salva de morir ahogado</t>
  </si>
  <si>
    <t>#https://www.lavanguardia.com/local/lleida/20190703/463278640554/socorrista-reanima-nino-seis-anos-salva-morir-ahogado-mollerussa-lleida.html#</t>
  </si>
  <si>
    <t>#https://www.segre.com/noticies/comarques/2019/07/04/evolucio_favorable_del_nen_que_gairebe_ofega_una_piscina_mollerussa_80673_1091.html#</t>
  </si>
  <si>
    <t>#https://lleidadiari.cat/successos/socorrista-salva-nen-ofegar-se-piscines-mollerussa#</t>
  </si>
  <si>
    <t>#https://lleidadiari.cat/successos/critic-jove-ofegar-piscines-granja-escarp#</t>
  </si>
  <si>
    <t>Tarragona, El serrallo</t>
  </si>
  <si>
    <t>41.108912</t>
  </si>
  <si>
    <t>1.241243</t>
  </si>
  <si>
    <t>Hallado un cuerpo sin vida este domingo en el Puerto de Tarragona</t>
  </si>
  <si>
    <t>#https://www.europapress.es/catalunya/noticia-hallado-cuerpo-vida-domingo-puerto-tarragona-20190707113904.html#</t>
  </si>
  <si>
    <t>#https://www.diaridetarragona.com/tarragona/El-cadaver-hallado-en-aguas-del-Port-de-Tarragona-es-de-un-hombre-de-Valls-20190707-0003.html#</t>
  </si>
  <si>
    <t>#https://www.diarimes.com/es/noticias/tarragona/2019/07/07/troben_cadaver_port_tarragona_64749_1091.html#</t>
  </si>
  <si>
    <t>Puerto Lope, Moclín</t>
  </si>
  <si>
    <t>37.335622</t>
  </si>
  <si>
    <t>-3.832307</t>
  </si>
  <si>
    <t>Hallan el cadáver de un varón en la piscina de un cortijo de Moclín</t>
  </si>
  <si>
    <t>#https://www.ideal.es/granada/provincia-granada/hallan-cadaver-varon-ahogado-piscina-moclin-granada-20190707092017-nt.html#</t>
  </si>
  <si>
    <t>#https://www.20minutos.es/noticia/3695538/0/sucesos-localizan-cadaver-varon-piscina-cortijo-moclin/#</t>
  </si>
  <si>
    <t>#https://www.lavanguardia.com/local/sevilla/20190707/463336110198/sucesos--localizan-el-cadaver-de-un-varon-en-la-piscina-de-un-cortijo-de-moclin.html#</t>
  </si>
  <si>
    <t>Peregrinos, Embalse de la Aceña</t>
  </si>
  <si>
    <t>40.619976</t>
  </si>
  <si>
    <t>-4.222350</t>
  </si>
  <si>
    <t>Un hombre perece en el embalse de la Aceña, en Peguerinos</t>
  </si>
  <si>
    <t>#https://avilared.com/art/40437/un-hombre-perece-en-el-embalse-de-la-acena-en-peguerinos#</t>
  </si>
  <si>
    <t>Vila Joiosa, Playa Basseta de L'Oli</t>
  </si>
  <si>
    <t>38.503499</t>
  </si>
  <si>
    <t>-0.231695</t>
  </si>
  <si>
    <t>Fallece una mujer de 75 años en una playa de la Vila Joiosa tras ser rescatada del agua</t>
  </si>
  <si>
    <t>#https://www.lavanguardia.com/local/valencia/20190704/463286280112/sucesos--fallece-una-mujer-de-75-anos-en-una-playa-de-la-vila-joiosa-tras-ser-rescatada-del-agua.html#</t>
  </si>
  <si>
    <t>#https://www.europapress.es/comunitat-valenciana/noticia-fallece-mujer-75-anos-playa-vila-joiosa-ser-rescatada-agua-20190704134409.html#</t>
  </si>
  <si>
    <t>Yaiza, Puerto Calero</t>
  </si>
  <si>
    <t>28.917672</t>
  </si>
  <si>
    <t>-13.704216</t>
  </si>
  <si>
    <t>Trasladada al Hospital una niña por un ahogamiento incompleto en Puerto Calero</t>
  </si>
  <si>
    <t>#https://www.diariodelanzarote.com/noticia/trasladada-al-hospital-una-ni%C3%B1a-por-un-ahogamiento-incompleto-en-puerto-calero#</t>
  </si>
  <si>
    <t>#https://www.laprovincia.es/sucesos/2019/07/04/recuperan-nina-3-anos-ahogamiento/1190610.html#</t>
  </si>
  <si>
    <t>#https://www.lavozdelanzarote.com/articulo/sucesos/rescatada-nina-anos-signos-ahogamiento-piscina-puerto-calero/20190705091816139966.html#</t>
  </si>
  <si>
    <t>Escalona</t>
  </si>
  <si>
    <t>40.167199</t>
  </si>
  <si>
    <t>-4.406495</t>
  </si>
  <si>
    <t>Fallece Ibrahim, el niño de 2 años que cayó a una piscina en Escalona</t>
  </si>
  <si>
    <t>#https://www.telecinco.es/informativos/sociedad/muere-nino-caer-piscina-toledo_18_2780670303.html#</t>
  </si>
  <si>
    <t>#https://www.abc.es/espana/castilla-la-mancha/toledo/ciudad/abci-fallece-ibrahim-nino-2-anos-cayo-piscina-escalona-201907031900_noticia.html#</t>
  </si>
  <si>
    <t>#https://objetivocastillalamancha.es/contenidos/toledo/nino-2-anos-queda-inconsciente-caer-piscina-particular-escalona-toledo#</t>
  </si>
  <si>
    <t>#https://www.eldigitalcastillalamancha.es/actualidad/742820403/Un-nino-de-dos-anos-entra-en-parada-cardiorrespiratoria-tras-caerse-en-una-piscina-de-Toledo-.html#</t>
  </si>
  <si>
    <t>Alocén, Embalse de Entrepeñas</t>
  </si>
  <si>
    <t>Guadalajara</t>
  </si>
  <si>
    <t>40.569938</t>
  </si>
  <si>
    <t>-2.736517</t>
  </si>
  <si>
    <t>Ahogado un joven del 26 años en el embalse de Entrepeñas</t>
  </si>
  <si>
    <t>#https://www.guadaque.com/sucesos-guadaque/ahogado-un-joven-del-26-anos-en-el-embalse-de-entrepenas#</t>
  </si>
  <si>
    <t>#http://www.encastillalamancha.es/sucesos/buscan-a-un-joven-de-26-anos-que-se-precipito-al-agua-desde-la-presa-de-entrepenas/#</t>
  </si>
  <si>
    <t>#https://www.clm24.es/articulo/guadalajara/geas-buscan-hombre-desaparecido-saltar-embalse-entrepenas/20190728195059250990.html#</t>
  </si>
  <si>
    <t>Cartagena, Playa Honda</t>
  </si>
  <si>
    <t>37.632251</t>
  </si>
  <si>
    <t>-0.734771</t>
  </si>
  <si>
    <t>Rescatan el cuerpo sin vida de un hombre ahogado en Playa Honda</t>
  </si>
  <si>
    <t>#https://www.laverdad.es/murcia/cartagena/rescatan-cuerpo-vida-20190728125109-nt.html#</t>
  </si>
  <si>
    <t>Muere un hombre de 81 años ahogado en una playa de Santa Pola</t>
  </si>
  <si>
    <t>#https://www.diarioinformacion.com/sucesos/2019/07/28/muere-hombre-81-anos-ahogado/2172934.html#</t>
  </si>
  <si>
    <t>#https://teleelx.es/2019/07/28/segundo-ahogamiento-en-menos-de-una-semana-en-la-cala-santiago-bernabeu-de-santa-pola/#</t>
  </si>
  <si>
    <t>Can Pere Antoni</t>
  </si>
  <si>
    <t>39.562805</t>
  </si>
  <si>
    <t>Una socorrista fuera de servicio salva a un niño de morir ahogado en Can Pere Antoni</t>
  </si>
  <si>
    <t>#https://www.ultimahora.es/sucesos/ultimas/2019/07/28/1097291/socorrista-fuera-servicio-salva-nino-morir-ahogado-can-pere-antoni.html#</t>
  </si>
  <si>
    <t>#https://www.mallorcadiario.com/el-valor-y-la-profesionalidad-de-una-socorrista-salvan-a-un-nino-de-morir-ahogado-en-can-pere-antoni#</t>
  </si>
  <si>
    <t>#https://www.cronicabalear.es/2019/07/la-heroica-actuacion-de-una-socorrista-fuera-de-servicio-en-palma-para-salvar-a-un-nino-a-punto-de-ahogarse/#</t>
  </si>
  <si>
    <t>Denia, Les rotes</t>
  </si>
  <si>
    <t>38.836533</t>
  </si>
  <si>
    <t>0.124032</t>
  </si>
  <si>
    <t>Rescatan a dos náufragos a medianoche en les Rotes de Dénia tras una intensa búsqueda</t>
  </si>
  <si>
    <t>#https://www.levante-emv.com/marina/2019/07/28/rescatan-naufragos-medianoche-les-rotes/1905849.html#</t>
  </si>
  <si>
    <t>Cullera</t>
  </si>
  <si>
    <t>39.185592</t>
  </si>
  <si>
    <t>-0.215044</t>
  </si>
  <si>
    <t>Rescatan a dos deportistas arrastradas mar adentro por el poniente en Cullera</t>
  </si>
  <si>
    <t>#https://www.levante-emv.com/ribera/2019/07/27/rescatan-paddlesurfistas-arrastrados-mar-adentro/1905636.html#</t>
  </si>
  <si>
    <t>Calblanque, Cala del Barco</t>
  </si>
  <si>
    <t>37.587400</t>
  </si>
  <si>
    <t>-0.792592</t>
  </si>
  <si>
    <t>Fallece un hombre de 87 años al despeñarse cuando hacía senderismo en Calblanque</t>
  </si>
  <si>
    <t>#https://www.laverdad.es/murcia/cartagena/fallece-hombre-anos-20190727213204-nt.html#</t>
  </si>
  <si>
    <t>#https://www.laopiniondemurcia.es/cartagena/2019/07/27/fallece-octogenario-senderismo-calblanque-caer/1041180.html#</t>
  </si>
  <si>
    <t>Ribeira, Playa de Ladeira</t>
  </si>
  <si>
    <t>42.577955</t>
  </si>
  <si>
    <t>-9.060069</t>
  </si>
  <si>
    <t>Fallece tras ser rescatado del agua en la playa de Ladeira</t>
  </si>
  <si>
    <t>#https://www.farodevigo.es/sucesos/2019/07/27/fallece-rescatado-agua-playa-ladeira/2146587.html#</t>
  </si>
  <si>
    <t>#https://www.lavozdegalicia.es/noticia/barbanza/ribeira/2019/07/27/fallece-banista-rescatado-playa-ladeira/00031564246097718131126.htm#</t>
  </si>
  <si>
    <t>#https://galicia24horas.es/2019/07/28/un-hombre-muere-ahogado-en-la-playa-de-a-ladeira/#</t>
  </si>
  <si>
    <t>#https://www.galiciapress.es/texto-diario/mostrar/1490283/hombre-pierde-vida-ribeira-rescatado-agua-playa-ladeira#</t>
  </si>
  <si>
    <t>Campos, Playa de Es Trenc</t>
  </si>
  <si>
    <t>39.352995</t>
  </si>
  <si>
    <t>2.974568</t>
  </si>
  <si>
    <t>Fallece ahogado un hombre de 61 años en la playa de Es Trenc</t>
  </si>
  <si>
    <t>#https://www.cronicabalear.es/2019/07/fallece-ahogado-un-hombre-de-61-anos-en-la-playa-de-es-trenc/#</t>
  </si>
  <si>
    <t>#https://www.ahoragranada.com/noticias/hallan-a-un-hombre-ahogado-en-una-piscina-de-un-cortijo-de-puerto-lope/#</t>
  </si>
  <si>
    <t>#https://www.granadahoy.com/provincia/cadaver-hombre-ahogado-piscina-moclin_0_1370863051.html#</t>
  </si>
  <si>
    <t>Boiro, Río Coroño</t>
  </si>
  <si>
    <t>42.645717</t>
  </si>
  <si>
    <t>-8.892919</t>
  </si>
  <si>
    <t>Trasladan al hospital de Santiago a un hombre rescatado del agua en un río de Boiro</t>
  </si>
  <si>
    <t>#https://www.galiciapress.es/texto-diario/mostrar/1491455/trasladan-hospital-santiago-hombre-rescatado-agua-rio-boiro#</t>
  </si>
  <si>
    <t>#https://www.lavozdegalicia.es/noticia/barbanza/boiro/2019/07/29/rescatan-hombre-flotando-rio-corono/00031564406033051719356.htm#</t>
  </si>
  <si>
    <t>#https://www.20minutos.es/noticia/3718056/0/trasladan-al-hospital-santiago-hombre-rescatado-agua-rio-boiro/#</t>
  </si>
  <si>
    <t>Arteixo, Playa de Combouzas</t>
  </si>
  <si>
    <t>43.312600</t>
  </si>
  <si>
    <t>-8.546448</t>
  </si>
  <si>
    <t>Rescatados dos socorristas en Combouzas</t>
  </si>
  <si>
    <t>#https://www.lavozdegalicia.es/noticia/coruna/coruna/2019/07/29/rescatados-dos-socorristas-combouzas/00031564420665711162883.htm#</t>
  </si>
  <si>
    <t>Tarragona, Playa de la Mora</t>
  </si>
  <si>
    <t>41.137937</t>
  </si>
  <si>
    <t>1.346176</t>
  </si>
  <si>
    <t>Un hombre de 62 años muere en la playa de la Móra de Tarragona</t>
  </si>
  <si>
    <t>#https://www.elperiodico.com/es/sociedad/20190729/un-hombre-de-62-anos-muere-en-la-playa-de-la-mora-de-tarragona-7573355#</t>
  </si>
  <si>
    <t>#https://www.eldiario.es/politica/banista-muere-playa-Mora-Tarragona_0_925657434.html#</t>
  </si>
  <si>
    <t>#https://www.diariodenavarra.es/noticias/sucesos/2019/07/29/muere-banista-anos-playa-mora-tarragona-659427-3204.html#</t>
  </si>
  <si>
    <t>#https://www.lasexta.com/noticias/sociedad/muere-ahogado-hombre-banarse-playa-tarragona-que-habia-socorristas_201907295d3e895c0cf2ba8e0517977d.html#</t>
  </si>
  <si>
    <t>La Laguna, Piscinas de Bajamar</t>
  </si>
  <si>
    <t>28.556433</t>
  </si>
  <si>
    <t>-16.344598</t>
  </si>
  <si>
    <t>Una niña de tres años sufre un ahogamiento en Tenerife</t>
  </si>
  <si>
    <t>https://www3.gobiernodecanarias.org/noticias/nina-de-tres-anos-herida-moderada-tras-un-ahogamiento-incompleto-en-tenerife/#https://www3.gobiernodecanarias.org/noticias/nina-de-tres-anos-herida-moderada-tras-un-ahogamiento-incompleto-en-tenerife/#</t>
  </si>
  <si>
    <t>#https://diariodeavisos.elespanol.com/2019/07/salvan-la-vida-a-una-nina-de-3-anos-que-sufrio-un-ahogamiento-en-bajamar/#</t>
  </si>
  <si>
    <t>https://www.eldia.es/sucesos/2019/07/28/nina-tres-anos-sufre-ahogamiento/996360.html#https://www.eldia.es/sucesos/2019/07/28/nina-tres-anos-sufre-ahogamiento/996360.html#</t>
  </si>
  <si>
    <t>28.052137</t>
  </si>
  <si>
    <t>-16.723706</t>
  </si>
  <si>
    <t>Evitan el ahogamiento de un hombre en la playa de Las Vistas</t>
  </si>
  <si>
    <t>#https://www.eldia.es/sucesos/2019/07/28/evitan-ahogamiento-hombre-playa-vistas/996348.html#</t>
  </si>
  <si>
    <t>#https://www3.gobiernodecanarias.org/noticias/varon-herido-moderado-al-sufrir-un-semiahogamiento-en-tenerife-2/#</t>
  </si>
  <si>
    <t>Santa Cruz de Tenerife, Playa de Las Teresitas</t>
  </si>
  <si>
    <t>28.508450</t>
  </si>
  <si>
    <t>-16.186789</t>
  </si>
  <si>
    <t>En estado grave tras ahogarse en la playa de Las Teresitas</t>
  </si>
  <si>
    <t>China</t>
  </si>
  <si>
    <t>#https://www.eldia.es/sucesos/2019/07/28/grave-ahogarse-playa-teresitas/996351.html#</t>
  </si>
  <si>
    <t>#https://www3.gobiernodecanarias.org/noticias/el-suc-recupera-a-un-varon-de-26-anos-de-una-parada-cardiorrespiratoria-en-tenerife/#</t>
  </si>
  <si>
    <t>Colera, playa del Garbet</t>
  </si>
  <si>
    <t>42.393345</t>
  </si>
  <si>
    <t>3.152489</t>
  </si>
  <si>
    <t>Muere un hombre mientras se bañaba en una playa de Colera, Girona</t>
  </si>
  <si>
    <t>#https://www.lavanguardia.com/sucesos/20190728/463742974846/muere-playa-garbet-colera-victima-ahogado-girona.html#</t>
  </si>
  <si>
    <t>#https://www.lasexta.com/noticias/sociedad/muere-hombre-mientras-banaba-playa-colera-girona_201907285d3dfd9c0cf28aa8776fa955.html#</t>
  </si>
  <si>
    <t>#https://twnews.es/es-news/muere-un-hombre-de-50-anos-en-una-playa-de-colera#</t>
  </si>
  <si>
    <t>#https://www.europapress.es/catalunya/noticia-muere-hombre-50-anos-playa-no-vigilada-colera-girona-20190728210644.html#</t>
  </si>
  <si>
    <t>Tarifa, Playa de Bolonia</t>
  </si>
  <si>
    <t>36.087585</t>
  </si>
  <si>
    <t>-5.774259</t>
  </si>
  <si>
    <t>Rescatan en Bolonia a una mujer semiahogada</t>
  </si>
  <si>
    <t>RCP basica por socorrista en servicio</t>
  </si>
  <si>
    <t>#https://www.yanoticias.es/rescatan-en-bolonia-a-una-mujer-semiahogada/#</t>
  </si>
  <si>
    <t>#http://www.rtvsol.es/noticias/comarca/socoservis-salva-a-una-mujer-semiahogada-en-bolonia#</t>
  </si>
  <si>
    <t>#https://www.google.com/url?rct=j&amp;sa=t&amp;url=https://www.laopiniondemurcia.es/cartagena/2019/07/28/muere-hombre-70-anos-banaba/1041269.html&amp;ct=ga&amp;cd=CAEYACoTMjY1ODA4MzYyNDMwNjA3MjM0MDIcMmYwYjAyZDY0ODA3Yzc4Yzpjb206ZXM6RVM6Ug&amp;usg=AFQjCNFH1Tbl-x0jjHMy_QVTP2fA219low#</t>
  </si>
  <si>
    <t>#https://www.google.com/url?rct=j&amp;sa=t&amp;url=https://www.larazon.es/local/murcia/fallece-un-hombre-cuando-se-banaba-en-playa-honda-en-cartagena-CM24394350&amp;ct=ga&amp;cd=CAEYACoTMjY1ODA4MzYyNDMwNjA3MjM0MDIcMmYwYjAyZDY0ODA3Yzc4Yzpjb206ZXM6RVM6Ug&amp;usg=AFQjCNFVC7d977fbnFugEbCudoMYpgDIpA#</t>
  </si>
  <si>
    <t>Los Llanos de Aridane, Puerto Naos</t>
  </si>
  <si>
    <t>28.586252</t>
  </si>
  <si>
    <t>-17.911023</t>
  </si>
  <si>
    <t>Los bomberos rescatan a un hombre que cayó al mar en Puerto Naos</t>
  </si>
  <si>
    <t>#https://www.eldiario.es/canariasahora/lapalmaahora/sucesos/bomberos-rescatan-hombre-Puerto-Naos_0_925307681.html#</t>
  </si>
  <si>
    <t>Xove, Playa de Esteiro</t>
  </si>
  <si>
    <t>43.712457</t>
  </si>
  <si>
    <t>-7.561156</t>
  </si>
  <si>
    <t>Socorristas de Xove rescatan en Esteiro a un surfista en apuros</t>
  </si>
  <si>
    <t>#https://www.lavozdegalicia.es/noticia/amarina/2019/07/28/socorristas-xove-rescatan-esteiro-surfista-apuros/0003_201907X28C5991.htm#</t>
  </si>
  <si>
    <t>#https://www.lasprovincias.es/marina/vecinos-turistas-ayudan-20190728133730-nt.html#</t>
  </si>
  <si>
    <t>42.453635</t>
  </si>
  <si>
    <t>-8.881289</t>
  </si>
  <si>
    <t>39.965104</t>
  </si>
  <si>
    <t>-0.262657</t>
  </si>
  <si>
    <t>37.388775</t>
  </si>
  <si>
    <t>-1.611028</t>
  </si>
  <si>
    <t>28.142223</t>
  </si>
  <si>
    <t>-15.434480</t>
  </si>
  <si>
    <t>38.533439</t>
  </si>
  <si>
    <t>-0.155457</t>
  </si>
  <si>
    <t>43.301786</t>
  </si>
  <si>
    <t>38.088441</t>
  </si>
  <si>
    <t>-0.928904</t>
  </si>
  <si>
    <t>Pravía, Rïo Nalón</t>
  </si>
  <si>
    <t>Muere un trabajador al caer al río Nalón y ser arrastrado por la corriente</t>
  </si>
  <si>
    <t>#https://www.cope.es/actualidad/cultura/noticias/muere-trabajador-caer-rio-nalon-ser-arrastrado-por-corriente-20190731_471103#</t>
  </si>
  <si>
    <t>#https://www.lavozdeasturias.es/noticia/asturias/2019/07/31/luto-asturias-muerte-dos-trabajadores-jornada/00031564582398216516173.htm#</t>
  </si>
  <si>
    <t>#https://www.europapress.es/asturias/noticia-ccoo-lamenta-muerte-dos-trabajadores-insiste-trabajo-no-puede-costar-vida-20190731152807.html#</t>
  </si>
  <si>
    <t>#https://www.europapress.es/asturianu/noticia-muerre-trabayador-pravia-cayer-nalon-llevalu-corriente-20190731120422.html#</t>
  </si>
  <si>
    <t>Camp de Mar</t>
  </si>
  <si>
    <t>39.537377</t>
  </si>
  <si>
    <t>Salvan la vida a un hombre de 82 años que se encontraba flotando en la playa de Camp de Mar</t>
  </si>
  <si>
    <t>#https://www.cronicabalear.es/2019/07/salvan-la-vida-a-un-hombre-de-82-anos-que-se-encontraba-flotando-en-la-playa-de-camp-de-mar/#</t>
  </si>
  <si>
    <t>#https://www.ultimahora.es/sucesos/ultimas/2019/07/31/1097905/rescatan-banista-playa-camp-mar.html#</t>
  </si>
  <si>
    <t>#https://www.mallorcadiario.com/en-estado-critico-un-banista-tras-ahogarse-en-la-playa-de-camp-de-mar#</t>
  </si>
  <si>
    <t>#https://espanadiario.es/baleares/critico-ahogado-playa-camp-mar#</t>
  </si>
  <si>
    <t>Villanueva de Gállego</t>
  </si>
  <si>
    <t>Rescatada una mujer que cayó a un aljibe en Villanueva</t>
  </si>
  <si>
    <t>#https://www.elperiodicodearagon.com/noticias/aragon/rescatada-mujer-cayo-aljibe-villanueva_1377565.html#</t>
  </si>
  <si>
    <t>Pamplona, Río Arga</t>
  </si>
  <si>
    <t>42.826859</t>
  </si>
  <si>
    <t>-1.644025</t>
  </si>
  <si>
    <t>Encontrado el cadáver de un hombre de 86 años en el Arga a su paso por Iruñea</t>
  </si>
  <si>
    <t>#https://navarra.elespanol.com/articulo/sucesos/cadaver-arga-san-jorge-investigacion-policia/20190731095603281239.html#</t>
  </si>
  <si>
    <t>#https://www.naiz.eus/es/actualidad/noticia/20190731/encontrado-el-cadaver-de-un-hombre-de-86-anos-en-el-arga-a-su-paso-por-irunea#</t>
  </si>
  <si>
    <t>L'Escala, Playa Rec del Moli</t>
  </si>
  <si>
    <t>42.128079</t>
  </si>
  <si>
    <t>3.124019</t>
  </si>
  <si>
    <t>Una ciudadana francesa de 70 años muere ahogada en L'Escala</t>
  </si>
  <si>
    <t>#https://www.lavanguardia.com/vida/20190730/463790794549/una-ciudadana-francesa-de-70-anos-muere-ahogada-en-lescala.html#</t>
  </si>
  <si>
    <t>#https://www.lavanguardia.com/local/girona/20190730/463786245612/muere-mujer-70-anos-playa-no-vigilada-escala.html#</t>
  </si>
  <si>
    <t>#https://cronicaglobal.elespanol.com/vida/victima-mortal-playa-catalana-socorristas_265392_102.html#</t>
  </si>
  <si>
    <t>Cunit</t>
  </si>
  <si>
    <t>41.192660</t>
  </si>
  <si>
    <t>1.631462</t>
  </si>
  <si>
    <t>Una bañista crítica tras ser rescatada en Cunit</t>
  </si>
  <si>
    <t>#https://www.diaridetarragona.com/costa/Una-banista-critica-tras-ser-rescatada-en-Cunit-20190730-0020.html#</t>
  </si>
  <si>
    <t>#https://www.diaridetarragona.com/costa/Los-banistas-rescatan-a-una-mujer-en-Cunit-fuera-del-horario-de-socorrismo-de-las-playas--20190730-0039.html#</t>
  </si>
  <si>
    <t>Valencia, Puerto</t>
  </si>
  <si>
    <t>39.462978</t>
  </si>
  <si>
    <t>-0.316237</t>
  </si>
  <si>
    <t>Rescatan el cadáver de un bañista junto a la escollera del Puerto de Valencia</t>
  </si>
  <si>
    <t>Argentina</t>
  </si>
  <si>
    <t>#https://www.lasprovincias.es/valencia-ciudad/localizan-cadaver-banista-20190730131634-nt.html#</t>
  </si>
  <si>
    <t>41.638452</t>
  </si>
  <si>
    <t>-4.744577</t>
  </si>
  <si>
    <t>Localizado el cadáver de una mujer de 84 años flotando en el río Pisuerga a su paso por Valladolid</t>
  </si>
  <si>
    <t>#https://www.elnortedecastilla.es/valladolid/localizado-cadaver-mujer-20190730135600-nt.html#</t>
  </si>
  <si>
    <t>#https://www.elindependiente.com/sociedad/2019/07/30/encuentran-cadaver-una-mujer-84-anos-flotando-rio-pisuerga-valladolid/#</t>
  </si>
  <si>
    <t>#https://www.diariopalentino.es/Noticia/Z9B7F572F-0F8A-BD32-CC888FC7ECF2E61B/201907/Aparece-el-cuerpo-de-una-mujer-de-84-anos-en-el-Pisuerga#</t>
  </si>
  <si>
    <t>38.164567</t>
  </si>
  <si>
    <t>-0.480043</t>
  </si>
  <si>
    <t>Trasladan de Tabarca a Santa Pola a una mujer con síntomas de ahogamiento</t>
  </si>
  <si>
    <t>#https://www.diarioinformacion.com/elche/2019/07/29/trasladan-tabarca-santa-pola-mujer/2173128.html#</t>
  </si>
  <si>
    <t>#https://teleelx.es/2019/07/29/rescatan-a-una-mujer-con-sintomas-de-ahogamiento-en-tabarca/#</t>
  </si>
  <si>
    <t>#https://www.lavanguardia.com/local/valencia/20190729/463756531306/atendida-una-mujer-por-sintomas-de-ahogamiento-tras-se-evacuada-de-tabarca.html#</t>
  </si>
  <si>
    <t>#https://www.hoy.es/nacional/hallado-cadaver-joven-pantano-20190729130752-ntrc.html#</t>
  </si>
  <si>
    <t>Herguijuela de la Sierra</t>
  </si>
  <si>
    <t>40.445360</t>
  </si>
  <si>
    <t>-0.074302</t>
  </si>
  <si>
    <t>Aparece el cuerpo sin vida de un hombre dentro de un bidón de riego en Herguijuela</t>
  </si>
  <si>
    <t>#https://www.lagacetadesalamanca.es/sucesos/aparece-el-cuerpo-sin-vida-de-un-hombre-dentro-de-un-bidon-de-riego-en-herguijuela-MY1357196#</t>
  </si>
  <si>
    <t>#https://www.elnortedecastilla.es/salamanca/hallan-cuerpo-vida-20190729204403-nt.html#vca=fixed-btn&amp;vso=rrss&amp;vmc=tw&amp;vli=Salamanca#</t>
  </si>
  <si>
    <t>#https://lacronicadesalamanca.com/245728-consternacion-en-herguijuela-muere-un-vecino-al-caer-a-un-bidon-de-aceitunas/#</t>
  </si>
  <si>
    <t>#https://www.abc.es/espana/castilla-leon/abci-encuentran-cadaver-hombre-bidon-riego-herguijuela-sierra-salamanca-201907301404_noticia.html#</t>
  </si>
  <si>
    <t>#https://www.diarioinformacion.com/sucesos/2019/07/30/rescatan-surfistas-cuatro-horas-deriva/2173236.html#</t>
  </si>
  <si>
    <t>#https://www.malagahoy.es/malaga/hombre-murio-pozo-salvar-perro_0_1322868200.html#</t>
  </si>
  <si>
    <t>43.492020</t>
  </si>
  <si>
    <t>-6.107881</t>
  </si>
  <si>
    <t>41.771132</t>
  </si>
  <si>
    <t>-0.822010</t>
  </si>
  <si>
    <t>Sant Joan de Labritja, Cala Es Canaret</t>
  </si>
  <si>
    <t>39.111988</t>
  </si>
  <si>
    <t>1.489880</t>
  </si>
  <si>
    <t>Muere un joven mientras practicaba submarinismo en Ibiza</t>
  </si>
  <si>
    <t>#https://www.ultimahora.es/sucesos/ultimas/2019/08/04/1098707/muere-joven-mientras-practicaba-submarinismo-ibiza.html#</t>
  </si>
  <si>
    <t>#https://www.diariodemallorca.es/sucesos/2019/08/05/fallece-hombre-practicaba-submarinismo-ibiza/1438649.html#</t>
  </si>
  <si>
    <t>#https://www.periodicodeibiza.es/pitiusas/local/2019/08/04/1098707/muere-joven-mientras-practicaba-submarinismo-ibiza.html#</t>
  </si>
  <si>
    <t>#https://www.lavanguardia.com/vida/20190804/463856382336/fallece-un-hombre-mientras-practicaba-submarinismo-en-cala-xarraca.html#</t>
  </si>
  <si>
    <t>Algeciras, Playa de Getares</t>
  </si>
  <si>
    <t>36.095668</t>
  </si>
  <si>
    <t>-5.443382</t>
  </si>
  <si>
    <t>Rescatados en Getares tres niños en una barca de juguete empujada mar adentro</t>
  </si>
  <si>
    <t>Juegos en el agua</t>
  </si>
  <si>
    <t>#https://www.europasur.es/algeciras/rescatados-getares-tres-ninos-barca_0_1379262288.html#</t>
  </si>
  <si>
    <t>Fene</t>
  </si>
  <si>
    <t>43.479399</t>
  </si>
  <si>
    <t>-8.174772</t>
  </si>
  <si>
    <t>Recuperado en el agua el cadáver de un vecino de Magalofes, Fene, en la zona de San Valentín</t>
  </si>
  <si>
    <t>#https://www.diariodeferrol.com/articulo/comarcas/recuperado-cadaver-hombre-flotaba-fene/20190804111148261977.html#</t>
  </si>
  <si>
    <t>#https://www.lavozdegalicia.es/noticia/ferrol/fene/2019/08/04/recuperan-cuerpo-vida-hombre-flotando-fene/00031564909896607220908.htm#</t>
  </si>
  <si>
    <t>#https://www.abc.es/espana/galicia/abci-encuentran-anciano-flotando-muerto-ferrol-201908041136_noticia.html#</t>
  </si>
  <si>
    <t>#https://www.galiciaartabradigital.com/archivos/198622#</t>
  </si>
  <si>
    <t>Pelayos de la Presa, Río Alberche</t>
  </si>
  <si>
    <t>40.367185</t>
  </si>
  <si>
    <t>-4.304061</t>
  </si>
  <si>
    <t>Muere un joven de 32 años ahogado en el río Alberche</t>
  </si>
  <si>
    <t>#https://www.abc.es/espana/madrid/abci-muere-joven-32-anos-ahogado-alberche-201908041938_noticia.html#</t>
  </si>
  <si>
    <t>#https://www.clm24.es/articulo/sucesos/muere-joven-32-anos-ahogado-rio-alberche-donde-estaba-banando/20190804203508251672.html#</t>
  </si>
  <si>
    <t>#https://www.elmundo.es/madrid/2019/08/04/5d471e1ffdddffa39b8b4632.html#</t>
  </si>
  <si>
    <t>Bilbao, Playa de la Arena</t>
  </si>
  <si>
    <t>43.349898</t>
  </si>
  <si>
    <t>-3.116604</t>
  </si>
  <si>
    <t>Un policía municipal de Bilbao fuera de servicio salva la vida de un joven en la playa de La Arena</t>
  </si>
  <si>
    <t>RCP basica por Socorrista no en servicio</t>
  </si>
  <si>
    <t>#https://www.elcorreo.com/bizkaia/policia-municipal-bilbao-20190803215524-nt.html#</t>
  </si>
  <si>
    <t>#https://www.deia.eus/2019/08/03/bizkaia/sucesos/un-policia-municipal-de-bilbao-fuera-de-servicio-salva-la-vida-de-un-joven-en-la-playa-de-la-arena-#</t>
  </si>
  <si>
    <t>#https://www.telecinco.es/informativos/sociedad/policia-bilbao-fuera-servicio-salva-vida-joven_18_2796945107.html#</t>
  </si>
  <si>
    <t>Chiclana de la Frontera, Playa de la Barrosa</t>
  </si>
  <si>
    <t>36.379320</t>
  </si>
  <si>
    <t>-6.201740</t>
  </si>
  <si>
    <t>Muere un hombre al saltar desde las piedras al agua en la playa gaditana de La Barrosa</t>
  </si>
  <si>
    <t>#https://www.lavozdigital.es/cadiz/chiclana/lvdi-muere-hombre-saltar-desde-piedras-agua-playa-gaditana-barrosa-201908032013_noticia.html#</t>
  </si>
  <si>
    <t>#https://www.diariodecadiz.es/chiclana/muerto-acantilado-playa-barrosa-chiclana_0_1378962310.html#</t>
  </si>
  <si>
    <t>#https://www.lavanguardia.com/sucesos/20190803/463837504982/muere-hombre-lanzarse-mar-roca-chiclana.html#</t>
  </si>
  <si>
    <t>Cadaqués, Playa de Llaner Petit</t>
  </si>
  <si>
    <t>42.283217</t>
  </si>
  <si>
    <t>3.276071</t>
  </si>
  <si>
    <t>Muere un hombre de 45 años ahogado en la playa de Llaner Petit, en Cadaqués</t>
  </si>
  <si>
    <t>#https://totbalears.com/muere-un-hombre-de-45-anos-ahogado-en-la-playa-de-llaner-petit-en-cadaques/2019/#</t>
  </si>
  <si>
    <t>#https://www.lavanguardia.com/sucesos/20190803/463828858516/cadaques-muere-hombre-ahogado.html#</t>
  </si>
  <si>
    <t>#https://www.elperiodico.com/es/sociedad/20190803/paddle-surf-banista-ahogado-cadaques-7581098#</t>
  </si>
  <si>
    <t>Cullera, Playa del Raco</t>
  </si>
  <si>
    <t>39.179551</t>
  </si>
  <si>
    <t>-0.235143</t>
  </si>
  <si>
    <t>Fallece una mujer en una playa de Cullera</t>
  </si>
  <si>
    <t>#https://www.lasprovincias.es/sucesos/fallece-mujer-ahogada-cullera-20190802154829-nt.html#</t>
  </si>
  <si>
    <t>#https://www.levante-emv.com/ribera/2019/08/02/ahoga-mujer-playa-raco-cullera/1907602.html#</t>
  </si>
  <si>
    <t>#https://www.lavanguardia.com/local/valencia/20190802/463815025342/fallece-ahogada-una-mujer-de-83-anos-en-la-playa-san-antonio-de-cullera-valencia.html#</t>
  </si>
  <si>
    <t>San Miguel de Abona</t>
  </si>
  <si>
    <t>28.043392</t>
  </si>
  <si>
    <t>-16.535022</t>
  </si>
  <si>
    <t>El SUC asiste a un niño de cuatro años con síntomas de ahogamiento en Tenerife</t>
  </si>
  <si>
    <t>#https://www3.gobiernodecanarias.org/noticias/el-suc-asiste-a-un-nino-de-cuatro-anos-con-sintomas-de-ahogamiento-en-tenerife/#</t>
  </si>
  <si>
    <t>#https://www.eldia.es/sucesos/2019/08/01/nino-4-anos-rescatado-piscina/997333.html#</t>
  </si>
  <si>
    <t>#https://diariodeavisos.elespanol.com/2019/08/un-nino-afectado-tras-ser-rescatado-de-una-piscina-de-tenerife-con-sintomas-de-ahogamiento/#</t>
  </si>
  <si>
    <t>Calviá</t>
  </si>
  <si>
    <t>39.523656</t>
  </si>
  <si>
    <t>2.474264</t>
  </si>
  <si>
    <t>Rescatan a una niña inconsciente de una piscina de Calviá</t>
  </si>
  <si>
    <t>#https://www.cronicabalear.es/2019/08/rescatan-a-una-nina-inconsciente-de-una-piscina-de-calvia/#</t>
  </si>
  <si>
    <t>#https://www.mallorcadiario.com/un-socorrista-rescata-a-una-nina-inconsciente-en-una-piscina-de-calvi#</t>
  </si>
  <si>
    <t>#https://micaaltv.jimdo.com/d/una-ni%C3%B1a-de-tres-a%C3%B1os-rescatada-en-estado-cr%C3%ADtico-de-una-piscina-en-el-port-d-andratx/#</t>
  </si>
  <si>
    <t>39.181105</t>
  </si>
  <si>
    <t>-0.235672</t>
  </si>
  <si>
    <t>Reanimado un hombre con síntomas de ahogamiento en una piscina de Cullera</t>
  </si>
  <si>
    <t>#https://www.lasprovincias.es/sucesos/ahogado-cullera-20190801140516-nt.html#</t>
  </si>
  <si>
    <t>#https://7televalencia.com/es/suceso-cullera/#</t>
  </si>
  <si>
    <t>#https://www.levante-emv.com/ribera/2019/08/01/atienden-varon-69-anos-sintomas/1907255.html#</t>
  </si>
  <si>
    <t>El Puig, Playa de els Plans</t>
  </si>
  <si>
    <t>39.574837</t>
  </si>
  <si>
    <t>-0.275420</t>
  </si>
  <si>
    <t>Los socorristas rescatan a una menor y a su padre en la playa de El Puig con síntomas de ahogamiento</t>
  </si>
  <si>
    <t>#https://www.lasprovincias.es/sucesos/socorristas-rescatan-padre-hija-puig-20190802141015-nt.html#</t>
  </si>
  <si>
    <t>42.114221</t>
  </si>
  <si>
    <t>-8.829016</t>
  </si>
  <si>
    <t>Rescatan a un hombre cuando se bañaba en la playa de A Ladeira</t>
  </si>
  <si>
    <t>#https://www.farodevigo.es/comarcas/2019/08/02/rescatan-hombre-banaba-playa-ladeira/2149267.html#</t>
  </si>
  <si>
    <t>#https://www.elcorreogallego.es/galicia/ecg/rescatan-un-banista-apuros-playa-baiona/idEdicion-2019-08-02/idNoticia-1196532#</t>
  </si>
  <si>
    <t>#https://www.laregion.es/articulo/galicia/rescatan-hombre-nina-morir-ahogados-baiona/20190802121306885618.html#</t>
  </si>
  <si>
    <t>Baiona, Playa de Barbeira</t>
  </si>
  <si>
    <t>42.123848</t>
  </si>
  <si>
    <t>-8.848270</t>
  </si>
  <si>
    <t>Rescatada una niña a punto de ahogarse en la baionesa playa de Barbeira</t>
  </si>
  <si>
    <t>#https://www.farodevigo.es/comarcas/2019/08/02/rescatada-nina-punto-ahogarse-baionesa/2149009.html#</t>
  </si>
  <si>
    <t>#https://www.abc.es/espana/galicia/abci-rescatan-y-reaniman-nina-playa-barbeira-baiona-201908011937_noticia.html#</t>
  </si>
  <si>
    <t>#https://www.farodevigo.es/comarcas/2019/08/01/trasladada-hospital-nina-rescatada-agua/2148825.html#</t>
  </si>
  <si>
    <t>27.763589</t>
  </si>
  <si>
    <t>-15.589640</t>
  </si>
  <si>
    <t>En estado crítico una mujer que se ahogó en una piscina de Maspalomas</t>
  </si>
  <si>
    <t>#https://www3.gobiernodecanarias.org/noticias/mujer-trasladada-en-estado-critico-tras-sufrir-un-posible-ahogamiento-en-gran-canaria/#</t>
  </si>
  <si>
    <t>#https://www.laprovincia.es/sucesos/2019/08/01/critica-mujer-ahogo-piscina-maspalomas/1197978.html#</t>
  </si>
  <si>
    <t>#https://www.lancelotdigital.com/lanzarote/lanzarote-es-la-segunda-isla-de-canarias-con-mas-fallecidos-por-ahogamiento#</t>
  </si>
  <si>
    <t>Andratx, Playa Camp de Mar</t>
  </si>
  <si>
    <t>39.537759</t>
  </si>
  <si>
    <t>2.422794</t>
  </si>
  <si>
    <t>Rescatan a un bañista en la playa de Camp de Mar</t>
  </si>
  <si>
    <t>#https://www.ultimahora.es/sucesos/ultimas/2019/07/31/1097905/estado-critico-banista-rescatado-camp-mar.html#</t>
  </si>
  <si>
    <t>#https://www.diariodemallorca.es/sucesos/2019/07/31/hombre-critico-ahogarse-playa-camp/1437674.html#</t>
  </si>
  <si>
    <t>Salvatierra, Río Miño</t>
  </si>
  <si>
    <t>42.078312</t>
  </si>
  <si>
    <t>-8.505097</t>
  </si>
  <si>
    <t>Investigan el ahogamiento de una mujer de 47 años en el río Miño en Salvaterra</t>
  </si>
  <si>
    <t>Brasil</t>
  </si>
  <si>
    <t>#https://www.farodevigo.es/sucesos/2019/08/01/hallan-cadaver-mujer-47-anos/2148450.html#</t>
  </si>
  <si>
    <t>#https://www.elcorreogallego.es/galicia/ecg/rescatan-mino-paso-salvaterra-cadaver-mujer/idEdicion-2019-08-01/idNoticia-1196366#</t>
  </si>
  <si>
    <t>#https://www.europapress.es/galicia/noticia-rescatado-cadaver-mujer-hallado-flotando-rio-mino-salvaterra-pontevedra-20190801093829.html#</t>
  </si>
  <si>
    <t>#https://www.lavozdegalicia.es/noticia/vigo/2019/07/31/localizan-salvaterra-cuerpo-mujer-ahogada-mino/0003_201907201907311564603676399.htm#</t>
  </si>
  <si>
    <t>Potes, Río Deva</t>
  </si>
  <si>
    <t>43.154025</t>
  </si>
  <si>
    <t>-4.630610</t>
  </si>
  <si>
    <t>Encuentran muerto a un vecino de Camaleño en el río Deva</t>
  </si>
  <si>
    <t>#https://www.eldiariomontanes.es/region/liebana/encuentran-muerto-vecino-20190731142315-nt.html#</t>
  </si>
  <si>
    <t>#https://www.cope.es/actualidad/espana/noticias/aparece-cadaver-hombre-rio-deva-potes-cantabria-20190731_471457#</t>
  </si>
  <si>
    <t>#https://www.diariovasco.com/agencias/201907/31/aparece-cadaver-hombre-deva-1450404.html#</t>
  </si>
  <si>
    <t>#https://www.lne.es/sucesos/2019/08/01/muere-hombre-caer-rio-deva/2510098.html#</t>
  </si>
  <si>
    <t>Estivella, Camping Sierra Calderona</t>
  </si>
  <si>
    <t>39.725735</t>
  </si>
  <si>
    <t>-0.357980</t>
  </si>
  <si>
    <t>Rescatan a una mujer que cayó a una piscina en Estivella</t>
  </si>
  <si>
    <t>#https://www.lasprovincias.es/sucesos/rescatan-anciana-cayo-20190802182410-nt.html#</t>
  </si>
  <si>
    <t>#https://www.noticiasdenavarra.com/2019/08/01/sociedad/navarra/hallan-el-cuerpo-de-un-hombre-de-86-anos-en-el-rio-arga-en-san-jorge#</t>
  </si>
  <si>
    <t>Valverde, Playa de las Cojas</t>
  </si>
  <si>
    <t>27.720774</t>
  </si>
  <si>
    <t>-17.956280</t>
  </si>
  <si>
    <t>Pescador herido grave al caer en zona de rocas en El Hierro</t>
  </si>
  <si>
    <t>#https://www3.gobiernodecanarias.org/noticias/pescador-herido-grave-al-caer-en-zona-de-rocas-en-el-hierro/#</t>
  </si>
  <si>
    <t>28.052105</t>
  </si>
  <si>
    <t>-16.723919</t>
  </si>
  <si>
    <t>Varón herido moderado al sufrir un semiahogamiento en Tenerife</t>
  </si>
  <si>
    <t>#https://www3.gobiernodecanarias.org/noticias/varon-herido-moderado-al-sufrir-un-semiahogamiento-en-tenerife/#</t>
  </si>
  <si>
    <t>#https://www3.gobiernodecanarias.org/noticias/fallece-un-buceador-en-el-hierro-2/#</t>
  </si>
  <si>
    <t>#https://www3.gobiernodecanarias.org/noticias/localizado-en-el-mar-el-cuerpo-de-un-varon-fallecido-en-lanzarote/#</t>
  </si>
  <si>
    <t>https://www.laprovincia.es/sucesos/2019/06/26/hallan-cadaver-hombre-aguas-puerto/1187913.html#https://www.laprovincia.es/sucesos/2019/06/26/hallan-cadaver-hombre-aguas-puerto/1187913.html#</t>
  </si>
  <si>
    <t>#https://www3.gobiernodecanarias.org/noticias/helicoptero-del-ges-recupera-el-cuerpo-de-una-persona-flotando-en-una-playa-de-lanzarote/#</t>
  </si>
  <si>
    <t>https://www.lavozdelanzarote.com/articulo/sucesos/exconcejal-tinajo-muere-caer-mar-cuando-pescaba-madera/20190619065004139501.html#https://www.lavozdelanzarote.com/articulo/sucesos/exconcejal-tinajo-muere-caer-mar-cuando-pescaba-madera/20190619065004139501.html#</t>
  </si>
  <si>
    <t>#https://www3.gobiernodecanarias.org/noticias/bomberos-recupera-el-cuerpo-de-un-varon-fallecido-en-la-costa-de-gran-canaria/#</t>
  </si>
  <si>
    <t>https://www.teldeactualidad.com/noticia/grancanaria/2019/06/09/5221.html#https://www.teldeactualidad.com/noticia/grancanaria/2019/06/09/5221.html#.XP07V5du_AE.twitter</t>
  </si>
  <si>
    <t>#https://www3.gobiernodecanarias.org/noticias/un-varon-es-rescatado-del-mar-con-sintomas-de-ahogamiento-en-tenerife/#</t>
  </si>
  <si>
    <t>https://diariodeavisos.elespanol.com/2019/06/rescatan-a-un-hombre-con-sintomas-de-ahogamiento-en-una-playa-de-arico/#https://diariodeavisos.elespanol.com/2019/06/rescatan-a-un-hombre-con-sintomas-de-ahogamiento-en-una-playa-de-arico/#</t>
  </si>
  <si>
    <t>#https://www3.gobiernodecanarias.org/noticias/varon-fallecido-tras-ser-rescatado-del-agua-en-fuerteventura/#</t>
  </si>
  <si>
    <t>http://www.fuerteventuradigital.net/2019/05/fuerteventura-ayuntamiento-de-la-oliva.html#http://www.fuerteventuradigital.net/2019/05/fuerteventura-ayuntamiento-de-la-oliva.html#</t>
  </si>
  <si>
    <t>#https://www3.gobiernodecanarias.org/noticias/mujer-en-estado-grave-tras-sufrir-un-accidente-mientras-buceaba-en-tenerife/#</t>
  </si>
  <si>
    <t>#https://www3.gobiernodecanarias.org/noticias/dos-personas-son-rescatadas-con-sintomas-de-ahogamiento-en-la-costa-de-fuerteventura/#</t>
  </si>
  <si>
    <t>https://diariodefuerteventura.com/noticia/un-fallecido-de-80-a%C3%B1os-en-la-playa-de-jand%C3%ADa-y-otra-mujer-rescatada-con-vida#https://diariodefuerteventura.com/noticia/un-fallecido-de-80-a%C3%B1os-en-la-playa-de-jand%C3%ADa-y-otra-mujer-rescatada-con-vida#</t>
  </si>
  <si>
    <t>#https://www.elchaplon.com/rescatada-una-menor-con-signos-de-ahogamiento-en-un-piscina-de-tias#</t>
  </si>
  <si>
    <t>#https://www.laprovincia.es/sucesos/2019/04/12/rescatada-nina-5-anos-punto/1165531.html#</t>
  </si>
  <si>
    <t>https://www3.gobiernodecanarias.org/noticias/helicoptero-del-ges-rescata-a-un-menor-que-quedo-aislado-en-zona-de-costa-en-tenerife/#https://www3.gobiernodecanarias.org/noticias/helicoptero-del-ges-rescata-a-un-menor-que-quedo-aislado-en-zona-de-costa-en-tenerife/#</t>
  </si>
  <si>
    <t>http://www.rtvc.es/noticias/rescatan-a-un-menor-que-quedo-aislado-en-la-costa-de-tacoronte-197062.aspx#http://www.rtvc.es/noticias/rescatan-a-un-menor-que-quedo-aislado-en-la-costa-de-tacoronte-197062.aspx#.XLIxbeg9CHs</t>
  </si>
  <si>
    <t>Costa Teguise</t>
  </si>
  <si>
    <t>28.998707</t>
  </si>
  <si>
    <t>-13.492992</t>
  </si>
  <si>
    <t>Fallece un niño de 13 años ahogado en un complejo turístico de Costa Teguise</t>
  </si>
  <si>
    <t>#https://www.lavozdelanzarote.com/articulo/sucesos/fallece-nino-13-anos-ahogado-costa-teguise/20150413072337097567.html#</t>
  </si>
  <si>
    <t>Calasparra, Río Segura</t>
  </si>
  <si>
    <t>38.246295</t>
  </si>
  <si>
    <t>-1.693375</t>
  </si>
  <si>
    <t>Desaparece un hombre mientras se bañaba en Calasparra</t>
  </si>
  <si>
    <t>Servicios de emergencia reanudan la búsqueda del hombre desaparecido ayer en el río Segura, a la altura del paraje del Bayo (Calasparra)_x000D_
_x000D_
Categoría: Noticias_x000D_
Temática: Protección Civil_x000D_
Publicado el Lunes, 05 Agosto 2019 09:07_x000D_
Bomberos del Consorcio de Extinción de Incendios y Salvamento de la Región de Murcia y agentes medioambientales se han desplazado al paraje del Bayo, en Calasparra, para reanudar la búsqueda del hombre desaparecido ayer tarde cuando se bañaba en el río Segura, a su paso por el referido paraje. Miembros del Grupo Especial de Actividades Subacuáticas de la Guardia Civil también se dirigen al lugar._x000D_
_x000D_
La búsqueda se interrumpió a última hora de ayer. Participaron bomberos del CEIS, Guardia Civil, Policía Local, agentes medioambientales y efectivos de Protección Civil, tanto del Ayuntamiento de Calasparra como del Grupo de Rescate Subacuático de la Región de Murcia.#http://Servicios de emergencia reanudan la búsqueda del hombre desaparecido ayer en el río Segura, a la altura del paraje del Bayo (Calasparra)_x000D_
_x000D_
Categoría: Noticias_x000D_
Temática: Protección Civil_x000D_
Publicado el Lunes, 05 Agosto 2019 09:07_x000D_
Bomberos del Consorcio de Extinción de Incendios y Salvamento de la Región de Murcia y agentes medioambientales se han desplazado al paraje del Bayo, en Calasparra, para reanudar la búsqueda del hombre desaparecido ayer tarde cuando se bañaba en el río Segura, a su paso por el referido paraje. Miembros del Grupo Especial de Actividades Subacuáticas de la Guardia Civil también se dirigen al lugar._x000D_
_x000D_
La búsqueda se interrumpió a última hora de ayer. Participaron bomberos del CEIS, Guardia Civil, Policía Local, agentes medioambientales y efectivos de Protección Civil, tanto del Ayuntamiento de Calasparra como del Grupo de Rescate Subacuático de la Región de Murcia.#</t>
  </si>
  <si>
    <t>#https://www.laopiniondemurcia.es/municipios/2019/08/04/desaparece-hombre-banaba-calasparra/1042815.html#</t>
  </si>
  <si>
    <t>Porto do Son, Playa de As Furnas</t>
  </si>
  <si>
    <t>42.640051</t>
  </si>
  <si>
    <t>-9.039263</t>
  </si>
  <si>
    <t>#https://www.lavozdegalicia.es/noticia/barbanza/porto-do-son/2019/08/04/surfistas-as-furnas-socorren-banista-arrastraba-corriente/00031564931092795484221.htm#</t>
  </si>
  <si>
    <t>Boadilla, Piscina Municipal</t>
  </si>
  <si>
    <t>40.415568</t>
  </si>
  <si>
    <t>-3.862389</t>
  </si>
  <si>
    <t>Los socorristas de Boadilla salvan la vida a un joven que nadaba en la piscina municipal</t>
  </si>
  <si>
    <t>#https://www.infoboadilla.com/cgi-bin/contenidos_publico.cgi?runmode=noticiacompleta&amp;IdINFOMUNICIPIO=1&amp;id_contenido=27712#</t>
  </si>
  <si>
    <t>#http://www.telemadrid.es/noticias/madrid/Salvan-nadaba-piscina-municipal-Boadilla-0-2146585327--20190805102716.html#</t>
  </si>
  <si>
    <t>#https://boadillaymas.es/piscina-municipal-de-boadilla-roza-la-tragedia/#</t>
  </si>
  <si>
    <t>#https://www.diariodeboadilla.es/382249-los-socorristas-de-la-piscina-municipal-salvan-la-vida-a-un-vecino-de-28-anos#</t>
  </si>
  <si>
    <t>Bareyo, Cabo de Ajo</t>
  </si>
  <si>
    <t>43.516486</t>
  </si>
  <si>
    <t>-3.587776</t>
  </si>
  <si>
    <t>El helicóptero del Gobierno rescata a un buceador con problemas en el agua, en Ajo (Bareyo)</t>
  </si>
  <si>
    <t>#https://112.cantabria.es/inicio/-/asset_publisher/KFD4QfOyHGum/content/el-helicoptero-del-gobierno-rescata-a-un-buceador-con-problemas-en-el-agua-en-ajo-bareyo-?inheritRedirect=false&amp;redirect=https://112.cantabria.es/inicio%3Fp_p_id%3D101_INSTANCE_KFD4QfOyHGum%26p_p_lifecycle%3D0%26p_p_state%3Dnormal%26p_p_mode%3Dview%26p_p_col_id%3Dcolumn-1%26p_p_col_count%3D1#</t>
  </si>
  <si>
    <t>Vigo, Playa de Samil</t>
  </si>
  <si>
    <t>42.208570</t>
  </si>
  <si>
    <t>-8.776898</t>
  </si>
  <si>
    <t>Portugal</t>
  </si>
  <si>
    <t>#https://www.laregion.es/articulo/galicia/buscan-banista-desaparecido-playa-viguesa-samil/20190804201635886059.html#</t>
  </si>
  <si>
    <t>#https://www.farodevigo.es/gran-vigo/2019/08/05/rastro-banista-desaparecido-samil-horas/2150481.html#</t>
  </si>
  <si>
    <t>Calonge, Playa de Torre Valentina</t>
  </si>
  <si>
    <t>41.843355</t>
  </si>
  <si>
    <t>3.099831</t>
  </si>
  <si>
    <t>Muere ahogado un hombre de 88 años en una playa de la Costa Brava</t>
  </si>
  <si>
    <t>#https://www.lavanguardia.com/sucesos/20190806/463904219013/muere-ahogado-hombre-88-anos-playa-costa-brava.html#</t>
  </si>
  <si>
    <t>#https://www.elmundo.es/cataluna/2019/08/06/5d49ab9efdddffbfa78b45cc.html#</t>
  </si>
  <si>
    <t>#https://www.elperiodico.com/es/sociedad/20190806/muere-ahogado-un-anciano-en-la-playa-de-calonge-7584416#</t>
  </si>
  <si>
    <t>#https://cronicaglobal.elespanol.com/vida/muere-hombre-88-anos-playa-girona_267033_102.html#</t>
  </si>
  <si>
    <t>Calpe, Playa de Arenal-Boll</t>
  </si>
  <si>
    <t>38.641268</t>
  </si>
  <si>
    <t>Rescatan con síntomas de ahogamiento a un hombre de 78 años en una playa de Calp</t>
  </si>
  <si>
    <t>#https://www.levante-emv.com/comunitat-valenciana/2019/08/06/rescatado-hombre-ahogamiento-calpe/1908761.html#</t>
  </si>
  <si>
    <t>#https://lamarinaplaza.com/2019/08/06/rescatan-a-un-anciano-a-punto-de-ahogarse-en-la-playa-de-larenal-bol-de-calp/#</t>
  </si>
  <si>
    <t>#https://diariodealicante.net/rescatan-sintomas-ahogamiento-hombre-78-anos-calp/#</t>
  </si>
  <si>
    <t>Alicante, Playa de El Postiguet</t>
  </si>
  <si>
    <t>38.346173</t>
  </si>
  <si>
    <t>-0.476084</t>
  </si>
  <si>
    <t>Rescatan a una joven ebria y semiinconsciente a punto de ahogarse en la playa de El Postiguet</t>
  </si>
  <si>
    <t>#https://www.lasprovincias.es/sucesos/playa-postiguet-joven-ahogada-20190805105150-nt.html#</t>
  </si>
  <si>
    <t>#https://www.abc.es/espana/comunidad-valenciana/abci-rescatan-extremis-joven-ebria-y-semiinconsciente-playa-postiguet-201908051303_noticia.html#</t>
  </si>
  <si>
    <t>#https://www.diarioinformacion.com/sucesos/2019/08/05/bomberos-rescatan-in-extremis-agua/2174986.html#</t>
  </si>
  <si>
    <t>#https://www.efe.com/efe/comunitat-valenciana/tribunales-y-sucesos/rescatan-del-agua-a-una-joven-que-se-ahogaba-en-la-playa-postiguet/50000881-4037464#</t>
  </si>
  <si>
    <t>Roquetas de Mar, Playa de Salinas</t>
  </si>
  <si>
    <t>36.779383</t>
  </si>
  <si>
    <t>-2.596719</t>
  </si>
  <si>
    <t>Muere ahogado un hombre de 56 años en Roquetas de Mar</t>
  </si>
  <si>
    <t>#https://www.lavozdealmeria.com/noticia/3/provincia/176455/fallece-ahogado-un-banista-de-56-anos-en-una-playa-de-roquetas-de-mar#</t>
  </si>
  <si>
    <t>#https://almeria360.com/portada-principal/05082019_hombre-ahogado_186076.html#</t>
  </si>
  <si>
    <t>#https://roquetas.ideal.es/roquetas/ahogado-hombre-anos-20190805133357-nt.html#</t>
  </si>
  <si>
    <t>Vega, Playa de Vega</t>
  </si>
  <si>
    <t>43.480345</t>
  </si>
  <si>
    <t>-5.139196</t>
  </si>
  <si>
    <t>Rescatan a un bañista atrapado al subir la marea en la playa riosellana de Vega</t>
  </si>
  <si>
    <t>#https://www.lne.es/sucesos/2019/08/05/rescatan-banista-atrapado-subir-marea/2511772.html#</t>
  </si>
  <si>
    <t>Montanejos</t>
  </si>
  <si>
    <t>40.086873</t>
  </si>
  <si>
    <t>-0.542498</t>
  </si>
  <si>
    <t>Muere un hombre que hacía 'rafting' en Montanejos</t>
  </si>
  <si>
    <t>#https://www.lasprovincias.es/sucesos/muere-rafting-montanejos-20190804161446-nt.html#</t>
  </si>
  <si>
    <t>#https://www.clm24.es/articulo/sucesos/muere-hombre-56-anos-sufrir-caida-cuando-rafting-rio/20190804183331251646.html#</t>
  </si>
  <si>
    <t>Unos surfistas rescataron en As Furnas a cinco bañistas en apuros</t>
  </si>
  <si>
    <t>#https://www.lavozdegalicia.es/noticia/barbanza/porto-do-son/2019/08/05/surfistas-rescataron-as-furnas-cinco-banistas-apuros/00031565026541912751389.htm#</t>
  </si>
  <si>
    <t>#https://www.cope.es/emisoras/cantabria/cantabria-provincia/santander/noticias/rescatado-buceador-los-acantilados-ajo-20190805_473696#</t>
  </si>
  <si>
    <t>#https://www.eldiariocantabria.es/articulo/trasmiera/rescatado-helicoptero-buzo-habia-quedado-enganchado-boya-ajo/20190805104110063135.html#</t>
  </si>
  <si>
    <t>Suspendida sin resultado la búsqueda de un joven bañista desaparecido en Samil</t>
  </si>
  <si>
    <t>#https://www.vigoe.es/vigo/sucesos/item/29654-suspendida-sin-resultado-la-busqueda-de-un-joven-banista-desaparecido-en-samil#</t>
  </si>
  <si>
    <t>#https://www.laverdad.es/murcia/hallan-cuerpo-vida-20190806002951-ntvo.html#</t>
  </si>
  <si>
    <t>#https://www.orm.es/deportes/buscan-a-un-hombre-desaparecido-mientras-se-banaba-en-el-rio-segura-en-calasparra/#</t>
  </si>
  <si>
    <t>#https://www.laopiniondemurcia.es/municipios/2019/08/05/hallan-cuerpo-hombre-desaparecido-ayer/1042894.html#</t>
  </si>
  <si>
    <t>Denia, Les Deveses</t>
  </si>
  <si>
    <t>38.872822</t>
  </si>
  <si>
    <t>-0.011109</t>
  </si>
  <si>
    <t>Cruz Roja se enfrenta a un aparatoso accidente en mar a la altura de Les Deveses</t>
  </si>
  <si>
    <t>#https://www.denia.com/cruz-roja-se-enfrenta-a-un-aparatoso-accidente-en-mar-a-la-altura-de-les-deveses/#</t>
  </si>
  <si>
    <t>Asiatico</t>
  </si>
  <si>
    <t>#https://www.larazon.es/local/madrid/hallado-el-cadaver-de-un-hombre-en-el-pantano-de-san-juan-HE24468861#</t>
  </si>
  <si>
    <t>Senegal</t>
  </si>
  <si>
    <t>#https://www.elespanol.com/sociedad/20190804/socorrista-rescato-senegales-no-creia-salvar-negro/418958414_0.html#</t>
  </si>
  <si>
    <t>Banyalbufal, Cala</t>
  </si>
  <si>
    <t>39.691767</t>
  </si>
  <si>
    <t>Un joven sufre graves lesiones al tirarse al mar de 15 metros en Cala Banyalbufar</t>
  </si>
  <si>
    <t>Entorno marino</t>
  </si>
  <si>
    <t>#https://www.diariodemallorca.es/sucesos/2019/08/19/herido-grave-lanzarse-mar-15/1441926.html#</t>
  </si>
  <si>
    <t>#https://www.ultimahora.es/sucesos/ultimas/2019/08/19/1101359/joven-herido-grave-tras-tirarse-mar-cala-banyalbufar.html#</t>
  </si>
  <si>
    <t>#https://mallorcaconfidencial.com/2019-08-19-un-joven-de-18-anos-herido-grave-tras-lanzarse-al-mar-desde-15-metros-en-cala-banyalbufar#</t>
  </si>
  <si>
    <t>Granadilla de Abona, Playa de El Médano</t>
  </si>
  <si>
    <t>28.043182</t>
  </si>
  <si>
    <t>-16.538489</t>
  </si>
  <si>
    <t>Muere un windsurfista en El Médano</t>
  </si>
  <si>
    <t>#https://www3.gobiernodecanarias.org/noticias/un-windsurfista-fallece-tras-ser-rescatado-del-mar-en-tenerife/#</t>
  </si>
  <si>
    <t>https://www.eldia.es/sucesos/2019/08/19/muere-hombre-medano/1001836.html#https://www.eldia.es/sucesos/2019/08/19/muere-hombre-medano/1001836.html#</t>
  </si>
  <si>
    <t>#https://www.lne.es/sucesos/2019/08/20/muere-windsurfista-tenerife/2517889.html?utm_medium=rss#</t>
  </si>
  <si>
    <t>27.789474</t>
  </si>
  <si>
    <t>-15.725909</t>
  </si>
  <si>
    <t>#https://www3.gobiernodecanarias.org/noticias/un-varon-fallece-tras-sufrir-un-ahogamiento-en-el-mar-en-gran-canaria/#</t>
  </si>
  <si>
    <t>#https://www.laprovincia.es/sucesos/2019/08/19/hombre-muere-ahogado-playa-amadores/1202545.html#</t>
  </si>
  <si>
    <t>#https://www.eldia.es/sucesos/2019/08/19/muere-ahogado-hombre-playa-grancanaria/1001831.html#</t>
  </si>
  <si>
    <t>Barcelona, Playa de la Barceloneta</t>
  </si>
  <si>
    <t>41.378300</t>
  </si>
  <si>
    <t>2.192458</t>
  </si>
  <si>
    <t>Un mosso d’esquadra rescata a un hombre que se estaba ahogando en la Barceloneta</t>
  </si>
  <si>
    <t>#https://www.lavanguardia.com/local/barcelona/20190819/464160339975/rescatan-hombre-ahogado-barceloneta.html#</t>
  </si>
  <si>
    <t>#https://beteve.cat/societat/mosso-rescata-noi-barceloneta/#</t>
  </si>
  <si>
    <t>Sant Feliú de Guisols, Playa de Sant Pol</t>
  </si>
  <si>
    <t>41.790224</t>
  </si>
  <si>
    <t>3.048693</t>
  </si>
  <si>
    <t>Una mujer de 86 años muere ahogada en una playa de Sant Feliu de Guíxols</t>
  </si>
  <si>
    <t>#https://www.lavanguardia.com/sucesos/20190819/464161466590/mujer-86-anos-muere-ahogada-playa-sant-feliu-guixols.html#</t>
  </si>
  <si>
    <t>#https://govern.cat/salapremsa/notes-premsa/376766/mor-dona-86-anys-platja-sant-feliu-guixols#</t>
  </si>
  <si>
    <t>#https://www.elmundo.es/cataluna/2019/08/19/5d5ab60221efa0fc4f8b466c.html#</t>
  </si>
  <si>
    <t>https://www.20minutos.es/noticia/3736651/0/muere-ahogada-mujer-playa-sant-feliu-guixols-girona/#https://www.20minutos.es/noticia/3736651/0/muere-ahogada-mujer-playa-sant-feliu-guixols-girona/#</t>
  </si>
  <si>
    <t>#https://www.elperiodico.com/es/sociedad/20190820/mujer-ahogada-sant-feliu-guixols-7599426#</t>
  </si>
  <si>
    <t>Arnao, Castrillón</t>
  </si>
  <si>
    <t>43.578387</t>
  </si>
  <si>
    <t>-5.977710</t>
  </si>
  <si>
    <t>Desaparecida una mujer tras caer al mar en Arnao</t>
  </si>
  <si>
    <t>#https://www.elcomercio.es/asturias/buscan-joven-castrillon-20190820000803-ntvo.html#</t>
  </si>
  <si>
    <t>#https://www.lavozdeasturias.es/noticia/asturias/2019/08/19/desaparecida-mujer-tras-caer-mar-arnao/00031566200207031317291.htm#</t>
  </si>
  <si>
    <t>#https://www.ondacero.es/noticias/sociedad/desaparecida-une-mujer-caer-mar-arnao-castrillon_201908195d5a8b3a0cf20ee44dc91e65.html#</t>
  </si>
  <si>
    <t>San Roque, Cala Sardina</t>
  </si>
  <si>
    <t>36.309373</t>
  </si>
  <si>
    <t>-5.258006</t>
  </si>
  <si>
    <t>Rescatadas cinco personas en tres intervenciones en las playas de Torreguadiaro</t>
  </si>
  <si>
    <t>#https://www.yanoticias.es/rescatadas-cinco-personas-en-tres-intervenciones-en-las-playas-de-torreguadiaro-y-de-cala-sardina/#</t>
  </si>
  <si>
    <t>San Roque, playa de Torreguadiaro</t>
  </si>
  <si>
    <t>36.299506</t>
  </si>
  <si>
    <t>-5.269072</t>
  </si>
  <si>
    <t>Sant Josep de Talaia, Playa es Xarcú</t>
  </si>
  <si>
    <t>38.868458</t>
  </si>
  <si>
    <t>1.310887</t>
  </si>
  <si>
    <t>Un hombre se encuentra en estado grave tras ahogarse en Ibiza</t>
  </si>
  <si>
    <t>#https://www.ultimahora.es/sucesos/ultimas/2019/08/18/1101189/hombre-encuentra-estado-grave-tras-ahogarse-ibiza.html#</t>
  </si>
  <si>
    <t>#https://www.europapress.es/illes-balears/noticia-trasladan-can-misses-estado-grave-hombre-ahogarse-playa-xarcu-ibiza-20190818184843.html#</t>
  </si>
  <si>
    <t>#https://elportaluco.com/trasladan-a-can-misses-en-estado-grave-a-un-hombre-tras-ahogarse-en-la-playa-es-xarcu-ibiza/#</t>
  </si>
  <si>
    <t>#https://www.diariodeibiza.es/pitiuses-balears/2019/08/19/uci-hombre-ahogarse-playa-ibiza/1086459.html#</t>
  </si>
  <si>
    <t>Alcudia, Playa de Alcudia</t>
  </si>
  <si>
    <t>39.837159</t>
  </si>
  <si>
    <t>3.124345</t>
  </si>
  <si>
    <t>Rescatan a una bañista de 84 años inconsciente en la playa de Alcúdia</t>
  </si>
  <si>
    <t>#https://www.ultimahora.es/sucesos/ultimas/2019/08/19/1101215/rescatan-banista-anos-inconsciente-playa-alcudia.html#</t>
  </si>
  <si>
    <t>#https://www.ultimahora.es/sucesos/ultimas/2019/08/20/1101453/militar-rescato-mujer-playa-alcudia-estaba-merced-olas.html#</t>
  </si>
  <si>
    <t>Rota, Playa de La Costilla</t>
  </si>
  <si>
    <t>36.619956</t>
  </si>
  <si>
    <t>-6.365568</t>
  </si>
  <si>
    <t>Muere una bañista sevillana en la playa roteña de La Costilla</t>
  </si>
  <si>
    <t>#https://www.lavozdigital.es/cadiz/provincia/lvdi-fallece-banista-playa-costilla-rota-201908182027_noticia.html#</t>
  </si>
  <si>
    <t>#https://www.lavanguardia.com/local/sevilla/20190818/464141829101/fallece-una-banista-en-una-playa-de-rota-cadiz.html#</t>
  </si>
  <si>
    <t>#https://www.lavozdelsur.es/muere-una-banista-sevillana-en-la-playa-rotena-de-la-costilla/#</t>
  </si>
  <si>
    <t>#http://www.jerezsinfronteras.es/muere-banista-la-costilla/#</t>
  </si>
  <si>
    <t>Arenas de Iguña, Río Besaya</t>
  </si>
  <si>
    <t>43.183045</t>
  </si>
  <si>
    <t>-4.045869</t>
  </si>
  <si>
    <t>Fallece un hombre de 81 años ahogado en Arenas de Iguña</t>
  </si>
  <si>
    <t>#https://www.ifomocantabria.es/articulo/besaya/fallece-hombre-81-anos-ahogado-arenas-iguna/20190817143045005152.html#</t>
  </si>
  <si>
    <t>Lousame</t>
  </si>
  <si>
    <t>42.766821</t>
  </si>
  <si>
    <t>-8.848646</t>
  </si>
  <si>
    <t>Encuentran muerta a una anciana en un depósito de agua en A Coruña</t>
  </si>
  <si>
    <t>#https://www.elindependiente.com/sociedad/2019/08/17/hallan-muerta-una-anciana-deposito-agua-coruna/#</t>
  </si>
  <si>
    <t>#https://www.lavanguardia.com/sucesos/20190817/464123732602/anciana-muerta-deposito-agua-lousame-a-coruna.html#</t>
  </si>
  <si>
    <t>#https://www.abc.es/espana/galicia/abci-muere-ahogada-deposito-habilitado-para-lucha-antiincendios-201908171913_noticia.html#</t>
  </si>
  <si>
    <t>Almenara</t>
  </si>
  <si>
    <t>39.735300</t>
  </si>
  <si>
    <t>-0.180690</t>
  </si>
  <si>
    <t>Muere ahogado un hombre de 68 años en la playa de Almenara</t>
  </si>
  <si>
    <t>#https://www.abc.es/espana/comunidad-valenciana/abci-muere-ahogado-hombre-68-anos-playa-almenara-201908171752_noticia.html#</t>
  </si>
  <si>
    <t>#https://www.lasprovincias.es/sucesos/muerto-ahogado-playa-almenara-20190817151913-nt.html#</t>
  </si>
  <si>
    <t>#http://www.castelloninformacion.com/ahogamiento-playa-almenara-samu-cicu-urgencias-reanimacion-cardiorespiratoria/#</t>
  </si>
  <si>
    <t>#https://www.europapress.es/comunitat-valenciana/noticia-fallece-ahogado-hombre-68-anos-playa-almenara-castellon-20190817161757.html#</t>
  </si>
  <si>
    <t>41.608967</t>
  </si>
  <si>
    <t>2.649817</t>
  </si>
  <si>
    <t>Muere un hombre de 79 años en una playa de Calella</t>
  </si>
  <si>
    <t>#https://www.lavanguardia.com/sucesos/20190817/464116498377/muere-hombre-79-anos-playa-calella-barcelona.html#</t>
  </si>
  <si>
    <t>#https://govern.cat/salapremsa/notes-premsa/376723/mor-home-uns-70-anys-platja-calella#</t>
  </si>
  <si>
    <t>#https://www.elperiodico.com/es/sociedad/20190817/fallece-hombre-ahogado-playa-calella-maresme-verano-7596827#</t>
  </si>
  <si>
    <t>L'Escala, Playa de Riells</t>
  </si>
  <si>
    <t>42.115511</t>
  </si>
  <si>
    <t>3.139251</t>
  </si>
  <si>
    <t>Mueren ahogados un niño de 4 años y su padre, de 29, en una playa de L’Escala</t>
  </si>
  <si>
    <t>#https://www.lavanguardia.com/sucesos/20190817/464122665776/mueren-ahogados-nino-4-anos-padre-29-playa-lescala.html#</t>
  </si>
  <si>
    <t>#https://www.ondacero.es/noticias/sociedad/nino-anos-padre-mueren-ahogados-playa-girona_201908175d58621d0cf2f1647b3f5680.html#</t>
  </si>
  <si>
    <t>#https://www.abc.es/sociedad/abci-nino-4-anos-y-padre-29-mueren-ahogados-playa-gerona-201908171852_noticia.html#</t>
  </si>
  <si>
    <t>#https://www.elperiodico.com/es/sociedad/20190817/mueren-ahogados-nino-padre-playa-escala-7596943#</t>
  </si>
  <si>
    <t>Playa de Xagó</t>
  </si>
  <si>
    <t>43.604068</t>
  </si>
  <si>
    <t>-5.921129</t>
  </si>
  <si>
    <t>Rescatados cuatro menores y una mujer cuando estaban en riesgo en la playa de Xagó</t>
  </si>
  <si>
    <t>#https://www.lne.es/asturias/2019/08/19/sufristas-socorrista-rescatan-cuatro-menores/2517638.html#</t>
  </si>
  <si>
    <t>#https://www.lne.es/sucesos/2019/08/20/dramatico-rescate-familia-gala-cuatro/2517885.html#</t>
  </si>
  <si>
    <t>#https://www.elcomercio.es/asturias/mas-concejos/despliegue-efectivos-xago-20190819134826-nt.html#</t>
  </si>
  <si>
    <t>Ameal, O Campo, Marín</t>
  </si>
  <si>
    <t>42.232973</t>
  </si>
  <si>
    <t>-8.036226</t>
  </si>
  <si>
    <t>Rescatan el cadáver de una mujer de un lavadero en Marín</t>
  </si>
  <si>
    <t>#https://www.farodevigo.es/portada-pontevedra/2019/08/18/rescatan-cadaver-mujer-lavadero-marin/2156696.html#</t>
  </si>
  <si>
    <t>#https://www.laregion.es/articulo/galicia/hallan-cadaver-mujer-lavadero-marin/20190817172443888492.html#</t>
  </si>
  <si>
    <t>#https://www.lavozdegalicia.es/noticia/pontevedra/marin/2019/08/17/encuentran-cadaver-mujer-84-anos-lavadero-marin/00031566031018802453666.htm#</t>
  </si>
  <si>
    <t>#https://www.laopinioncoruna.es/sucesos/2019/08/18/hallada-muerta-mujer-84-anos/1428045.html#</t>
  </si>
  <si>
    <t>36.417820</t>
  </si>
  <si>
    <t>-5.502708</t>
  </si>
  <si>
    <t>Rescatan a una niña atrapada en una piscina al meter el brazo en el tubo aspirador</t>
  </si>
  <si>
    <t>#https://www.diariosur.es/marbella-estepona/rescatan-nina-quedado-20190816195027-nt.html#</t>
  </si>
  <si>
    <t>#https://www.malagahoy.es/malaga/Bomberos-rescatan-atrapada-piscina-Estepona_0_1382862156.html#</t>
  </si>
  <si>
    <t>#https://www.lapatilla.com/2019/08/18/succionada-por-piscina/#</t>
  </si>
  <si>
    <t>#https://www.thesun.co.uk/news/9746415/girl-sucked-swimming-pool-pump-spain/#</t>
  </si>
  <si>
    <t>#https://www.facebook.com/AndaluciaDirecto/videos/rescate-con-final-feliz-as%C3%AD-liberaron-los-bomberos-de-estepona-a-una-ni%C3%B1a-cuyo-b/2893990213950960/#</t>
  </si>
  <si>
    <t>Carchuna, Gualchos, Playa de la Rijana</t>
  </si>
  <si>
    <t>36.709661</t>
  </si>
  <si>
    <t>-3.391244</t>
  </si>
  <si>
    <t>Rescatan en Carchuna a un submarinista herido tras clavarse un arpón en la mano</t>
  </si>
  <si>
    <t>#https://www.ideal.es/granada/costa/rescatan-carchuna-submarinista-20190819170633-nt.html#</t>
  </si>
  <si>
    <t>El Puig de Santa Maria, Playa Pedretes</t>
  </si>
  <si>
    <t>39.585686</t>
  </si>
  <si>
    <t>-0.271615</t>
  </si>
  <si>
    <t>Un hombre de avanzada edad muere en la playa del Puig</t>
  </si>
  <si>
    <t>#https://www.levante-emv.com/sucesos/2019/08/17/hombre-avanzada-edad-muere-playa/1912220.html#</t>
  </si>
  <si>
    <t>Lastres</t>
  </si>
  <si>
    <t>43.533589</t>
  </si>
  <si>
    <t>-5.245228</t>
  </si>
  <si>
    <t>Rescatan a siete jóvenes tras naufragar su barco en Lastres</t>
  </si>
  <si>
    <t>#https://www.elcomercio.es/asturias/rescatados-siete-tripulantes-20190815230215-nt.html#</t>
  </si>
  <si>
    <t>#https://www.elcomercio.es/asturias/rescatados-ilesos-siete-ocupantes-barcos-lastres-20190816005410-ntvo.html#</t>
  </si>
  <si>
    <t>Mogro, arenal de Usil</t>
  </si>
  <si>
    <t>-3.972585</t>
  </si>
  <si>
    <t>Un bañista muere en la playa de Mogro</t>
  </si>
  <si>
    <t>#https://www.eldiariomontanes.es/cantabria/banista-muere-playa-20190815185804-nt.html#</t>
  </si>
  <si>
    <t>#https://www.ifomocantabria.es/articulo/arco-de-la-bahia/cantabria-muere-vecino-cayon-desvanecerse-cuando-banaba-playa-usil-mogro/20190815222421005096.html#</t>
  </si>
  <si>
    <t>#https://www.eldiarioalerta.com/articulo/region/fallece-hombre-ahogado-playa-mogro/20190815200411060659.html#</t>
  </si>
  <si>
    <t>#https://www.europapress.es/cantabria/noticia-muere-vecino-cayon-desvanecerse-cuando-banaba-playa-usil-mogro-20190815221829.html#</t>
  </si>
  <si>
    <t>Valencia, Playa del Pucol</t>
  </si>
  <si>
    <t>39.599143</t>
  </si>
  <si>
    <t>-0.267882</t>
  </si>
  <si>
    <t>Policías locales y socorristas salvan a dos bañistas a punto de ahogarse en la playa de Puçol</t>
  </si>
  <si>
    <t>#https://www.lasprovincias.es/sucesos/policias-locales-socorristas-20190815172140-nt.html#</t>
  </si>
  <si>
    <t>Moraira, Playa de El Portet</t>
  </si>
  <si>
    <t>0.147504</t>
  </si>
  <si>
    <t>Los socorristas del Portet de Moraira piden refuerzos a otros pueblos para sacar del agua a ocho bañista en apuros</t>
  </si>
  <si>
    <t>#https://www.levante-emv.com/marina/2019/08/14/socorristas-portet-moraira-piden-refuerzos/1911471.html#</t>
  </si>
  <si>
    <t>Telde, Playa del Hombre</t>
  </si>
  <si>
    <t>27.996638</t>
  </si>
  <si>
    <t>Los socorristas de Proactiva rescatan del mar de Playa de Hombre a cuatro personas en apuro</t>
  </si>
  <si>
    <t>#https://www.teldeactualidad.com/noticia/medioambiente/2019/08/14/3219.html#</t>
  </si>
  <si>
    <t>Intento de Rescate acuático</t>
  </si>
  <si>
    <t>Oropesa, Torre Colomera</t>
  </si>
  <si>
    <t>40.065433</t>
  </si>
  <si>
    <t>0.125179</t>
  </si>
  <si>
    <t>Rescatan en helicóptero a tres menores en Orpesa atrapados en el mar</t>
  </si>
  <si>
    <t>#https://www.levante-emv.com/sucesos/2019/08/14/rescatan-helicoptero-tres-menores-orpesa/1911578.html#</t>
  </si>
  <si>
    <t>#https://www.lasprovincias.es/sucesos/rescatan-tres-menores-rocas-oropesa-20190815105846-nt.html#</t>
  </si>
  <si>
    <t>#https://www.antena3.com/noticias/sociedad/rescatados-en-helicoptero-tres-menores-aislados-en-unas-rocas-en-oropesa_201908155d552d620cf23ac3a6db1af6.html#</t>
  </si>
  <si>
    <t>#https://www.lasexta.com/noticias/sociedad/rescatan-a-tres-menores-que-quedaron-atrapados-en-un-peligroso-acantilado-de-castellon_201908155d55ad8f0cf23ac3a6db661d.html#</t>
  </si>
  <si>
    <t>Pechón, Playa de Amió</t>
  </si>
  <si>
    <t>43.395217</t>
  </si>
  <si>
    <t>-4.486228</t>
  </si>
  <si>
    <t>Fallece un vallisoletano de 52 años en Cantabria mientras practicaba submarinismo</t>
  </si>
  <si>
    <t>#https://www.elnortedecastilla.es/valladolid/fallece-vallisoletano-cantabria-20190814151417-nt.html#</t>
  </si>
  <si>
    <t>#https://www.abc.es/espana/castilla-leon/abci-fallece-vallisoletano-52-anos-playa-amio-pechon-cantabria-201908141738_noticia.html#</t>
  </si>
  <si>
    <t>#https://www.europapress.es/cantabria/noticia-muere-vallisoletano-52-anos-playa-amio-sufrir-infarto-cuando-buceaba-20190814144803.html#</t>
  </si>
  <si>
    <t>#http://www.eldiariotorrelavega.es/articulo/cantabria/muere-hombre-52-anos-playa-amio-sufrir-infarto-cuando-buceaba/20190816133222012650.html#</t>
  </si>
  <si>
    <t>San Sebastián, La Concha</t>
  </si>
  <si>
    <t>43.321732</t>
  </si>
  <si>
    <t>-1.988290</t>
  </si>
  <si>
    <t>Así fue el hundimiento de la embarcación tras los fuegos en La Concha</t>
  </si>
  <si>
    <t>#https://www.diariovasco.com/san-sebastian/embarcacion-hunde-bahia-20190814090944-nt.html#</t>
  </si>
  <si>
    <t>#https://www.diariovasco.com/san-sebastian/hundimiento-bote-muelle-donostiarra-6072981890001-20190814180840-vi.html#</t>
  </si>
  <si>
    <t>Valencia, Playa de la Molvarrosa</t>
  </si>
  <si>
    <t>39.477379</t>
  </si>
  <si>
    <t>-0.323472</t>
  </si>
  <si>
    <t>Una turista muere ahogada en la playa de la Malva-rosa</t>
  </si>
  <si>
    <t>#https://www.levante-emv.com/sucesos/2019/08/15/turista-francesa-muere-ahogada-playa/1911524.html#</t>
  </si>
  <si>
    <t>Guimar, Playa del Cabezo</t>
  </si>
  <si>
    <t>28.291908</t>
  </si>
  <si>
    <t>-16.376823</t>
  </si>
  <si>
    <t>Un varón fallece tras sufrir un posible ahogamiento en una playa en Tenerife</t>
  </si>
  <si>
    <t>#https://www3.gobiernodecanarias.org/noticias/un-varon-fallece-tras-sufrir-un-posible-ahogamiento-en-una-playa-en-tenerife/#</t>
  </si>
  <si>
    <t>#https://www.eldia.es/sucesos/2019/08/13/fallece-hombre-ahogado-tenerife/1000349.html#</t>
  </si>
  <si>
    <t>#https://www.canarias7.es/sucesos/fallece-un-hombre-por-posible-ahogamiento-en-una-playa-de-tenerife-BC7765416#</t>
  </si>
  <si>
    <t>Torrevieja, Curva del Palangre</t>
  </si>
  <si>
    <t>37.980407</t>
  </si>
  <si>
    <t>-0.663633</t>
  </si>
  <si>
    <t>Muere un hombre ahogado en la Curva del Palangre de Torrevieja</t>
  </si>
  <si>
    <t>#https://www.diarioinformacion.com/vega-baja/2019/08/13/muerto-ahogado-curva-palangre-torrevieja/2177212.html#</t>
  </si>
  <si>
    <t>#https://www.diarioinformacion.com/vega-baja/2019/08/14/nino-3-anos-hombre-60/2177327.html#</t>
  </si>
  <si>
    <t>28.129189</t>
  </si>
  <si>
    <t>-16.466978</t>
  </si>
  <si>
    <t>Una joven británica de 17 años muere ahogada en una piscina en Tenerife</t>
  </si>
  <si>
    <t>#https://www.abc.es/sociedad/abci-joven-britanica-17-anos-muere-ahoga-piscina-tenerife-201908201111_noticia.html#</t>
  </si>
  <si>
    <t>#https://diariodeavisos.elespanol.com/2019/08/ayudennos-a-traer-de-vuelta-el-cuerpo-de-nuestra-hija-fallecida-en-tenerife-la-desesperada-peticion-de-una-familia-inglesa/#</t>
  </si>
  <si>
    <t>#https://diariodeavisos.elespanol.com/2019/08/la-madre-de-leah-la-menor-britanica-fallecida-en-tenerife-cuenta-la-terrible-verdad-sobre-su-muerte/#</t>
  </si>
  <si>
    <t>#https://www.dailymail.co.uk/news/article-7371207/Heartbroken-mother-44-says-daughter-17-drowned-swimming-pool-Tenerife-villa.html#</t>
  </si>
  <si>
    <t>Gijón, Darsena del acuario</t>
  </si>
  <si>
    <t>43.541499</t>
  </si>
  <si>
    <t>-5.678153</t>
  </si>
  <si>
    <t>Consternación por la muerte de un hombre que apareció flotando en la zona de Poniente</t>
  </si>
  <si>
    <t>#https://www.elcomercio.es/gijon/muerte-hombre-poniente-concierto-semana-grande-20190813002714-nt.html#</t>
  </si>
  <si>
    <t>#https://www.lne.es/gijon/2019/08/12/aparece-hombre-muerto-poniente-durante/2515090.html#</t>
  </si>
  <si>
    <t>#https://www.lne.es/gijon/2019/08/13/hombre-hallado-muerto-poniente-pudo/2515198.html#</t>
  </si>
  <si>
    <t>#https://www.antena3.com/noticias/sociedad/hallan-cadaver-hombre-concierto-lola-indigo-gijon_201908135d52736d0cf2e7a6ca790633.html#</t>
  </si>
  <si>
    <t>Cabo Roig, Aldeas de Aguamarina</t>
  </si>
  <si>
    <t>37.913708</t>
  </si>
  <si>
    <t>-0.734324</t>
  </si>
  <si>
    <t>Fallece el niño de 3 años rescatado ayer de una piscina de Orihuela</t>
  </si>
  <si>
    <t>#https://www.lasprovincias.es/sucesos/fallece-menor-piscina-orihuela-20190813113146-nt.html#</t>
  </si>
  <si>
    <t>#https://www.diarioinformacion.com/vega-baja/2019/08/13/nino-tres-anos-grave-rescatado/2177013.html#</t>
  </si>
  <si>
    <t>#https://diariodealicante.net/rescatan-a-un-nino-de-3-anos-con-sintomas-de-ahogamiento-en-cabo-roig/#</t>
  </si>
  <si>
    <t>#https://www.elprogreso.es/articulo/sucesos/muere-nino-anos-rescatado-lunes-signos-ahogamiento-playa-cabo-roig-orihuela/201908131813351391941.html#</t>
  </si>
  <si>
    <t>#https://www.irishexaminer.com/breakingnews/ireland/boy-3-dies-after-pool-incident-on-holiday-943704.html#</t>
  </si>
  <si>
    <t>38.342803</t>
  </si>
  <si>
    <t>-0.477988</t>
  </si>
  <si>
    <t>Muere ahogado un hombre de unos 50 años junto al espigón del puerto de Alicante</t>
  </si>
  <si>
    <t>#https://www.lasprovincias.es/sucesos/muere-ahogado-hombre-20190812181013-nt.html#</t>
  </si>
  <si>
    <t>#https://www.abc.es/espana/comunidad-valenciana/abci-persona-muere-ahogada-junto-espigon-melia-alicante-201908121753_noticia.html#</t>
  </si>
  <si>
    <t>#https://www.efe.com/efe/comunitat-valenciana/tribunales-y-sucesos/fallece-ahogado-un-hombre-de-unos-50-anos-junto-a-espigon-alicante/50000881-4041904#</t>
  </si>
  <si>
    <t>#https://www.diarioinformacion.com/sucesos/2019/08/12/hombre-muere-ahogado-alicante-espigon/2176932.html#</t>
  </si>
  <si>
    <t>#https://www.levante-emv.com/sucesos/2019/08/13/muere-ahogado-playa-postiguet/1910807.html#</t>
  </si>
  <si>
    <t>El Campello, Cova del Llop Marí</t>
  </si>
  <si>
    <t>38.437192</t>
  </si>
  <si>
    <t>-0.348920</t>
  </si>
  <si>
    <t>Rescatan un barco a la deriva en El Campello con una pareja de ancianos y cuatro niños a bordo</t>
  </si>
  <si>
    <t>#https://www.diarioinformacion.com/alacanti/2019/08/13/rescatan-barco-deriva-campello-pareja/2177199.html#</t>
  </si>
  <si>
    <t>San Sebastián, Playa de la Zurriola</t>
  </si>
  <si>
    <t>43.326719</t>
  </si>
  <si>
    <t>-1.982104</t>
  </si>
  <si>
    <t>El mal rato de unos remeros en la desembocadura del Urumea en San Sebastián</t>
  </si>
  <si>
    <t>#https://www.elcorreo.com/sociedad/sucesos/rato-remeros-desembocadura-20190812080432-nt.html#</t>
  </si>
  <si>
    <t>#https://www.diariovasco.com/san-sebastian/rescatan-embarcacion-apuros-sebastian-6071708313001-20190811190855-vi.html#</t>
  </si>
  <si>
    <t>Santoalla, Guntín, Río Miño</t>
  </si>
  <si>
    <t>42.836440</t>
  </si>
  <si>
    <t>-7.588899</t>
  </si>
  <si>
    <t>Localizado el cadáver de un hombre tras caer al río Miño mientras pescaba</t>
  </si>
  <si>
    <t>#https://www.farodevigo.es/sucesos/2019/08/11/localizado-cadaver-hombre-caer-rio/2153740.html#</t>
  </si>
  <si>
    <t>#https://www.lavozdegalicia.es/noticia/lugo/2019/08/12/fallece-hombre-guntin-pescaba-rio-mino/00031565561769777711356.htm#</t>
  </si>
  <si>
    <t>#https://www.cope.es/actualidad/sociedad/noticias/fallece-hombre-cuando-pescaba-rio-mino-paso-por-guntin-lugo-20190812_477521#</t>
  </si>
  <si>
    <t>#https://www.telecinco.es/informativos/sociedad/accidente-pesca-provoca-muerte-hombre_18_2801670046.html#</t>
  </si>
  <si>
    <t>#https://www.lavozdegalicia.es/noticia/lugo/2019/08/13/tarde-pesca-ocio-mino-acabo-tragedia/0003_201908L13C5994.htm#</t>
  </si>
  <si>
    <t>L'Estartit</t>
  </si>
  <si>
    <t>42.049334</t>
  </si>
  <si>
    <t>3.198237</t>
  </si>
  <si>
    <t>Muere un hombre de 78 años en la playa de l'Estartit</t>
  </si>
  <si>
    <t>#https://www.elperiodico.com/es/sociedad/20190811/muere-hombre-playa-lestartit-girona-7590100#</t>
  </si>
  <si>
    <t>#https://www.lavanguardia.com/vida/20190811/463988471182/fallece-un-anciano-de-78-anos-en-la-playa-de-lestartit.html#</t>
  </si>
  <si>
    <t>El Grau de Moncofa, Playa Camí de Cabres</t>
  </si>
  <si>
    <t>39.765746</t>
  </si>
  <si>
    <t>-0.132276</t>
  </si>
  <si>
    <t>Un policía local fuera de servicio salva la vida de un padre y su hijo, que se estaban ahogando</t>
  </si>
  <si>
    <t>#https://www.ideal.es/sociedad/policia-local-servicio-20190811142032-nt.html#</t>
  </si>
  <si>
    <t>#https://www.elespanol.com/reportajes/20190812/angel-policia-servicio-padre-morir-playa-castellon/420958318_0.html#</t>
  </si>
  <si>
    <t>#https://www.elperiodic.com/almenara/policia-local-fuera-servicio-rescata-padre-hijo-ahogados-playa-moncofa_635124#</t>
  </si>
  <si>
    <t>Barreiros, Playa de Longara</t>
  </si>
  <si>
    <t>43.562264</t>
  </si>
  <si>
    <t>-7.191268</t>
  </si>
  <si>
    <t>Dos surfistas chocan en una playa de Barreiros y uno se hiere en la cabeza</t>
  </si>
  <si>
    <t>#https://www.lavozdegalicia.es/noticia/amarina/barreiros/2019/08/11/dos-surfistas-chocan-playa-barreiros-hiere-cabeza/0003_201908X11C7993.htm#</t>
  </si>
  <si>
    <t>Málaga, playa Guadalmar</t>
  </si>
  <si>
    <t>36.664428</t>
  </si>
  <si>
    <t>-4.453662</t>
  </si>
  <si>
    <t>Rescatadas cinco personas por problemas para salir del mar en Guadalmar</t>
  </si>
  <si>
    <t>#https://www.laopiniondemalaga.es/malaga/2019/08/10/rescatadas-cinco-personas-problemas-salir/1107442.html#</t>
  </si>
  <si>
    <t>#https://www.europapress.es/andalucia/malaga-00356/noticia-rescatadas-cinco-personas-tres-ellas-menores-edad-tener-problemas-salir-mar-malaga-capital-20190810134454.html#</t>
  </si>
  <si>
    <t>#https://www.20minutos.es/noticia/3729331/0/sucesos-rescatadas-cinco-personas-tres-ellas-menores-edad-al-tener-problemas-para-salir-mar/#</t>
  </si>
  <si>
    <t>#https://www.eldiario.es/andalucia/malaga/Rescatadas-personas-menores-tener-problemas_0_929857176.html#</t>
  </si>
  <si>
    <t>Roquetas de Mar, Paseo de Los baños</t>
  </si>
  <si>
    <t>36.765920</t>
  </si>
  <si>
    <t>-2.604055</t>
  </si>
  <si>
    <t>Muere un hombre de 28 años ahogado en Roquetas del Mar (Almería)</t>
  </si>
  <si>
    <t>#https://sevilla.abc.es/andalucia/almeria/sevi-muere-hombre-28-anos-ahogado-roquetas-mar-almeria-201908102203_noticia.html#</t>
  </si>
  <si>
    <t>#https://www.diariodealmeria.es/provincia/roquetas_de_mar/Muere-ahogado-hombre-anos-Roquetas_0_1381062197.html#</t>
  </si>
  <si>
    <t>#https://roquetas.ideal.es/roquetas/muere-ahogado-hombre-20190810204452-nt.html#</t>
  </si>
  <si>
    <t>#https://www.lavozdealmeria.com/noticia/3/provincia/176718/muere-un-joven-ahogado-en-roquetas-de-mar#</t>
  </si>
  <si>
    <t>San Javier, Santiago de la Ribera, playa de Barnuevo</t>
  </si>
  <si>
    <t>37.802261</t>
  </si>
  <si>
    <t>-0.801056</t>
  </si>
  <si>
    <t>#https://www.laopiniondemurcia.es/municipios/2019/08/10/muere-hombre-70-anos-banaba/1044098.html#</t>
  </si>
  <si>
    <t>#https://www.20minutos.es/noticia/3729490/0/muere-banista-playa-barnuevo-san-javier/#</t>
  </si>
  <si>
    <t>#https://www.laverdad.es/murcia/otros-municipios/muere-hombre-fallecido-20190810175236-nt.html#</t>
  </si>
  <si>
    <t>#http://7tvregiondemurcia.es/muere-un-banista-en-la-playa-de-barnuevo-de-san-javier/#</t>
  </si>
  <si>
    <t>Santander, Playa Segunda de El Sardinero</t>
  </si>
  <si>
    <t>43.476635</t>
  </si>
  <si>
    <t>-3.786138</t>
  </si>
  <si>
    <t>Fallece un bañista de 70 años en la Segunda de El Sardinero</t>
  </si>
  <si>
    <t>#https://www.eldiariomontanes.es/santander/fallece-banista-anos-20190810191940-nt.html#</t>
  </si>
  <si>
    <t>Artana, Piscina Municipal</t>
  </si>
  <si>
    <t>39.885173</t>
  </si>
  <si>
    <t>-0.260137</t>
  </si>
  <si>
    <t>Salvan de ahogarse a un niño de 5 años en la piscina municipal de Artana</t>
  </si>
  <si>
    <t>#https://www.elperiodicomediterraneo.com/noticias/sucesos/salvan-ahogarse-nino-5-anos-piscina-municipal-artana_1238247.html#</t>
  </si>
  <si>
    <t>#https://www.lasprovincias.es/sucesos/hospitalizado-nino-cinco-20190810183246-nt.html#</t>
  </si>
  <si>
    <t>#https://www.elmundo.es/comunidad-valenciana/castellon/2019/08/10/5d4efffefc6c83af1d8b4696.html#</t>
  </si>
  <si>
    <t>Alcudia, Acequia Real</t>
  </si>
  <si>
    <t>39.190796</t>
  </si>
  <si>
    <t>-0.504320</t>
  </si>
  <si>
    <t>Un hombre muere ahogado en la Acequia Real de l'Alcúdia</t>
  </si>
  <si>
    <t>#https://www.levante-emv.com/sucesos/2019/08/10/ahogado-alcudia-acequia-nino-artana/1910137.html#</t>
  </si>
  <si>
    <t>#https://www.elperiodicomediterraneo.com/noticias/sucesos/hombre-muere-ahogado-acequia-real-l-alcudia_1238299.html#</t>
  </si>
  <si>
    <t>Un hombre muere ahogado en la Acequia Real de l’Alcúdia_x000D_
 _x000D_
0    _x000D_
R. D. VALENCIA_x000D_
11/08/2019_x000D_
_x000D_
Un hombre de 58 años murió ahogado ayer por la tarde en la Acequia Real de l’Alcúdia, según confirmaron fuentes del Centro de Información y Coordinación de Urgencias (CICU). No trascendió si la víctima estaba bañándose en el momento del óbito o había caído al agua por circunstancias que se desconocen. El aviso al CICU se recibió a las 15.45 horas. Fue entonces cuando se alertó de que un hombre de 58 años presentaba síntomas de ahogamiento. Hasta el lugar acudió inmediatamente una ambulancia del SAMU. El equipo médico le practicó maniobras de reanimación, pero no hubo respuesta positiva.##</t>
  </si>
  <si>
    <t>Vinaroz, Playa del Fortí</t>
  </si>
  <si>
    <t>40.469487</t>
  </si>
  <si>
    <t>0.478206</t>
  </si>
  <si>
    <t>Fallece un bañista indocumentado en la playa del Fortí de Vinaròs</t>
  </si>
  <si>
    <t>#https://www.elperiodicomediterraneo.com/noticias/sucesos/fallece-banista-indocumentado-playa-forti-vinaros_1238304.html#</t>
  </si>
  <si>
    <t>#https://www.europapress.es/comunitat-valenciana/noticia-fallece-ahogado-hombre-playa-vinaros-castellon-20190810181744.html#</t>
  </si>
  <si>
    <t>#https://www.lavanguardia.com/vida/20190810/463971534076/dos-hombres-mueren-ahogados-en-playa-y-una-acequia-en-comunidad-valenciana.html#</t>
  </si>
  <si>
    <t>Burriana, Playa Malvarrosa</t>
  </si>
  <si>
    <t>39.871672</t>
  </si>
  <si>
    <t>-0.059645</t>
  </si>
  <si>
    <t>Ahogado en Borriana</t>
  </si>
  <si>
    <t>#https://www.levante-emv.com/sucesos/2019/08/10/salvan-mujer-morir-ahogada-frente/1910077.html#</t>
  </si>
  <si>
    <t>39.360468</t>
  </si>
  <si>
    <t>-0.315779</t>
  </si>
  <si>
    <t>Salvan a una mujer de morir ahogada frente a la playa del Saler</t>
  </si>
  <si>
    <t>#https://www.lavanguardia.com/vida/20190812/464005671046/rescatan-del-mar-a-una-mujer-en-estado-grave-en-la-playa-del-saler.html#</t>
  </si>
  <si>
    <t>#https://www.lasprovincias.es/sucesos/rescate-mujer-playa-20190813000824-ntvo.html#</t>
  </si>
  <si>
    <t>#https://www.levante-emv.com/sucesos/2019/08/12/rescate-mujer-ahogada-saler/1910598.html#</t>
  </si>
  <si>
    <t>Arrieta, playa de la Garita</t>
  </si>
  <si>
    <t>29.129043</t>
  </si>
  <si>
    <t>-13.464039</t>
  </si>
  <si>
    <t>Rescatados un padre y un hijo que habían sido arrastrados por el mar en Arrieta</t>
  </si>
  <si>
    <t>#https://www.lavozdelanzarote.com/articulo/sucesos/rescatados-padre-hijo-habian-sido-arrastrados-mar-arrieta/20190812124735140954.html#</t>
  </si>
  <si>
    <t>#http://www.cronicasdelanzarote.es/Un-padre-y-su-hijo-rescatados-del-mar-tras-ignorar-la-bandera-roja-y-las.html#</t>
  </si>
  <si>
    <t>#https://www.lancelotdigital.com/sucesos/rescatan-a-un-padre-y-un-hijo-en-la-playa-de-arrieta#</t>
  </si>
  <si>
    <t>Palma de Mallorca, El portixol</t>
  </si>
  <si>
    <t>2.669550</t>
  </si>
  <si>
    <t>Hallan el cadáver de un hombre flotando en el mar en el Portitxol</t>
  </si>
  <si>
    <t>#https://www.diariodemallorca.es/sucesos/2019/08/11/hallan-cadaver-hombre-flotando-mar/1440003.html#</t>
  </si>
  <si>
    <t>#https://www.dbalears.cat/part-forana/2019/08/11/329891/apareix-cadaver-surant-portitxol-palma.html#</t>
  </si>
  <si>
    <t>#https://www.ultimahora.es/sucesos/ultimas/2019/08/11/1099933/aparece-cadaver-flotando-aguas-del-portitxol.html#</t>
  </si>
  <si>
    <t>Jávea, Playa del Arenal</t>
  </si>
  <si>
    <t>38.772730</t>
  </si>
  <si>
    <t>0.193924</t>
  </si>
  <si>
    <t>Un chico de 17 años se rompe un hombro al realizar un salto prohibido en el Arenal de Xàbia</t>
  </si>
  <si>
    <t>#https://www.levante-emv.com/marina/2019/08/10/chico-17-anos-rompe-hombro/1910067.html#</t>
  </si>
  <si>
    <t>#https://www.lasprovincias.es/marina/zona-prohibida-playa-arenal-xabia-joven-herido-20190810115046-nt.html#</t>
  </si>
  <si>
    <t>#https://lamarinaplaza.com/2019/08/10/un-joven-herido-al-saltar-al-mar-en-larenal-de-xabia-desde-una-zona-prohibida/#</t>
  </si>
  <si>
    <t>#https://xabiaaldia.com/un-banista-se-fractura-el-hombro-tras-saltar-al-agua-en-una-zona-de-saltos-del-arenal/#</t>
  </si>
  <si>
    <t>Torredembarra, Playa de Muntanyans</t>
  </si>
  <si>
    <t>41.144451</t>
  </si>
  <si>
    <t>1.415655</t>
  </si>
  <si>
    <t>Muere un octogenario ahogado en una playa de Torredembarra, Tarragona</t>
  </si>
  <si>
    <t>#https://espanadiario.es/cataluna/muere-octogenario-ahoga-playa-torredembarra#</t>
  </si>
  <si>
    <t>#https://www.diaridetarragona.com/costa/Fallece-un-banista-de-85-anos-en-Torredembarra-20190809-0027.html#</t>
  </si>
  <si>
    <t>#https://www.lavanguardia.com/local/tarragona/20190809/463950768685/muere-hombre-playa-torredembarra.html#</t>
  </si>
  <si>
    <t>#https://www.diarimes.com/noticies/camp_tarragona/2019/08/09/mor_home_anys_platja_dels_muntanyans_torredembarra_66749_1093.html#</t>
  </si>
  <si>
    <t>#https://m.europapress.es/turismo/destino-espana/costa-dorada/noticia-muere-hombre-84-anos-playa-torredembarra-tarragona-20190809174947.html#</t>
  </si>
  <si>
    <t>Platja d'Aro, Playa Gran</t>
  </si>
  <si>
    <t>41.812293</t>
  </si>
  <si>
    <t>3.067453</t>
  </si>
  <si>
    <t>Rescatan en estado crítico a un hombre tras ahogarse en una playa de Platja d’Aro</t>
  </si>
  <si>
    <t>#https://www.lavanguardia.com/local/girona/20190809/463949716437/rescatan-estado-critico-hombre-ahogarse-playa-platja-daro.html#</t>
  </si>
  <si>
    <t>#https://www.ccma.cat/324/rescaten-en-estat-critic-un-home-que-sofegava-a-la-platja-gran-de-platja-daro/noticia/2940653/#</t>
  </si>
  <si>
    <t>#https://catalunyadiari.com/successos/critic-home-ofegat-platja-aro-emporda#</t>
  </si>
  <si>
    <t>Arucas, Punta de Arucas</t>
  </si>
  <si>
    <t>28.144835</t>
  </si>
  <si>
    <t>-15.497213</t>
  </si>
  <si>
    <t>Bomberos rescatan a un varón en apuros en el mar en Gran Canaria</t>
  </si>
  <si>
    <t>#https://www3.gobiernodecanarias.org/noticias/bomberos-rescatan-a-un-varon-en-apuros-en-el-mar-en-gran-canaria/#</t>
  </si>
  <si>
    <t>#https://www.eldiario.es/canariasahora/sucesos/Rescatado-Arucas-hombre-encontraba-apuros_0_929507140.html#</t>
  </si>
  <si>
    <t>#https://www.laprovincia.es/sucesos/2019/08/08/rescatan-banista-apuros-punta-arucas/1199869.html#</t>
  </si>
  <si>
    <t>San Vicente de la Barquera, Playa de Gerra</t>
  </si>
  <si>
    <t>43.396866</t>
  </si>
  <si>
    <t>-4.363134</t>
  </si>
  <si>
    <t>Fallece un vallisoletano en la playa de San Vicente de la Barquera</t>
  </si>
  <si>
    <t>#https://www.eldiarioalerta.com/articulo/sucesos/muere-hombre-73-anos-cuando-banaba-playa-gerra/20190808152729060228.html#</t>
  </si>
  <si>
    <t>#https://www.noticiascyl.com/valladolid/sucesos-valladolid/2019/08/08/fallece-un-vallisoletano-en-la-playa-de-san-vicente-de-la-barquera/#</t>
  </si>
  <si>
    <t>#https://www.abc.es/espana/castilla-leon/abci-fallece-vallisoletano-ahogado-playa-cantabria-201908081829_noticia.html#</t>
  </si>
  <si>
    <t>#https://www.diariopalentino.es/Noticia/Z78E03BC3-C5F5-4885-EBDF4109F3293951/201908/Fallece-un-vallisoletano-de-73-anos-en-una-playa-cantabra#</t>
  </si>
  <si>
    <t>Tías, Playa Grande</t>
  </si>
  <si>
    <t>28.926141</t>
  </si>
  <si>
    <t>-13.635227</t>
  </si>
  <si>
    <t>Un varón fallece tras sufrir un posible ahogamiento en una playa en Lanzarote</t>
  </si>
  <si>
    <t>#https://www3.gobiernodecanarias.org/noticias/un-varon-fallece-en-una-playa-en-lanzarote/#</t>
  </si>
  <si>
    <t>#https://www.lavozdelanzarote.com/articulo/sucesos/fallece-un-hombre/20190808194140140877.html#</t>
  </si>
  <si>
    <t>#https://www.laprovincia.es/sucesos/2019/08/08/muere-banista-playa-lanzarote/1199863.html#</t>
  </si>
  <si>
    <t>#http://www.rtvc.es/noticias/muere-un-hombre-por-un-posible-ahogamiento-en-playa-grande-tias-202044.aspx#.XU21H-g9CHs#</t>
  </si>
  <si>
    <t>Luanco, Playa de Santa María</t>
  </si>
  <si>
    <t>43.618480</t>
  </si>
  <si>
    <t>-5.797502</t>
  </si>
  <si>
    <t>Fallece el empresario Miguel Echeverría mientras se bañaba en Luanco</t>
  </si>
  <si>
    <t>#https://www.elcomercio.es/asturias/fallece-empresario-miguel-echevarria-luanco-playa-20190809002306-ntvo.html#</t>
  </si>
  <si>
    <t>#https://www.elcomercio.es/asturias/fallece-banista-luanco-20190808140116-nt.html#</t>
  </si>
  <si>
    <t>#https://www.lne.es/aviles/2019/08/09/empresario-miguel-echeverria-dimelsa-fallece/2513526.html#</t>
  </si>
  <si>
    <t>Barreiros</t>
  </si>
  <si>
    <t>43.563659</t>
  </si>
  <si>
    <t>-7.207826</t>
  </si>
  <si>
    <t>Socorristas de Barreiros rescatan a un adulto y a tres niños en una lancha hinchable a la deriva</t>
  </si>
  <si>
    <t>#https://www.lavozdegalicia.es/noticia/amarina/barreiros/2019/08/08/socorristas-barreiros-rescatan-adulto-tres-ninos-lancha-hinchable-deriva/00031565286100547279315.htm#</t>
  </si>
  <si>
    <t>Hendaya</t>
  </si>
  <si>
    <t>43.480575</t>
  </si>
  <si>
    <t>-1.769913</t>
  </si>
  <si>
    <t>Rescatados tres adultos y seis menores de un barco que naufragó frente a la playa de Hendaia</t>
  </si>
  <si>
    <t>#https://www.diariovasco.com/sociedad/rescatados-tres-adultos-20190807222318-nt.html#</t>
  </si>
  <si>
    <t>#https://www.agenciadenoticias.es/2019/08/08/rescatan-a-3-adultos-y-6-menores-de-un-barco-que-naufrago-frente-a-hendaia/#</t>
  </si>
  <si>
    <t>Mogán, Playa de Anfí de Mar</t>
  </si>
  <si>
    <t>27.772578</t>
  </si>
  <si>
    <t>-15.695930</t>
  </si>
  <si>
    <t>Un varón en estado crítico tras sufrir un ahogamiento en el mar en Gran Canaria</t>
  </si>
  <si>
    <t>#https://www3.gobiernodecanarias.org/noticias/un-varon-en-estado-critico-tras-sufrir-un-ahogamiento-en-el-mar-en-gran-canaria/#</t>
  </si>
  <si>
    <t>#https://www.laprovincia.es/sucesos/2019/08/07/hombre-critico-ahogarse-playa-anfi/1199604.html#</t>
  </si>
  <si>
    <t>28.137110</t>
  </si>
  <si>
    <t>-15.438159</t>
  </si>
  <si>
    <t>Un varón fallecido tras ser localizado flotando en el mar en Gran Canaria</t>
  </si>
  <si>
    <t>#https://www3.gobiernodecanarias.org/noticias/un-varon-fallecido-tras-ser-localizado-flotando-en-el-mar-en-gran-canaria/#</t>
  </si>
  <si>
    <t>#https://www.laprovincia.es/sucesos/2019/08/07/hombre-muere-ahogado-canteras/1199557.html#</t>
  </si>
  <si>
    <t>#https://elcaso.elnacional.cat/es/sucesos/hombre-muerto-flotando-mar-canteras-las-palmas_12588_102.html#</t>
  </si>
  <si>
    <t>#https://www.laprovincia.es/sucesos/2019/08/07/guardia-civil-fuera-servicio-saco/1199575.html#</t>
  </si>
  <si>
    <t>Nijar, Playa de la Media Luna</t>
  </si>
  <si>
    <t>Un hombre muere ahogado en la cala de la Media Luna</t>
  </si>
  <si>
    <t>#https://www.lavozdealmeria.com/noticia/3/provincia/176568/un-hombre-muere-ahogado-en-la-cala-de-la-media-luna#</t>
  </si>
  <si>
    <t>#https://www.lavanguardia.com/local/sevilla/20190807/463938307496/sucesos--un-hombre-fallece-ahogado-en-una-cala-de-nijar.html#</t>
  </si>
  <si>
    <t>#https://www.europapress.es/andalucia/almeria-00350/noticia-hombre-fallece-ahogado-cala-nijar-almeria-20190807193911.html#</t>
  </si>
  <si>
    <t>San Roque, Playa de Sotogrande</t>
  </si>
  <si>
    <t>36.268407</t>
  </si>
  <si>
    <t>-5.286029</t>
  </si>
  <si>
    <t>Rescatados seis niños empujados por el viento en la playa de Sotogrande</t>
  </si>
  <si>
    <t>#https://www.europasur.es/san_roque/Rescatados-viento-Sotogrande-playa-ninos_0_1380162304.html#</t>
  </si>
  <si>
    <t>#https://www.sotograndedigital.com/2019/08/08/socorrismo-rescata-hasta-seis-menores-en-la-playa-de-sotogrande/#</t>
  </si>
  <si>
    <t>43.578916</t>
  </si>
  <si>
    <t>-5.957239</t>
  </si>
  <si>
    <t>Los socorristas rescatan a dos bañistas en apuros en la playa de Salinas</t>
  </si>
  <si>
    <t>Rescate y atención in situ por personal de salvamento y emergencias</t>
  </si>
  <si>
    <t>#https://www.elcomercio.es/asturias/mas-concejos/socorristas-rescatan-banistas-20190807002030-ntvo.html#</t>
  </si>
  <si>
    <t>Puente Genil, Río Genil</t>
  </si>
  <si>
    <t>37.388079</t>
  </si>
  <si>
    <t>-4.780969</t>
  </si>
  <si>
    <t>Muere un hombre en Puente Genil tras volcar un kayak en el río</t>
  </si>
  <si>
    <t>#https://www.eldiadecordoba.es/provincia/muere-accidente-piragua-puente-genil_0_1379862463.html#</t>
  </si>
  <si>
    <t>#https://sevilla.abc.es/andalucia/cordoba/sevi-fallece-ahogado-hombre-tras-volcar-kayak-genil-cordoba-201908071038_noticia.html#</t>
  </si>
  <si>
    <t>#https://www.20minutos.es/noticia/3726104/0/sucesos-muere-varon-puente-genil-tras-volcar-con-su-kayak-rio/#</t>
  </si>
  <si>
    <t>#http://www.canalsur.es/noticias/muere-un-hombre-tras-volcar-un-kayak-en-el-rio-genil/1466425.html#</t>
  </si>
  <si>
    <t>#https://www.diarioinformacion.com/marina-alta/2019/08/06/atienden-banista-78-anos-sintomas/2175361.html#</t>
  </si>
  <si>
    <t>#https://www.hortanoticias.com/rescatan-a-un-hombre-con-sintomas-de-ahogamiento-en-la-playa-plansmar-del-puig/#</t>
  </si>
  <si>
    <t>28.113083</t>
  </si>
  <si>
    <t>-15.413900</t>
  </si>
  <si>
    <t>El cadáver hallado en los tetrápodos es del presunto matricida de Copherfam</t>
  </si>
  <si>
    <t>#https://www.canarias7.es/sucesos/el-cadaver-hallado-en-los-tetrapodos-es-del-presunto-matricida-de-copherfam-EX7734341#</t>
  </si>
  <si>
    <t>#https://www.eldia.es/sucesos/2019/08/07/cadaver-hombre-arrastrado-marea-tetrapodos/998861.html#</t>
  </si>
  <si>
    <t>Salinas, Playa de Salinas</t>
  </si>
  <si>
    <t>43.578768</t>
  </si>
  <si>
    <t>-5.958640</t>
  </si>
  <si>
    <t>Rescatan a padre y sus dos hijos en la playa de Salinas</t>
  </si>
  <si>
    <t>#https://www.elcomercio.es/asturias/mas-concejos/rescatan-padre-hijos-20190817012142-ntvo.html#</t>
  </si>
  <si>
    <t>Burela, Playa de A Marosa</t>
  </si>
  <si>
    <t>43.674399</t>
  </si>
  <si>
    <t>-7.373549</t>
  </si>
  <si>
    <t>Muere el bañista rescatado tras arrastrarlo la corriente en la playa de A Marosa, en Burela</t>
  </si>
  <si>
    <t>#https://www.lavozdegalicia.es/noticia/amarina/burela/2019/08/20/muere-banista-rescatado-tras-arrastrarlo-corriente-playa-marosa-burela/00031566296918702523756.htm#</t>
  </si>
  <si>
    <t>Peñíscola, Cala del Moro</t>
  </si>
  <si>
    <t>40.347248</t>
  </si>
  <si>
    <t>0.389912</t>
  </si>
  <si>
    <t>Rescatan a dos personas a bordo de un bote en pleno temporal en Peníscola</t>
  </si>
  <si>
    <t>#https://www.levante-emv.com/castello/2019/08/20/bomberos-buscan-surfistas-problemas-salir/1913089.html#</t>
  </si>
  <si>
    <t>#https://www.elperiodicodeaqui.com/epda-noticias/rescatados-dos-ocupantes-de-una-embarcacion-en-una-playa-de-peniscola/189520#</t>
  </si>
  <si>
    <t>#https://www.castelloninformacion.com/peniscola-bomberos-rescatadas-dos-personas-playa-pequeno-bote/#</t>
  </si>
  <si>
    <t>Benicarló, La Basseta</t>
  </si>
  <si>
    <t>40.425027</t>
  </si>
  <si>
    <t>0.403011</t>
  </si>
  <si>
    <t>La tormenta entre Peníscola y Benicarló atrapa 6 vehículos y daña una playa</t>
  </si>
  <si>
    <t>#https://www.levante-emv.com/multimedia/videos/castello/2019-08-20-181838-rescatan-ocupantes-tres-coches-atrapados-fuertes-lluvias-benicarlo.html#</t>
  </si>
  <si>
    <t>Ibiza, playa de ses Figueretes</t>
  </si>
  <si>
    <t>38.903946</t>
  </si>
  <si>
    <t>1.421586</t>
  </si>
  <si>
    <t>Hospitalizada una bañista tras desmayarse en una playa de Ibiza</t>
  </si>
  <si>
    <t>#https://www.diariodeibiza.es/pitiuses-balears/2019/08/20/hospitalizada-desmayarse-playa-ibiza/1086662.html#</t>
  </si>
  <si>
    <t>#https://www.periodicodeibiza.es/pitiusas/local/2019/08/20/1101557/hospitalizan-mujer-tras-desmayarse-playa-ses-figueretes.html#</t>
  </si>
  <si>
    <t>#https://canal4diario.com/2019/08/20/una-mujer-de-70-anos-casi-se-ahoga-en-una-playa-de-eivissa/#</t>
  </si>
  <si>
    <t>Santoña, Faro del Caballo</t>
  </si>
  <si>
    <t>43.451284</t>
  </si>
  <si>
    <t>-3.425767</t>
  </si>
  <si>
    <t>Nuevo rescate en el Faro del Caballo por una lesión al saltar al agua</t>
  </si>
  <si>
    <t>#https://www.eldiariomontanes.es/cantabria/nuevo-rescate-faro-20190820181203-nt.html#</t>
  </si>
  <si>
    <t>#https://www.vivecampoo.es/noticia/joven-madrilena-resulta-herida-tirarse-al-agua-zona-faro-caballo-18143.html#</t>
  </si>
  <si>
    <t>#https://www.eldiarioalerta.com/articulo/cantabria/rescatada-helicoptero-joven-madrilena-faro-caballo-santona/20190820173716061017.html#</t>
  </si>
  <si>
    <t>Sanxenxo, playa de Silga</t>
  </si>
  <si>
    <t>42.39916</t>
  </si>
  <si>
    <t>-8.812323</t>
  </si>
  <si>
    <t>Evacuado en helicóptero tras caer al mar cuando practicaba "parascending" en Sanxenxo</t>
  </si>
  <si>
    <t>#https://www.farodevigo.es/portada-pontevedra/2019/08/21/hombre-evacuado-helicoptero-caer-mar/2157980.html#</t>
  </si>
  <si>
    <t>#https://www.lavozdegalicia.es/noticia/pontevedra/pontevedra/2019/08/20/herido-silgar-romperse-cuerda-paracaidas/00031566322784438199925.htm#</t>
  </si>
  <si>
    <t>#https://www.cope.es/emisoras/galicia/pontevedra-provincia/pontevedra/noticias/evacuado-helicoptero-herido-practicar-paracaidismo-lancha-motora-sanxenxo-20190821_482185#</t>
  </si>
  <si>
    <t>Alboraya, playa de Port Saplaya</t>
  </si>
  <si>
    <t>39.506416</t>
  </si>
  <si>
    <t>-0.321747</t>
  </si>
  <si>
    <t>Rescatan en la playa de Port Saplaya a cinco bañistas por el mal estado del mar</t>
  </si>
  <si>
    <t>#https://www.hortanoticias.com/rescatan-en-la-playa-de-port-saplaya-a-cinco-banistas-por-el-mal-estado-del-mar/#</t>
  </si>
  <si>
    <t>#https://www.lavanguardia.com/vida/20190820/464195715675/rescatan-en-un-espigon-de-alboraya-a-cinco-banistas-por-el-mal-estado-del-mar.html#</t>
  </si>
  <si>
    <t>#https://www.levante-emv.com/horta/2019/08/20/equipo-socorristas-port-saplaya-rescatan/1913190.html#</t>
  </si>
  <si>
    <t>#https://www.lasprovincias.es/comunitat/rescatan-espigon-port-saplaya-20190821110237-nt.html#</t>
  </si>
  <si>
    <t>Guardamar de Segura, Playa de les Ortigues</t>
  </si>
  <si>
    <t>38.038279</t>
  </si>
  <si>
    <t>-.651506</t>
  </si>
  <si>
    <t>Hallan muerto al hombre desaparecido en la playa de Les Ortigues de Guardamar</t>
  </si>
  <si>
    <t>#https://www.diarioinformacion.com/vega-baja/2019/08/20/amplio-despliegue-buscar-hombre-desaparecido/2178958.html#</t>
  </si>
  <si>
    <t>#https://www.abc.es/espana/comunidad-valenciana/abci-muere-ahogado-banista-buscado-como-desaparecido-playa-guardamar-segura-201908201926_noticia.html#</t>
  </si>
  <si>
    <t>#https://www.levante-emv.com/sucesos/2019/08/20/fallecidos-playas-comunitat-horas/1913181.html#</t>
  </si>
  <si>
    <t>#https://www.elcorreogallego.es/galicia/ecg/fallece-un-banista-playa-burela/idEdicion-2019-08-20/idNoticia-1199128#</t>
  </si>
  <si>
    <t>#https://www.elindependiente.com/sociedad/2019/08/20/fallece-hombre-dificultades-salir-agua-playa-lugo/#</t>
  </si>
  <si>
    <t>#https://www.galiciapress.es/texto-diario/mostrar/1506025/muere-hombre-dificultades-salir-agua-playa-burela-lugo#</t>
  </si>
  <si>
    <t>Gandía</t>
  </si>
  <si>
    <t>39.010579</t>
  </si>
  <si>
    <t>-0.169087</t>
  </si>
  <si>
    <t>La Policía Local de Gandia atiende a un varón por ahogamiento en una piscina</t>
  </si>
  <si>
    <t>#https://www.ondanaranjacope.com/noticias/id47414-la-policia-local-de-gandia-atiende-a-un-varon-por-ahogamiento-en-una-piscina.html#.XVxsDhYTh4E.twitter#</t>
  </si>
  <si>
    <t>#https://saforguia.com/art/53847/la-policia-local-de-gandia-asiste-a-un-hombre-con-sintomas-de-ahogamiento-en-una-piscina#</t>
  </si>
  <si>
    <t>Sineu</t>
  </si>
  <si>
    <t>39.649240</t>
  </si>
  <si>
    <t>3.013399</t>
  </si>
  <si>
    <t>Rescatan a un hombre de 68 años que se había caído en una cisterna en Sineu</t>
  </si>
  <si>
    <t>#https://www.mallorcadiario.com/rescate-sineu-hombre-precipitado-al-interior-de-una-cisterna#</t>
  </si>
  <si>
    <t>#https://www.diariodemallorca.es/sucesos/2019/08/19/recatan-hombre-68-anos-habia/1441873.html#</t>
  </si>
  <si>
    <t>#https://www.europapress.es/illes-balears/noticia-recatan-hombre-68-anos-caido-cisterna-sineu-20190819103444.html#</t>
  </si>
  <si>
    <t>Trebalúger</t>
  </si>
  <si>
    <t>39.931033</t>
  </si>
  <si>
    <t>3.988915</t>
  </si>
  <si>
    <t>Sufre una lesión medular en una playa en Menorca</t>
  </si>
  <si>
    <t>Albania</t>
  </si>
  <si>
    <t>#https://www.menorca.info/menorca/sucesos/2019/08/19/664333/evacuado-turista-lesion-medular-tirarse-trebaluger.html#</t>
  </si>
  <si>
    <t>#https://menorcaaldia.com/2019/08/19/un-herido-tras-tirarse-desde-una-roca-y-golpearse-en-trebaluger/#</t>
  </si>
  <si>
    <t>#https://www.europapress.es/illes-balears/noticia-turista-sufre-traumatismo-medular-precipitarse-playa-trebaluger-menorca-20190819174411.html#</t>
  </si>
  <si>
    <t>#https://www.diariodemallorca.es/sucesos/2019/08/20/sufre-lesion-medular-playa-menorca/1441964.html#</t>
  </si>
  <si>
    <t>#https://www.lavanguardia.com/sucesos/20190819/464163523761/muere-windsurfista-rescatado-mar-tenerife.html#</t>
  </si>
  <si>
    <t>39.191016</t>
  </si>
  <si>
    <t>-0.498239</t>
  </si>
  <si>
    <t>La policía de l'Alcúdia rescatan a una mujer y a su perro en la Acequia Real</t>
  </si>
  <si>
    <t>#https://www.lasprovincias.es/ribera-costera/policia-alcudia-rescate-perro-mujer-20190820113300-nt.html#</t>
  </si>
  <si>
    <t>Madrid, Moratalaz, Piscina polideportivo de la Elipa</t>
  </si>
  <si>
    <t>40.414334</t>
  </si>
  <si>
    <t>-3.654440</t>
  </si>
  <si>
    <t>Una mujer salva la vida gracias a la actuación de una enfermera tras semiahogarse en Moratalaz</t>
  </si>
  <si>
    <t>#https://gacetinmadrid.com/2019/08/18/una-mujer-salva-la-vida-gracias-a-la-actuacion-de-una-enfermera-tras-semiahogarse-en-moratalaz/#</t>
  </si>
  <si>
    <t>Tortosa, Canal del Ebro</t>
  </si>
  <si>
    <t>40.793299</t>
  </si>
  <si>
    <t>0.497124</t>
  </si>
  <si>
    <t>Hallado el cadáver de una persona en el coche caído al canal en Tortosa</t>
  </si>
  <si>
    <t>#https://www.diaridetarragona.com/ebre/Hallado-el-cadaver-de-una-persona-en-el-coche-caido-al-canal-en-Tortosa-20190818-0024.html#</t>
  </si>
  <si>
    <t>#https://elcaso.elnacional.cat/ca/successos/troben-cadaver-dins-cotxe-caigut-canal-tortosa_13338_102.html#</t>
  </si>
  <si>
    <t>#https://elcaso.elnacional.cat/es/sucesos/hallan-cadaver-dentro-coche-caido-canal-tortosa_13338_102.html#</t>
  </si>
  <si>
    <t>Ciutadella</t>
  </si>
  <si>
    <t>40.011287</t>
  </si>
  <si>
    <t>3.843692</t>
  </si>
  <si>
    <t>Un niño de 2 años a punto de ahogarse, trasladado a Son Espases desde Menorca</t>
  </si>
  <si>
    <t>#https://www.ultimahora.es/sucesos/ultimas/2019/08/18/1101187/nino-anos-punto-ahogarse-trasladado-son-espases-desde-menorca.html#</t>
  </si>
  <si>
    <t>#https://www.telecinco.es/informativos/sociedad/estado-grave-nina-ahogarse-piscina-privada-menorca_18_2804820102.html#</t>
  </si>
  <si>
    <t>#https://cadenaser.com/emisora/2019/08/19/radio_menorca/1566198109_957367.html#</t>
  </si>
  <si>
    <t>#https://www.mallorcadiario.com/una-nina-de-tres-anos-en-estado-grave-tras-sufrir-una-ahogamiento-en-una-piscina-de-ciutadella#</t>
  </si>
  <si>
    <t>#https://www.menorca.info/menorca/sucesos/2019/08/20/664379/evolucion-favorable-del-nino-rescatado-piscina.html#</t>
  </si>
  <si>
    <t>Cap D'en Font</t>
  </si>
  <si>
    <t>39.824222</t>
  </si>
  <si>
    <t>4.205466</t>
  </si>
  <si>
    <t>Aparece flotando un cuerpo sin vida cerca de Cap d'en Font</t>
  </si>
  <si>
    <t>Paseo en tierra</t>
  </si>
  <si>
    <t>#https://www.menorca.info/menorca/sucesos/2019/08/17/664215/aparece-cuerpo-flotando-cerca-cap-font.html#</t>
  </si>
  <si>
    <t>#https://menorcaaldia.com/2019/08/18/encuentran-un-cuerpo-sin-vida-flotando-en-la-costa-de-sant-lluis/#</t>
  </si>
  <si>
    <t>#https://www.arabalears.cat/societat/localitzen-cos-dona-65-anys-cap-font-menorca_0_2291170958.html#</t>
  </si>
  <si>
    <t>#https://www.telecinco.es/informativos/sociedad/ahogado-padre-hijo-gerona-bandera-roja_18_2805345128.html#</t>
  </si>
  <si>
    <t>Ciruelos de Cervera</t>
  </si>
  <si>
    <t>41.905664</t>
  </si>
  <si>
    <t>-3.530621</t>
  </si>
  <si>
    <t>Fallece un niño de 3 años tras caer a una piscina en un pueblo de Burgos</t>
  </si>
  <si>
    <t>#http://www.elcorreodeburgos.com/noticias/provincia/fallece-nino-ahogado-piscina-finca-particular_197638.html#</t>
  </si>
  <si>
    <t>#https://www.cope.es/emisoras/castilla-y-leon/burgos-provincia/burgos/noticias/fallece-nino-anos-tras-caer-una-piscina-pueblo-burgos-20190816_480287#</t>
  </si>
  <si>
    <t>#https://www.lasprovincias.es/sucesos/muere-nino-ahogado-piscina-20190817115303-nt.html#</t>
  </si>
  <si>
    <t>28.957765</t>
  </si>
  <si>
    <t>-13.559018</t>
  </si>
  <si>
    <t>Rescatado un bañista en El Reducto</t>
  </si>
  <si>
    <t>#http://www.lancelotdigital.com/sucesos/rescatado-un-banista-en-la-playa-en-el-reducto#</t>
  </si>
  <si>
    <t>Torrejón de Ardoz, lago del Parque del Ocio</t>
  </si>
  <si>
    <t>40.442635</t>
  </si>
  <si>
    <t>-3.456179</t>
  </si>
  <si>
    <t>Aparece el cadáver de un hombre en un lago de Torrejón</t>
  </si>
  <si>
    <t>#https://www.miracorredor.tv/aparece-el-cadaver-de-un-hombre-en-un-lago-de-torrejon/#</t>
  </si>
  <si>
    <t>Peníscola, cala Pedret</t>
  </si>
  <si>
    <t>40.307809</t>
  </si>
  <si>
    <t>0.351591</t>
  </si>
  <si>
    <t>Asisten a dos bañistas con síntomas de ahogamiento</t>
  </si>
  <si>
    <t>#https://www.elperiodicomediterraneo.com/noticias/sucesos/asisten-dos-banistas-sintomas-ahogamiento_1238813.html#</t>
  </si>
  <si>
    <t>#https://diarimillars.es/successos/rescaten-a-dos-banyistes-a-peniscola/#</t>
  </si>
  <si>
    <t>#https://www.ondacero.es/emisoras/comunidad-valenciana/castellon/noticias/asisten-dos-banistas-sintomas-ahogamiento-cala-pedret-peniscola_201908135d529be90cf2280dfe4997e3.html#</t>
  </si>
  <si>
    <t>Alaró</t>
  </si>
  <si>
    <t>39.711656</t>
  </si>
  <si>
    <t>2.793707</t>
  </si>
  <si>
    <t>Muere ahogada una joven turista en Alaró</t>
  </si>
  <si>
    <t>#https://www.ultimahora.es/sucesos/ultimas/2019/08/13/1100289/muere-ahogada-joven-turista-alaro.html#</t>
  </si>
  <si>
    <t>#https://www.ultimahora.es/sucesos/ultimas/2019/08/14/1100531/fallecida-alaro-era-hija-empresaria-britanica.html#</t>
  </si>
  <si>
    <t>#https://www.telecinco.es/informativos/hallan-alcohol-hachis-piscina-multimillonaria-britanica_18_2803770005.html#</t>
  </si>
  <si>
    <t>#https://www.elespanol.com/reportajes/20190815/tragedia-lujosa-mallorca-aparece-muerta-piscina-multimillonaria/421458735_0.html#</t>
  </si>
  <si>
    <t>#https://www.lne.es/gijon/2019/08/14/ahogado-poniente-58-anos-pudo/2515559.html#</t>
  </si>
  <si>
    <t>Miami Playa, L'Estartit, Cala Vienesos</t>
  </si>
  <si>
    <t>41.014136</t>
  </si>
  <si>
    <t>0.949516</t>
  </si>
  <si>
    <t>Evacuado un bañista de 65 años de Mont-roig en helicóptero</t>
  </si>
  <si>
    <t>#https://www.diaridetarragona.com/costa/Evacuado-un-banista-de-65-anos-de-Mont-roig-en-helicoptero-20190811-0004.html#</t>
  </si>
  <si>
    <t>L'Escala, Puerto de la Clota</t>
  </si>
  <si>
    <t>42.121891</t>
  </si>
  <si>
    <t>3.143936</t>
  </si>
  <si>
    <t>Muere una submarinista de 57 años en l’Escala</t>
  </si>
  <si>
    <t>#https://www.lavanguardia.com/local/girona/20190812/464000390799/muere-submarinista-57-anos-escala-girona-oxigeno.html#</t>
  </si>
  <si>
    <t>#https://elcaso.elnacional.cat/es/sucesos/vecina-lleida-muere-submarinismo-costa-brava_12870_102.html#</t>
  </si>
  <si>
    <t>Valencia, Sidi Saler, Playa de la Garrofera</t>
  </si>
  <si>
    <t>Ronda, Piscina del Padre Jesús</t>
  </si>
  <si>
    <t>36.740235</t>
  </si>
  <si>
    <t>-5.159761</t>
  </si>
  <si>
    <t>Una mujer de 67 años fallece en una piscina municipal de Ronda</t>
  </si>
  <si>
    <t>#https://www.malagahoy.es/provincia/mujer-muere-piscina-Ronda_0_1380762361.html#</t>
  </si>
  <si>
    <t>#https://www.diariosur.es/interior/ronda/fallece-mujer-piscina-20190809210723-nt.html#</t>
  </si>
  <si>
    <t>#http://www.diarioronda.es/2019/08/09/ronda/fallece-una-mujer-de-67-anos-mientras-se-banaba-en-la-piscina-de-padre-jesus/#</t>
  </si>
  <si>
    <t>Maspalomas, San Bartolomé de Tirajana</t>
  </si>
  <si>
    <t>Chantada</t>
  </si>
  <si>
    <t>42.614249</t>
  </si>
  <si>
    <t>-7.756115</t>
  </si>
  <si>
    <t>Aparece muerto y flotando en la cisterna de leche del camión en Chantada</t>
  </si>
  <si>
    <t>#https://www.lavozdegalicia.es/noticia/lemos/chantada/2019/06/29/aparece-muerto-flotando-cisterna-leche-camion-chantada/00031561831153206854645.htm#</t>
  </si>
  <si>
    <t>#https://www.compostela24horas.com/texto-diario/mostrar/1469303/aparece-flotando-cuerpo-hombre-cisterna-leche#</t>
  </si>
  <si>
    <t>#https://elpais.com/ccaa/2019/06/30/galicia/1561905122_554121.html#</t>
  </si>
  <si>
    <t>#https://www.antena3.com/noticias/sociedad/investigan-hallazgo-cadaver-trabajador-cisterna-camion-leche-lugo_201907015d19dfa60cf2d85ab307cc14.html#</t>
  </si>
  <si>
    <t>Gáldar; piscinas naturales del Agujero</t>
  </si>
  <si>
    <t>28.161592</t>
  </si>
  <si>
    <t>-15.660768</t>
  </si>
  <si>
    <t>Localizan el cuerpo sin vida de un hombre en las piscinas naturales del Agujero, en Gáldar</t>
  </si>
  <si>
    <t>#https://www.canarias7.es/sucesos/localizan-el-cuerpo-sin-vida-de-un-hombre-en-las-piscinas-naturales-del-agujero-en-galdar-DX7808533#</t>
  </si>
  <si>
    <t>#https://www.eldiario.es/canariasahora/sucesos/Hallado-cadaver-hombre-playa-Galdar_0_934056714.html#</t>
  </si>
  <si>
    <t>#https://www.laprovincia.es/sucesos/2019/08/22/localizado-cadaver-agujero/1203248.html#</t>
  </si>
  <si>
    <t>Garachico, Piscina Municipal</t>
  </si>
  <si>
    <t>28.374590</t>
  </si>
  <si>
    <t>-16.765199</t>
  </si>
  <si>
    <t>Un varón en estado grave con síntomas de ahogamiento en Tenerife</t>
  </si>
  <si>
    <t>#https://www3.gobiernodecanarias.org/noticias/un-varon-en-estado-grave-con-sintomas-de-ahogamiento-en-tenerife/#</t>
  </si>
  <si>
    <t>#https://www.eldia.es/sucesos/2019/08/21/hombre-grave-sacado-piscina-garachico/1002337.html#</t>
  </si>
  <si>
    <t>#https://dautedigital.es/2019/08/sacan-a-un-hombre-de-la-piscina-de-garachico-con-sintomas-de-ahogamiento/#</t>
  </si>
  <si>
    <t>#https://diariodeavisos.elespanol.com/2019/08/en-estado-grave-tras-ser-sacado-de-una-piscina-de-garachico-con-sintomas-de-ahogamiento/#</t>
  </si>
  <si>
    <t>Roses, Playa Nova</t>
  </si>
  <si>
    <t>42.264052</t>
  </si>
  <si>
    <t>3.171988</t>
  </si>
  <si>
    <t>Una mujer muere ahogada en una playa de Girona</t>
  </si>
  <si>
    <t>#https://www.lavanguardia.com/local/girona/20190822/464204974689/mujer-muere-ahogada-playa-roses-girona.html#</t>
  </si>
  <si>
    <t>#https://www.elperiodico.com/es/sociedad/20190822/una-mujer-de-68-anos-muere-ahogada-en-roses-7601837#</t>
  </si>
  <si>
    <t>#https://www.cope.es/emisoras/cataluna/barcelona-provincia/noticias/una-mujer-muere-ahogada-playa-roses-girona-20190822_482865#</t>
  </si>
  <si>
    <t>Mojácar, Torre Pirulico</t>
  </si>
  <si>
    <t>37.068455</t>
  </si>
  <si>
    <t>-1.849320</t>
  </si>
  <si>
    <t>Tres adolescentes rescatados tras saltar de la torre Pirulico de Mojácar</t>
  </si>
  <si>
    <t>#https://www.ideal.es/almeria/almeria/tres-adolescentes-rescatados-almeria-20190821153153-nt.html#</t>
  </si>
  <si>
    <t>#https://www.lavozdealmeria.com/noticia/3/provincia/177228/tres-adolescentes-se-lanzan-al-mar-desde-la-torre-del-pirulico#</t>
  </si>
  <si>
    <t>#https://www.lavanguardia.com/vida/20190821/464202447491/un-helicoptero-rescata-3-jovenes-que-saltaron-al-mar-de-una-torre-en-mojacar.html#</t>
  </si>
  <si>
    <t>El Altet</t>
  </si>
  <si>
    <t>38.269722</t>
  </si>
  <si>
    <t>-0.518964</t>
  </si>
  <si>
    <t>Muere un hombre de 49 años mientras se bañaba con bandera roja en El Altet</t>
  </si>
  <si>
    <t>#https://www.diarioinformacion.com/sucesos/2019/08/22/muere-hombre-49-anos-banaba/2179351.html#</t>
  </si>
  <si>
    <t>#https://www.lasexta.com/noticias/sociedad/muere-hombre-playa-altet-alicante_201908215d5db3dd0cf2370b319a3d14.html#</t>
  </si>
  <si>
    <t>#https://www.20minutos.es/noticia/3739353/0/fallece-hombre-playa-altet/#</t>
  </si>
  <si>
    <t>#https://www.lasprovincias.es/sucesos/fallece-hombre-playa-20190821230348-nt.html#</t>
  </si>
  <si>
    <t>#https://diariodealicante.net/un-banista-fallece-en-la-playa-de-les-ortigues-de-guardamar/#</t>
  </si>
  <si>
    <t>Calella, Playa Garbí</t>
  </si>
  <si>
    <t>Calviá, Port Adriano</t>
  </si>
  <si>
    <t>39.491816</t>
  </si>
  <si>
    <t>2.476772</t>
  </si>
  <si>
    <t>Una lancha con un madrileño y su hijo a bordo sufre una explosión y se hunde en Mallorca</t>
  </si>
  <si>
    <t>#https://www.elespanol.com/sociedad/sucesos/20190820/lancha-madrileno-bordo-sufre-explosion-hunde-mallorca/422958457_0.html#</t>
  </si>
  <si>
    <t>Santa María del Corcó, Osona, Salt del Cabrit</t>
  </si>
  <si>
    <t>42.012003</t>
  </si>
  <si>
    <t>2.338475</t>
  </si>
  <si>
    <t>Rescatado un joven después de saltar desde 15 metros a un lago en Osona</t>
  </si>
  <si>
    <t>#https://www.elperiodico.com/es/sociedad/20190808/un-joven-rescatado-despues-de-saltar-desde-15-metros-a-un-lago-en-osona-7587054#</t>
  </si>
  <si>
    <t>#https://www.entornointeligente.com/rescatado-un-joven-despus-de-saltar-desde-15-metros-a-un-lago-en-osona/#</t>
  </si>
  <si>
    <t>Salou, Hotel Villa Dorada</t>
  </si>
  <si>
    <t>41.068603</t>
  </si>
  <si>
    <t>1.152067</t>
  </si>
  <si>
    <t>Rescatan a una niña inconsciente de una piscina de un hotel de Salou</t>
  </si>
  <si>
    <t>#https://tarragonadigital.com/costa-daurada/menor-ofegada-piscina-salou-hotel-villa-dorada-agost-2019#</t>
  </si>
  <si>
    <t>#https://www.diaridetarragona.com/costa/En-estado-grave-una-nina-de-4-anos-sacada-inconsciente-de-una-piscina-de-Salou-20190805-0055.html#</t>
  </si>
  <si>
    <t>#https://www.diaridetarragona.com/costa/La-nina-inglesa-mas-famosa-de-Salou-20190807-0037.html#</t>
  </si>
  <si>
    <t>#https://www.elindependiente.com/sociedad/2019/08/03/muere-hombre-45-anos-ahogado-una-playa-sin-vigilar-gerona/#</t>
  </si>
  <si>
    <t>#https://www.diariodemallorca.es/sucesos/2019/08/07/muere-son-espases-ahogamiento/1439096.html#</t>
  </si>
  <si>
    <t>Redondela, Chapela, Playa de Arealonga</t>
  </si>
  <si>
    <t>42.265073</t>
  </si>
  <si>
    <t>-8.676458</t>
  </si>
  <si>
    <t>Muere tras caer al mar un pescador aficionado en la playa de Arealonga, en Chapela</t>
  </si>
  <si>
    <t>#https://www.farodevigo.es/comarcas/2019/08/23/muere-banista-playa-arealonga-chapela/2159179.html#</t>
  </si>
  <si>
    <t>#https://www.elprogreso.es/articulo/sucesos/muere-caer-mar-pescador-proximidades-playa-arealonga/201908231312031393368.html#</t>
  </si>
  <si>
    <t>#https://www.lavozdegalicia.es/noticia/vigo/redondela/2019/08/23/pescador-aficionado-fallece-caer-mar-playa-chapela/00031566560856191952738.htm#</t>
  </si>
  <si>
    <t>#https://www.galiciae.com/articulo/galicia/muere-caer-mar-pescador-proximidades-playa-arealonga/20190823131212063851.html#</t>
  </si>
  <si>
    <t>Palma de Mallorca, Puerto</t>
  </si>
  <si>
    <t>39.564605</t>
  </si>
  <si>
    <t>2.642857</t>
  </si>
  <si>
    <t>Rescatado tras perder la consciencia y caer al mar en el puerto de Palma</t>
  </si>
  <si>
    <t>#https://www.ultimahora.es/sucesos/ultimas/2019/08/23/1102163/rescatado-tras-perder-consciencia-caer-mar-puerto-palma.html#</t>
  </si>
  <si>
    <t>Xirivella, Piscina Municipal</t>
  </si>
  <si>
    <t>39.460368</t>
  </si>
  <si>
    <t>-0.424522</t>
  </si>
  <si>
    <t>Le sorprende la muerte con 41 años mientras se bañaba en la piscina de su barrio</t>
  </si>
  <si>
    <t>#https://www.abc.es/espana/comunidad-valenciana/abci-muere-hombre-41-anos-mientras-banaba-piscina-barrio-xirivella-201908222127_noticia.html#</t>
  </si>
  <si>
    <t>#https://www.levante-emv.com/sucesos/2019/08/23/hombre-fallece-ahogado-piscina-barrio/1914075.html#</t>
  </si>
  <si>
    <t>#https://www.lavanguardia.com/local/valencia/20190822/464210071301/un-hombre-fallece-en-la-piscina-del-barri-de-la-llum-de-xirivella-valencia.html#</t>
  </si>
  <si>
    <t>#https://valenciaextra.com/muere-hombre-en-piscina-barrio-luz-xirivella-ultima-hora/#</t>
  </si>
  <si>
    <t>Llanes, Playa de Borizu</t>
  </si>
  <si>
    <t>43.436175</t>
  </si>
  <si>
    <t>-4.810977</t>
  </si>
  <si>
    <t>Gran susto en la playa de Borizu al quedar unos bañistas atrapados por las corrientes</t>
  </si>
  <si>
    <t>#https://www.lne.es/sucesos/2019/08/23/gran-susto-playa-borizu-quedar/2519122.html#</t>
  </si>
  <si>
    <t>Arenal d’en Castell</t>
  </si>
  <si>
    <t>40.022040</t>
  </si>
  <si>
    <t>4.183772</t>
  </si>
  <si>
    <t>Los socorristas salvan la vida a un niño en Arenal d’en Castell</t>
  </si>
  <si>
    <t>#https://www.menorca.info/menorca/sucesos/2019/08/23/664627/socorristas-salvan-vida-nino-arenal-castell.html#</t>
  </si>
  <si>
    <t>Jávea, Cova Tallada</t>
  </si>
  <si>
    <t>38.817590</t>
  </si>
  <si>
    <t>0.167428</t>
  </si>
  <si>
    <t>Dos jóvenes son rescatados en la Cova Tallada al caer al mar por el golpe de una ola</t>
  </si>
  <si>
    <t>#https://www.javea.com/dos-jovenes-son-rescatados-en-la-cova-tallada-al-caer-al-mar-por-el-golpe-de-una-ola/#</t>
  </si>
  <si>
    <t>#https://www.denia.com/dos-jovenes-son-rescatados-por-cruz-roja-tras-ser-arrastrados-por-una-ola-en-la-cova-talla/#</t>
  </si>
  <si>
    <t>Bilbao, Puente de la Merced</t>
  </si>
  <si>
    <t>43.257435</t>
  </si>
  <si>
    <t>-2.927022</t>
  </si>
  <si>
    <t>Rescatan a un joven que se tiró a la ría para huir de la Policía</t>
  </si>
  <si>
    <t>#https://www.elcorreo.com/bizkaia/tira-venia-policia-20190821105152-nt.html#</t>
  </si>
  <si>
    <t>#https://sevilla.abc.es/andalucia/almeria/sevi-rescatan-tres-adolescentes-lanzaron-desde-acantilado-mojacar-201908221711_noticia.html#</t>
  </si>
  <si>
    <t>Candelaria, residencial Afirama</t>
  </si>
  <si>
    <t>28.369653</t>
  </si>
  <si>
    <t>-16.362220</t>
  </si>
  <si>
    <t>Recuperan a una mujer que estaba en parada cardiorespiratoria en una piscina</t>
  </si>
  <si>
    <t>#https://www.laprovincia.es/sucesos/2019/08/23/recuperan-mujer-parada-cardiorespiratoria-piscina/1203600.html#</t>
  </si>
  <si>
    <t>#https://www.lavanguardia.com/local/canarias/20190823/464214508503/policia-local-de-candelaria-tenerife-recupera-a-una-mujer-que-estaba-en-parada-cardiorespiratoria.html#</t>
  </si>
  <si>
    <t>#https://www.eldia.es/sucesos/2019/08/23/policia-local-recupera-mujer-parada/1002807.html#</t>
  </si>
  <si>
    <t>Marbella, Playa Puente Romano</t>
  </si>
  <si>
    <t>36.504187</t>
  </si>
  <si>
    <t>-4.916310</t>
  </si>
  <si>
    <t>Dos socorristas del Hotel Marbella Club salvan a un hombre que pedía auxilio agarrado a una boya situada a 200 metros de la orilla</t>
  </si>
  <si>
    <t>#https://www.diariosur.es/marbella-estepona/hicimos-ninguna-heroicidad-20190821163722-nt.html#</t>
  </si>
  <si>
    <t>#https://www.levante-emv.com/ribera/2019/08/21/rescatan-mujer-lanzo-acequia-real/1913245.html#</t>
  </si>
  <si>
    <t>36.050748</t>
  </si>
  <si>
    <t>-5.381629</t>
  </si>
  <si>
    <t>Salvamento Marítimo asiste a dos personas que se hundían en una moto acuática en la Bahía de Algeciras</t>
  </si>
  <si>
    <t>#https://www.europasur.es/campo-de-gibraltar/Salvamento-Maritimo-moto-acuatica-Bahia-Algeciras_0_1385261681.html#</t>
  </si>
  <si>
    <t>San Roque, Playa de Torreguadiaro</t>
  </si>
  <si>
    <t>36.299026</t>
  </si>
  <si>
    <t>-5.269270</t>
  </si>
  <si>
    <t>Los socorristas rescatan en Torreguadiaro a diez personas que ignoraron la bandera roja</t>
  </si>
  <si>
    <t>#https://www.europasur.es/san_roque/socorristas-rescatan-Torreguadiaro-personas-bandera-roja_0_1385561631.html#</t>
  </si>
  <si>
    <t>Isla de Arosa, Varadero de O Xufre</t>
  </si>
  <si>
    <t>42.570167</t>
  </si>
  <si>
    <t>-8.862912</t>
  </si>
  <si>
    <t>Un pescador jubilado de A Illa aparece muerto en O Xufre tras salir a faenar</t>
  </si>
  <si>
    <t>#https://www.farodevigo.es/portada-arousa/2019/08/25/pescador-jubilado-illa-aparece-muerto/2159800.html#</t>
  </si>
  <si>
    <t>#https://www.lavozdegalicia.es/noticia/arousa/2019/08/24/rescatan-agua-cadaver-vecino-illa/00031566674199292362566.htm#</t>
  </si>
  <si>
    <t>#https://elpais.com/politica/2019/08/25/actualidad/1566723810_828431.html#</t>
  </si>
  <si>
    <t>Mazarrón, Playa del Puerto</t>
  </si>
  <si>
    <t>37.565963</t>
  </si>
  <si>
    <t>-1.256257</t>
  </si>
  <si>
    <t>Rescatados en Mazarrón 6 tripulantes tras volcar su lancha</t>
  </si>
  <si>
    <t>#https://www.laverdad.es/murcia/mazarron/rescatados-mazarron-tripulantes-20190824191950-nt.html#</t>
  </si>
  <si>
    <t>Playa Dicido Mioño</t>
  </si>
  <si>
    <t>43.363733</t>
  </si>
  <si>
    <t>-3.193939</t>
  </si>
  <si>
    <t>Rescatado bañista por S.O.S #DYA playa de Dicido Mioño</t>
  </si>
  <si>
    <t>#https://twitter.com/DYACantabria/status/1165225097638096896#</t>
  </si>
  <si>
    <t>#https://www.muchocastro.com/noticias/sucesos/item/90999-salvan-la-vida-de-un-banista-tras-ahogarse-en-la-playa-de-dicido-miono-castro-urdiales#</t>
  </si>
  <si>
    <t>Palma de Mallorca, Hotel Lis Mallorca</t>
  </si>
  <si>
    <t>39.552873</t>
  </si>
  <si>
    <t>2.602013</t>
  </si>
  <si>
    <t>Dos turistas salvan a un bebé de morir ahogado en la piscina de un hotel de Palma</t>
  </si>
  <si>
    <t>#https://www.ultimahora.es/sucesos/ultimas/2019/08/24/1102377/dos-turistas-salvan-bebe-morir-ahogado-piscina-hotel-palma.html?utm_source=twitter&amp;utm_medium=web#</t>
  </si>
  <si>
    <t>#https://www.mallorcadiario.com/noticia/541206/sucesos/una-madre-salva-a-su-bebe-de-morir-ahogada-tras-caer-a-una-piscina-en-un-hotel-de-palma.html#</t>
  </si>
  <si>
    <t>Altea, Cala del Mascarat</t>
  </si>
  <si>
    <t>38.830124</t>
  </si>
  <si>
    <t>-0.05716</t>
  </si>
  <si>
    <t>Rescatada una mujer de 62 años alcanzada por una embarcación en Altea</t>
  </si>
  <si>
    <t>#https://www.diarioinformacion.com/sucesos/2019/08/25/rescatada-mujer-62-anos-edad/2180175.html#</t>
  </si>
  <si>
    <t>Palma de Mallorca, Piscinas polideportivo Germans Escalas</t>
  </si>
  <si>
    <t>39.578681</t>
  </si>
  <si>
    <t>2.678607</t>
  </si>
  <si>
    <t>Rescatan a un usuario de 85 años en la piscina de Germans Escalas.</t>
  </si>
  <si>
    <t>#https://twitter.com/Emergencies7000/status/1165190977449054208#</t>
  </si>
  <si>
    <t>Almonte, Playa de Matalascañas</t>
  </si>
  <si>
    <t>37.016917</t>
  </si>
  <si>
    <t>-6.586465</t>
  </si>
  <si>
    <t>Fallece un bañista de 73 años de edad ahogado en Matalascañas</t>
  </si>
  <si>
    <t>#http://huelva24.com/art/129118/fallece-un-banista-de-73-anos-de-edad-ahogado-en-matalascanas#</t>
  </si>
  <si>
    <t>#https://m.europapress.es/andalucia/huelva-00354/noticia-muere-banista-73-anos-playa-matalascanas-huelva-20190824092422.html#</t>
  </si>
  <si>
    <t>#https://andaluciainformacion.es/huelva/844279/fallece-un-banista-de-73-anos-en-la-playa-de-matalascanas/#</t>
  </si>
  <si>
    <t>#https://www.diariodehuelva.es/2019/08/24/fallece-un-banista-a-50-metros-de-la-orilla-en-la-playa-de-matalascanas/#</t>
  </si>
  <si>
    <t>#https://www.huelvainformacion.es/provincia/Fallece-banista-73-anos-playa-Matalascanas_0_1385261576.html#</t>
  </si>
  <si>
    <t>Alcorcón</t>
  </si>
  <si>
    <t>40.340148</t>
  </si>
  <si>
    <t>-3.826596</t>
  </si>
  <si>
    <t>Reaniman a un hombre de 76 años tras ahogarse en una piscina en Alcorcón</t>
  </si>
  <si>
    <t>#http://www.telemadrid.es/noticias/madrid/Reaniman-cardiorespiratoria-ahogarse-piscina-Alcorcon-0-2151984814--20190823082511.html#</t>
  </si>
  <si>
    <t>#https://www.madridiario.es/471153/reaniman-a-un-hombre-de-76-anos-tras-ahogarse-en-una-piscina-en-alcorcon#</t>
  </si>
  <si>
    <t>#https://alcorconhoy.com/salvan-la-vida-de-un-hombre-tras-sufrir-una-parada-cardiorespiratoria-en-una-piscina-del-parque-mayor-de-alcorcon#</t>
  </si>
  <si>
    <t>#https://www.noticiasparamunicipios.com/municipios-madrid/alcorcon-reaniman-a-un-hombre-de-76-anos-de-una-parada-cardiorespiratoria-tras-ahogarse-en-una-piscina/#</t>
  </si>
  <si>
    <t>Ribamontán al Mar, Playa de Langre</t>
  </si>
  <si>
    <t>43.475949</t>
  </si>
  <si>
    <t>-3.689602</t>
  </si>
  <si>
    <t>Fallece una niña alemana de 6 años por ahogamiento en la playa de Langre, en Ribamontán al Mar</t>
  </si>
  <si>
    <t>#https://112.cantabria.es/inicio/-/asset_publisher/KFD4QfOyHGum/content/fallece-una-nina-alemana-de-6-anos-por-ahogamiento-en-la-playa-de-langre-en-ribamontan-al-mar?inheritRedirect=false&amp;redirect=https://112.cantabria.es/inicio%3Fp_p_id%3D101_INSTANCE_KFD4QfOyHGum%26p_p_lifecycle%3D0%26p_p_state%3Dnormal%26p_p_mode%3Dview%26p_p_col_id%3Dcolumn-1%26p_p_col_count%3D1#</t>
  </si>
  <si>
    <t>#https://www.eldiariomontanes.es/cantabria/estado-grave-nina-20190823231024-nt.html#</t>
  </si>
  <si>
    <t>#https://cantabrialiberal.com/cantabria/muere-una-nina-alemana-de-6-anos-evacuada-al-hospital-las-cruces-bilbao-tras-sufrir-un-ahogamiento-en-la-playa-cantabra-de-langre,504893.html#</t>
  </si>
  <si>
    <t>#https://www.vivecampoo.es/noticia/fallece-nina-alemana-seis-anos-que-habia-sufrido-ahogamiento-playa-langre-18161.html#</t>
  </si>
  <si>
    <t>#https://www.hoytorrelavega.es/index.php/cantabria/14372-fallece-una-nina-alemana-de-6-anos-por-ahogamiento-en-la-playa-de-langre#</t>
  </si>
  <si>
    <t>Ibiza, Es Freus</t>
  </si>
  <si>
    <t>38.820537</t>
  </si>
  <si>
    <t>1.415906</t>
  </si>
  <si>
    <t>Rescatados seis tripulantes de una barca hundida en Ibiza</t>
  </si>
  <si>
    <t>#https://www.diariodeibiza.es/pitiuses-balears/2019/08/24/rescatados-seis-tripulantes-barca-hundida/1087330.html#</t>
  </si>
  <si>
    <t>Oleiros, Faro de Mera</t>
  </si>
  <si>
    <t>43.392496</t>
  </si>
  <si>
    <t>-8.356222</t>
  </si>
  <si>
    <t>Rescatados cuatro tripulantes de una lancha con una vía de agua en Oleiros</t>
  </si>
  <si>
    <t>#https://www.lavozdegalicia.es/noticia/coruna/2019/08/22/rescatados-cuatro-tripulantes-barco-via-agua-oleiros/00031566493700711945353.htm#</t>
  </si>
  <si>
    <t>Castro Urdiales, Solarium</t>
  </si>
  <si>
    <t>Socorristas de Solárium #CastroUrdiales rescatan persona que sufre indisposición mientras se bañaba</t>
  </si>
  <si>
    <t>#https://twitter.com/DYACantabria/status/1164574760514269186#</t>
  </si>
  <si>
    <t>Castro Urdiales, Playa de Brazonar</t>
  </si>
  <si>
    <t>43.374440</t>
  </si>
  <si>
    <t>-3.211990</t>
  </si>
  <si>
    <t>Otro susto en la playa de Brazomar, en Castro</t>
  </si>
  <si>
    <t>#https://www.eldiariomontanes.es/region/occidental/muere-banista-playa-20190808135921-nt.html#</t>
  </si>
  <si>
    <t>Sant Llorenç des Cardassar, Sa Coma</t>
  </si>
  <si>
    <t>39.572991</t>
  </si>
  <si>
    <t>3.378755</t>
  </si>
  <si>
    <t>Hallan muerto a un joven de 17 años desaparecido mientras buceaba en sa Coma</t>
  </si>
  <si>
    <t>#https://www.ultimahora.es/sucesos/ultimas/2019/08/29/1103323/apnea-fallece-joven-mallorca.html#</t>
  </si>
  <si>
    <t>#https://www.lasprovincias.es/sucesos/joven-muerto-mallorca-sa-coma-20190829174443-nt.html#</t>
  </si>
  <si>
    <t>#https://www.telecinco.es/informativos/sociedad/hallan-cuerpo-sin-vida-joven-desaparecido-nadaba-sa-coma-mallorca-baleares_18_2810595235.html#</t>
  </si>
  <si>
    <t>https://totbalears.com/2019/08/29/hallan-el-cuerpo-sin-vida-de-un-joven-de-17-anos-desaparecido-mientras-nadaba-en-sa-coma-mallorca/#https://totbalears.com/2019/08/29/hallan-el-cuerpo-sin-vida-de-un-joven-de-17-anos-desaparecido-mientras-nadaba-en-sa-coma-mallorca/#</t>
  </si>
  <si>
    <t>#https://www.diariodemallorca.es/sucesos/2019/08/29/encuentran-menor-buceaba-mallorca/1444337.html#</t>
  </si>
  <si>
    <t>Getxo, Playa La Galea</t>
  </si>
  <si>
    <t>43.368415</t>
  </si>
  <si>
    <t>-3.035565</t>
  </si>
  <si>
    <t>Un herido al chocar su moto de agua contra unas rocas en La Galea</t>
  </si>
  <si>
    <t>#https://www.elcorreo.com/bizkaia/herido-chocar-moto-agua-6078535393001-20190828160809-vi.html#</t>
  </si>
  <si>
    <t>#https://bilbao24horas.com/un-herido-al-chocar-su-moto-de-agua-contra-unas-rocas-en-la-galea/#</t>
  </si>
  <si>
    <t>Laredo, Playa de la Salvé</t>
  </si>
  <si>
    <t>-3.435606</t>
  </si>
  <si>
    <t>Bomberos autonómicos ayudan a un surfista a salir del agua en la playa La Salvé, en Laredo</t>
  </si>
  <si>
    <t>#https://112.cantabria.es/inicio/-/asset_publisher/KFD4QfOyHGum/content/bomberos-autonomicos-ayudan-a-un-surfista-a-salir-del-agua-en-la-playa-la-salve-en-laredo?inheritRedirect=false&amp;redirect=https://112.cantabria.es/inicio%3Fp_p_id%3D101_INSTANCE_KFD4QfOyHGum%26p_p_lifecycle%3D0%26p_p_state%3Dnormal%26p_p_mode%3Dview%26p_p_col_id%3Dcolumn-1%26p_p_col_count%3D1#</t>
  </si>
  <si>
    <t>#https://www.eldiarioalerta.com/articulo/cantabria/bomberos-autonomicos-ayudan-surfista-salir-agua-playa-salve-laredo/20190828223935061476.html#</t>
  </si>
  <si>
    <t>#https://www.ifomocantabria.es/articulo/costa-oriental/cantabria-bomberos-ayudan-salir-agua-surfista-faltaban-fuerzas-playa-salve-laredo/20190828225142105063.html#</t>
  </si>
  <si>
    <t>Cangas, Vilariño, playa de Vilariño</t>
  </si>
  <si>
    <t>42.275578</t>
  </si>
  <si>
    <t>-8.821292</t>
  </si>
  <si>
    <t>Logra reanimar con otro vecino a su abuela, hallada flotando en Vilariño</t>
  </si>
  <si>
    <t>#https://www.elcorreogallego.es/galicia/ecg/un-particular-rescata-mar-nonagenaria/idEdicion-2019-08-29/idNoticia-1200429#</t>
  </si>
  <si>
    <t>#https://www.farodevigo.es/portada-o-morrazo/2019/08/29/logra-reanimar-vecino-abuela-hallada/2161874.html#</t>
  </si>
  <si>
    <t>#https://www.20minutos.es/noticia/3745747/0/trasladan-helicoptero-al-hospital-alvaro-cunqueiro-mujer-rescatada-mar-playa-cangas-pontevedra/#</t>
  </si>
  <si>
    <t>Muxía, Punta de la Buitra</t>
  </si>
  <si>
    <t>43.089205</t>
  </si>
  <si>
    <t>-9.257266</t>
  </si>
  <si>
    <t>Cae al mar una familia de Zaragoza que visitaba A Barca de Muxía</t>
  </si>
  <si>
    <t>#https://www.lavozdegalicia.es/noticia/carballo/muxia/2019/08/28/cae-mar-familia-zaragoza-visitaba-barca-muxia/00031566988486451516407.htm#</t>
  </si>
  <si>
    <t>Muxía, Punta da Buitra</t>
  </si>
  <si>
    <t>43.093305</t>
  </si>
  <si>
    <t>-9.248491</t>
  </si>
  <si>
    <t>Una mujer fue rescatada en helicóptero después de caer al agua mientras pescaba en Muxía</t>
  </si>
  <si>
    <t>#https://www.axega112.gal/es/noticia/es/una-mujer-fue-rescatada-en-helicoptero-despues-de-caer-al-agua-mientras-pescaba-en-muxia#</t>
  </si>
  <si>
    <t>#https://www.elcorreogallego.es/area-de-compostela/ecg/rescatada-mujer-muxia-caer-mar/idEdicion-2019-08-28/idNoticia-1200305/#</t>
  </si>
  <si>
    <t>#https://www.lavozdegalicia.es/noticia/carballo/muxia/2019/08/28/rescatan-in-extremis-chica-cayo-mar-pescaba-costa-muxia/00031566985981334561783.htm#</t>
  </si>
  <si>
    <t>#https://www.europapress.es/galicia/noticia-rescatada-mujer-muxia-caer-mar-junto-otras-dos-personas-mientras-pescaban-20190828130442.html#</t>
  </si>
  <si>
    <t>Rosas, Parque acuático</t>
  </si>
  <si>
    <t>42.277008</t>
  </si>
  <si>
    <t>3.153584</t>
  </si>
  <si>
    <t>Reanimen un nen de 5 anys que gairebé s'ofega en un parc aquàtic</t>
  </si>
  <si>
    <t>#https://www.diaridegirona.cat/alt-emporda/2019/08/29/reanimen-nen-5-anys-que/999676.html#</t>
  </si>
  <si>
    <t>#https://tarragonadigital.com/catalunya/nen-5-anys-ferit-despres-ofegarse-parc-aquatic-roses#</t>
  </si>
  <si>
    <t>Las Navas del Marqués, barrio de la Estación</t>
  </si>
  <si>
    <t>40.589318</t>
  </si>
  <si>
    <t>-4.363538</t>
  </si>
  <si>
    <t>Una fuerte tromba desborda arroyos, inunda viviendas y causa importantes destrozos en Las Navas del Marqués</t>
  </si>
  <si>
    <t>#https://www.leonoticias.com/castillayleon/fuerte-tromba-desborda-20190827092247-nt.html#</t>
  </si>
  <si>
    <t>43.398239</t>
  </si>
  <si>
    <t>-4.363006</t>
  </si>
  <si>
    <t>Socorren a un surfista que se encontraba mal en la playa de Gerra</t>
  </si>
  <si>
    <t>#https://www.ifomocantabria.es/articulo/costa-occidental/cantabria-socorren-surfista-encontraba-mal-playa-gerra/20190827141104104921.html#</t>
  </si>
  <si>
    <t>#https://www.eldiariocantabria.es/articulo/cantabria/socorren-surfista-encontraba-mal-playa-gerra/20190827133106064018.html#</t>
  </si>
  <si>
    <t>#https://www.eldiariomontanes.es/region/occidental/socorren-surfista-encontraba-20190827135813-nt.html#</t>
  </si>
  <si>
    <t>San Sebastián, Playa de la Concha</t>
  </si>
  <si>
    <t>43.321736</t>
  </si>
  <si>
    <t>-1.987403</t>
  </si>
  <si>
    <t>Rescate en el Náutico a un hombre herido tras tirarse al agua</t>
  </si>
  <si>
    <t>#https://www.diariovasco.com/san-sebastian/rescatan-hombre-playa-20190827193511-nt.html#</t>
  </si>
  <si>
    <t>#https://www.donostitik.com/rescate-en-el-nautico-a-un-hombre-herido-tras-tirarse-al-agua/#</t>
  </si>
  <si>
    <t>#https://cadenaser.com/emisora/2019/08/28/radio_san_sebastian/1567005632_716348.html#</t>
  </si>
  <si>
    <t>38.533407</t>
  </si>
  <si>
    <t>-0.154790</t>
  </si>
  <si>
    <t>Un hombre de 70 años muere al intentar sacar a su mujer del agua en una playa de Benidorm</t>
  </si>
  <si>
    <t>#https://www.diarioinformacion.com/sucesos/2019/08/28/muere-hombre-intentaba-sacar-mujer/2180935.html#</t>
  </si>
  <si>
    <t>#https://www.elespanol.com/sociedad/sucesos/20190828/hombre-muere-intentar-sacar-mujer-playa-benidorm/424957840_0.html#</t>
  </si>
  <si>
    <t>Cambre, Presa de Cecebre</t>
  </si>
  <si>
    <t>43.282471</t>
  </si>
  <si>
    <t>-8.296746</t>
  </si>
  <si>
    <t>Los servicios de emergencia recuperan el cuerpo sin vida de un hombre en la presa de Cecebre, en Cambre</t>
  </si>
  <si>
    <t>#https://www.axega112.gal/es/noticia/es/los-servicios-de-emergencia-recuperan-el-cuerpo-sin-vida-de-un-hombre-en-la-presa-de#</t>
  </si>
  <si>
    <t>#https://www.lavozdegalicia.es/noticia/coruna/cambre/2019/08/27/recuperan-cuerpo-hombre-presa-cecebre/00031566900751957207404.htm#</t>
  </si>
  <si>
    <t>#https://www.farodevigo.es/sucesos/2019/08/27/hallan-cuerpo-hombre-presa-cecebre/2161017.html#</t>
  </si>
  <si>
    <t>#https://www.laopinioncoruna.es/gran-coruna/2019/08/27/recuperado-cadaver-hombre-presa-cecebre/1430270.html#</t>
  </si>
  <si>
    <t>Ferrol, Punta Penencia</t>
  </si>
  <si>
    <t>43.488506</t>
  </si>
  <si>
    <t>-8.32755</t>
  </si>
  <si>
    <t>Los socorristas de la playa de Penencia, en Ferrol, salvan la vida de un surfista tras sufrir un infarto</t>
  </si>
  <si>
    <t>#https://www.axega112.gal/es/boletin-informativo/09/2019-08-28#</t>
  </si>
  <si>
    <t>#https://www.cope.es/emisoras/galicia/a-coruna-provincia/ferrol/sucesos/noticias/los-socorristas-playa-penencia-ferrol-salvan-vida-surfista-tras-sufrir-infarto-20190827_486036#</t>
  </si>
  <si>
    <t>#https://www.galiciapress.es/texto-diario/mostrar/1512759/rescatan-agua-surfista-playa-punta-penencia-ferrol#</t>
  </si>
  <si>
    <t>Port d’Addaia</t>
  </si>
  <si>
    <t>40.006802</t>
  </si>
  <si>
    <t>4.197992</t>
  </si>
  <si>
    <t>Aparece una mujer ahogada en aguas del Port d’Addaia</t>
  </si>
  <si>
    <t>#https://www.menorca.info/menorca/sucesos/2019/08/28/664991/aparece-mujer-ahogada-aguas-del-port-addaia.html#</t>
  </si>
  <si>
    <t>#https://menorcaaldia.com/2019/08/28/una-mujer-muere-ahogada-en-el-port-daddaia/#</t>
  </si>
  <si>
    <t>41.188180</t>
  </si>
  <si>
    <t>1.602090</t>
  </si>
  <si>
    <t>Un bañista en estado crítico tras intentar rescatar del mar a dos chicas en Calafell</t>
  </si>
  <si>
    <t>#https://www.diaridetarragona.com/costa/Un-banista-en-estado-critico-tras-intentar-rescatar-del-mar-a-dos-chicas-en-Calafell-20190827-0091.html#</t>
  </si>
  <si>
    <t>#https://www.lavanguardia.com/sucesos/20190828/4716353984/herido-rescate-jovenes-playa-tarragona.html#</t>
  </si>
  <si>
    <t>#https://www.abc.es/espana/catalunya/abci-muere-hombre-quedo-estado-critico-tras-intentar-salvar-banistas-ahogaban-201908291943_noticia.html#ns_campaign=rrss-inducido&amp;ns_mchannel=abc-es&amp;ns_source=tw&amp;ns_linkname=noticia-foto&amp;ns_fee=0</t>
  </si>
  <si>
    <t>Almería, Playa de El Zapillo</t>
  </si>
  <si>
    <t>36.824908</t>
  </si>
  <si>
    <t>-2.448868</t>
  </si>
  <si>
    <t>Fallece un hombre de 64 años con signos de ahogamiento en la playa de El Zapillo de Almería</t>
  </si>
  <si>
    <t>#https://www.ideal.es/almeria/almeria/fallece-hombre-anos-ahogado-playa-zapillo-almeria-20190827132202-nt.html#</t>
  </si>
  <si>
    <t>#https://andaluciainformacion.es/almeria/844528/fallece-un-hombre-de-60-anos-ahogado-en-la-playa-de-el-zapillo/#</t>
  </si>
  <si>
    <t>#https://www.europapress.es/andalucia/almeria-00350/noticia-muere-hombre-60-anos-playa-zapillo-almeria-20190827131640.html#</t>
  </si>
  <si>
    <t>#https://almeria360.com/actualidad/27082019_ahogado_186876.html#</t>
  </si>
  <si>
    <t>36.591852</t>
  </si>
  <si>
    <t>-4.522664</t>
  </si>
  <si>
    <t>Muere una bañista de 69 años ahogada en una playa de Benalmádena</t>
  </si>
  <si>
    <t>#https://www.laopiniondemalaga.es/costa-sol-occidental/2019/08/27/muere-banista-69-anos-ahogada/1110312.html#</t>
  </si>
  <si>
    <t>#https://www.diariosur.es/costadelsol/fallece-banista-playa-20190827143459-nt.html#</t>
  </si>
  <si>
    <t>#https://sevilla.abc.es/andalucia/malaga/sevi-muere-banista-69-anos-playa-benalmadena-malaga-201908271438_noticia.html#</t>
  </si>
  <si>
    <t>Jávea, l'Illa del Portixol</t>
  </si>
  <si>
    <t>38.755696</t>
  </si>
  <si>
    <t>0.231618</t>
  </si>
  <si>
    <t>Rescatan a un náufrago cuya barca se estrelló contra l'Illa del Portitxol de Xàbia</t>
  </si>
  <si>
    <t>#https://www.levante-emv.com/marina/2019/08/27/rescatan-naufrago-cuya-barca-estrello/1915324.html#</t>
  </si>
  <si>
    <t>Calpe</t>
  </si>
  <si>
    <t>38.641486</t>
  </si>
  <si>
    <t>0.046251</t>
  </si>
  <si>
    <t>Rescatado un bañista de una piscina de Calp al que se había dado por fallecido</t>
  </si>
  <si>
    <t>#https://lamarinaplaza.com/2019/08/26/rescatado-un-banista-de-una-piscina-de-calp-al-que-se-habia-dado-por-fallecido/#</t>
  </si>
  <si>
    <t>#https://www.diarioinformacion.com/sucesos/2019/08/26/rescatan-banista-inconsciente-fondo-piscina/2180549.html#</t>
  </si>
  <si>
    <t>#https://www.levante-emv.com/marina/2019/08/26/reaniman-calp-banista-85-anos/1915043.html#</t>
  </si>
  <si>
    <t>Porto do Son, Playa del Dique</t>
  </si>
  <si>
    <t>42.684998</t>
  </si>
  <si>
    <t>-9.028552</t>
  </si>
  <si>
    <t>Rescatados dos bañistas en Porto do Son que no podían volver a la orilla</t>
  </si>
  <si>
    <t>#https://www.cope.es/emisoras/galicia/a-coruna-provincia/santiago/noticias/rescatados-dos-banistas-porto-son-que-podian-volver-orilla-20190826_484693#</t>
  </si>
  <si>
    <t>#https://www.diariodepontevedra.es/articulo/sucesos/auxiliados-jovenes-dificultades-salir-agua-porto-do-son/201908252053511049307.html1800#</t>
  </si>
  <si>
    <t>#https://galicia24horas.es/2019/08/27/a-salvo-dos-chicos-con-dificultades-para-alcanzar-la-orilla-en-la-playa-del-dique-en-porto-do-son/#</t>
  </si>
  <si>
    <t>Sóller, Torrent Na mora</t>
  </si>
  <si>
    <t>39.823230</t>
  </si>
  <si>
    <t>2.728239</t>
  </si>
  <si>
    <t>Rescate nocturno de dos excursionistas en el torrent de na Mora de Sóller</t>
  </si>
  <si>
    <t>#https://www.diariodemallorca.es/sucesos/2019/08/27/rescate-nocturno-excursionistas-torrent-na/1443769.html#</t>
  </si>
  <si>
    <t>#https://www.mallorcadiario.com/rescate-nocturno-torrent-de-na-mora-de-soller-guardia-civil#</t>
  </si>
  <si>
    <t>#https://www.ultimahora.es/sucesos/ultimas/2019/08/27/1102883/rescate-soller-por-gran-cantidad-medusas.html#</t>
  </si>
  <si>
    <t>#https://www.cronicabalear.es/2019/08/rescate-nocturno-en-el-torrent-de-na-mora-de-soller/#</t>
  </si>
  <si>
    <t>#https://www.elcomercio.es/asturias/busqueda-joven-castrillon-pillo-sorpresa-suerte-20190821000731-ntvo.html#</t>
  </si>
  <si>
    <t>Datos año 2019 al 29/08/2019</t>
  </si>
  <si>
    <t>Ourense, Río Miño, playa fluvial de la Antena</t>
  </si>
  <si>
    <t>42.345610</t>
  </si>
  <si>
    <t>-7.866042</t>
  </si>
  <si>
    <t>Aparece el cadáver de un hombre flotando en el Miño en Ourense</t>
  </si>
  <si>
    <t>#https://www.lavozdegalicia.es/noticia/ourense/ourense/2019/08/30/aparece-cadaver-hombre-flotando-mino-ourense/00031567159973992325207.htm#</t>
  </si>
  <si>
    <t>#https://www.farodevigo.es/portada-ourense/2019/08/30/aparece-cuerpo-vida-persona-flotando/2162613.html#</t>
  </si>
  <si>
    <t>#https://www.elcorreogallego.es/galicia/ecg/localizan-cadaver-un-hombre-mino/idEdicion-2019-08-30/idNoticia-1200598#</t>
  </si>
  <si>
    <t>https://www.laregion.es/articulo/ourense/aparece-cadaver-rio-mino-altura-centro-comercial-ponte-vella/20190830112202890785.html#https://www.laregion.es/articulo/ourense/aparece-cadaver-rio-mino-altura-centro-comercial-ponte-vella/20190830112202890785.html#</t>
  </si>
  <si>
    <t>Redondela, A Portela, río Alvedosa</t>
  </si>
  <si>
    <t>42.287360</t>
  </si>
  <si>
    <t>-8.612378</t>
  </si>
  <si>
    <t>Una mujer de 55 años muere ahogada en Redondela</t>
  </si>
  <si>
    <t>#https://www.farodevigo.es/comarcas/2019/08/30/mujer-55-anos-muere-ahogada/2162734.html#</t>
  </si>
  <si>
    <t>#https://www.vigoe.es/comarcas/redondela/item/29958-una-mujer-muere-ahogada-en-redondela#</t>
  </si>
  <si>
    <t>El Perellonet</t>
  </si>
  <si>
    <t>39.297008</t>
  </si>
  <si>
    <t>-0.286142</t>
  </si>
  <si>
    <t>Ahogado en la playa de El Perellonet</t>
  </si>
  <si>
    <t>#https://www.lasprovincias.es/sucesos/ahogado-playa-perellonet-20190831235532-ntvo.html#</t>
  </si>
  <si>
    <t>Mazarrón, Playa de la Reya</t>
  </si>
  <si>
    <t>37.559666</t>
  </si>
  <si>
    <t>-1.277096</t>
  </si>
  <si>
    <t>Muere un hombre en la playa La Reya de Mazarrón</t>
  </si>
  <si>
    <t>#https://www.laopiniondemurcia.es/municipios/2019/08/30/muere-hombre-playa-rella-mazarron/1048431.html#</t>
  </si>
  <si>
    <t>#http://www.mazarronhoy.com/noticias/2019/08/30/fallece-hombre-playa-reya.asp#</t>
  </si>
  <si>
    <t>Sada, Puerto</t>
  </si>
  <si>
    <t>a Coruña</t>
  </si>
  <si>
    <t>43.362184</t>
  </si>
  <si>
    <t>-8.246120</t>
  </si>
  <si>
    <t>Aparatoso rescate en Sada de un conductor ebrio que cayó al mar</t>
  </si>
  <si>
    <t>#https://www.lavozdegalicia.es/noticia/coruna/2019/08/29/despliegue-sada-rescatar-hombre-precipito-mar-vehiculo/00031567110719533317806.htm#</t>
  </si>
  <si>
    <t>#https://www.elcorreogallego.es/galicia/ecg/rescatado-ocupante-un-turismo-cayo-mar-sada/idEdicion-2019-08-30/idNoticia-1200587/#</t>
  </si>
  <si>
    <t>#https://www.laopinioncoruna.es/gran-coruna/2019/08/29/rescatan-conductor-precipito-mar-puerto/1431061.html#</t>
  </si>
  <si>
    <t>#https://www.elespanol.com/quincemil/articulos/actualidad/rescatado-el-ocupante-de-un-turismo-que-cayo-al-mar-en-sada#</t>
  </si>
  <si>
    <t>Monserrat</t>
  </si>
  <si>
    <t>39.366103</t>
  </si>
  <si>
    <t>-0.613518</t>
  </si>
  <si>
    <t>Una niña de año y medio muere ahogada tras caer a una piscina en Montserrat</t>
  </si>
  <si>
    <t>#https://www.levante-emv.com/sucesos/2019/08/31/nina-ano-medio-muere-ahogada/1916675.html#</t>
  </si>
  <si>
    <t>Persona de 67 años en parada cardio respiratoria recuperada en la lámina de agua y recuperada</t>
  </si>
  <si>
    <t>#https://twitter.com/SOSebastia/status/1168105059516899331#</t>
  </si>
  <si>
    <t>Gijón, Playa del Poniente</t>
  </si>
  <si>
    <t>43.548010</t>
  </si>
  <si>
    <t>-5.673523</t>
  </si>
  <si>
    <t>Amplio dispositivo de emergencia en la playa de Poniente para rescatar al tripulante de un velero</t>
  </si>
  <si>
    <t>#https://www.elcomercio.es/gijon/rescate-velero-playa-poniente-gijon-20190901111732-nt.html#</t>
  </si>
  <si>
    <t>#https://www.lne.es/gijon/2019/09/01/rescate-tripulante-encallo-velero-frente/2523392.html#</t>
  </si>
  <si>
    <t>#https://www.rtpa.es/sucesos:Rescatado-ileso-el-tripulante-de-un-velero-encallado-en-el-Puerto-Deportivo-de-Gijon_111567340377.html#</t>
  </si>
  <si>
    <t>Moaña</t>
  </si>
  <si>
    <t>42.272816</t>
  </si>
  <si>
    <t>-8.735966</t>
  </si>
  <si>
    <t>Muere un hombre tras caer al mar desde el puerto en el que pescaba</t>
  </si>
  <si>
    <t>#https://www.galiciapress.es/texto-diario/mostrar/1515821/hombre-fallece-moana-pontevedra-caer-altura-mientras-pescaba#</t>
  </si>
  <si>
    <t>#https://www.elidealgallego.com/articulo/galicia/muere-moana-pescaba/20190901165840413720.html#</t>
  </si>
  <si>
    <t>#https://www.laopinioncoruna.es/sucesos/2019/09/01/muere-pescador-moana-precipitarse-puerto/1431684.html#</t>
  </si>
  <si>
    <t>Almayate, Playa de El Hornillo</t>
  </si>
  <si>
    <t>36.723550</t>
  </si>
  <si>
    <t>-4.132466</t>
  </si>
  <si>
    <t>Fallece una mujer en la playa del Hornillo, en Almayate</t>
  </si>
  <si>
    <t>#https://www.correodelaaxarquia.com/single-post/2019/08/31/Fallece-una-mujer-en-la-playa-del-Hornillo-en-Almayate#</t>
  </si>
  <si>
    <t>#https://www.axarquiaplus.es/fallece-una-mujer-en-la-playa-almayatena-de-el-hornillo/#</t>
  </si>
  <si>
    <t>Can Pastilla</t>
  </si>
  <si>
    <t>39.523642</t>
  </si>
  <si>
    <t>2.708144</t>
  </si>
  <si>
    <t>Rescatan en el mar a cinco personas tras volcar su motora en Can Pastilla</t>
  </si>
  <si>
    <t>#https://www.ultimahora.es/sucesos/ultimas/2019/08/31/1103717/rescatan-mar-cinco-personas-tras-volcar-motora-can-pastilla.html#</t>
  </si>
  <si>
    <t>#https://www.mallorcadiario.com/rescatadas-cinco-personas-tras-volcar-su-motora-mientras-navegaban-frente-a-can-pastilla#</t>
  </si>
  <si>
    <t>#https://canal4diario.com/2019/08/31/rescatan-a-cinco-personas-de-una-lancha-volcada-en-can-pastilla/#</t>
  </si>
  <si>
    <t>41.670407</t>
  </si>
  <si>
    <t>-4.716377</t>
  </si>
  <si>
    <t>Rescatan a un joven de 14 años cuando intentaba cruzar a nado el río Pisuerga en Valladolid</t>
  </si>
  <si>
    <t>Psicológicos, roles de grupo</t>
  </si>
  <si>
    <t>#https://www.elnortedecastilla.es/valladolid/rescatado-joven-anos-20190831113521-nt.html#</t>
  </si>
  <si>
    <t>#https://www.noticiascyl.com/valladolid/sucesos-valladolid/2019/08/31/rescatada-del-rio-pisuerga-una-menor-de-14-anos/#</t>
  </si>
  <si>
    <t>#https://www.larazon.es/local/castilla-y-leon/rescatado-un-joven-de-14-anos-cuando-intentaba-cruzar-a-nado-el-rio-pisuerga-en-valladolid-IE24758541#</t>
  </si>
  <si>
    <t>#https://www.eldiadevalladolid.com/noticia/Z04960389-BB76-E361-3CDD74848D4C66E7/Rescatado-un-joven-de-14-anos-en-el-rio-Pisuerga#</t>
  </si>
  <si>
    <t>Cervera de los Montes</t>
  </si>
  <si>
    <t>40.051129</t>
  </si>
  <si>
    <t>-4.811784</t>
  </si>
  <si>
    <t>Encuentran el cadáver de un hombre en el fondo del pozo con el que regaba su huerto</t>
  </si>
  <si>
    <t>#https://www.lavozdetalavera.com/noticia/52897/comarca/encuentran-el-cadaver-de-un-hombre-en-el-fondo-del-pozo-con-el-que-regaba-su-huerto.html#</t>
  </si>
  <si>
    <t>#https://www.lavozdeltajo.com/noticia/40839/sucesos/encuentran-el-cadaver-de-un-hombre-en-un-pozo-de-cervera-de-los-montes.html#</t>
  </si>
  <si>
    <t>#https://www.levante-emv.com/valencia/2019/09/01/hombre-muere-rescatado-agua-playa/1916897.html#</t>
  </si>
  <si>
    <t>Altafuya</t>
  </si>
  <si>
    <t>41.134029</t>
  </si>
  <si>
    <t>1.379113</t>
  </si>
  <si>
    <t>Evacúan a una mujer a punto de morir ahogada en Altafulla</t>
  </si>
  <si>
    <t>#https://www.diaridetarragona.com/costa/Evacuan-a-una-mujer-a-punto-de-morir-ahogada-en-Altafulla-20190829-0004.html#</t>
  </si>
  <si>
    <t>#https://www.diarimes.com/es/noticias/camp_tarragona/2019/08/28/evacuada_una_dona_anys_punt_ofegar_platja_altafulla_67710_1093.html#</t>
  </si>
  <si>
    <t>43.420801</t>
  </si>
  <si>
    <t>43.466387</t>
  </si>
  <si>
    <t>-3.774719</t>
  </si>
  <si>
    <t>Fallece el bañista que fue socorrido en la Magdalena el lunes 19</t>
  </si>
  <si>
    <t>#http://www.cantabriadirecta.es/fallece-el-banista-que-fue-socorrido-en-la-magdalena-el-lunes-19/#</t>
  </si>
  <si>
    <t>#http://www.cantabriadirecta.es/otro-banista-de-la-playa-de-la-magdalena-trasladado-a-valdecilla/#</t>
  </si>
  <si>
    <t>#http://www.cantabriadirecta.es/mueren-dos-banistas-en-las-playas-de-santander-en-17-dias/#</t>
  </si>
  <si>
    <t>Datos al 01/09/2019</t>
  </si>
  <si>
    <t>Datos Menores al 01/09/2018</t>
  </si>
  <si>
    <t>Calafell</t>
  </si>
  <si>
    <t>41.188203</t>
  </si>
  <si>
    <t>1.587538</t>
  </si>
  <si>
    <t>Un hombre muere ahogado en la playa de Calafell</t>
  </si>
  <si>
    <t>#https://www.diaridetarragona.com/costa/Un-hombre-muere-ahogado-en-la-playa-de-Calafell-20190901-0009.html#</t>
  </si>
  <si>
    <t>Jávea, Playa del Portixol</t>
  </si>
  <si>
    <t>38.752763</t>
  </si>
  <si>
    <t>0.224390</t>
  </si>
  <si>
    <t>Una familia con un menor de 10 años queda atrapada en l'Illa del Portitxol de Xàbia</t>
  </si>
  <si>
    <t>#https://www.levante-emv.com/marina/2019/09/01/familia-menor-10-anos-quedan/1916990.html#</t>
  </si>
  <si>
    <t>Alarcón, Embalse de Alarcon</t>
  </si>
  <si>
    <t>39.573405</t>
  </si>
  <si>
    <t>-2.113702</t>
  </si>
  <si>
    <t>Una mujer muere al caer su coche a un embalse de Cuenca</t>
  </si>
  <si>
    <t>#https://www.elcomercio.es/sociedad/sucesos/muere-embalse-alarcon-20190901150832-ntrc.html#</t>
  </si>
  <si>
    <t>#https://www.eldigitaldealbacete.com/2019/09/01/muere-al-caer-con-su-coche-al-pantano-de-alarcon/#</t>
  </si>
  <si>
    <t>#https://www.latribunadeciudadreal.es/Noticia/Z4AC40B09-9F5B-2169-AF4E8D5844659B11/201909/Una-mujer-fallece-al-caer-el-coche-al-pantano-de-Alarcon#</t>
  </si>
  <si>
    <t>#http://www.vocesdecuenca.com/web/voces-de-cuenca/-/fallece-una-mujer-que-viajaba-en-un-vehiculo-que-se-ha-precipitado-al-pantano-de-alarcon#</t>
  </si>
  <si>
    <t>Algeciras, Playa del Rinconcillo</t>
  </si>
  <si>
    <t>36.155358</t>
  </si>
  <si>
    <t>-5.444358</t>
  </si>
  <si>
    <t>Muere un hombre de 74 años en la playa de El Rinconcillo de Algeciras</t>
  </si>
  <si>
    <t>#https://www.horasur.com/articulo/algeciras/fallece-hombre-playa-concha/20190901115207041469.html#</t>
  </si>
  <si>
    <t>#https://www.algecirasalminuto.com/articulo/sucesos/aparece-cadaver-hombre-orilla-playa-concha/20190901144552143436.html#</t>
  </si>
  <si>
    <t>#https://www.europasur.es/algeciras/Muere-hombre-playa-El-Rinconcillo-Algeciras_0_1387661362.html#</t>
  </si>
  <si>
    <t>Goián, Río Miño</t>
  </si>
  <si>
    <t>41.938457</t>
  </si>
  <si>
    <t>-8.751428</t>
  </si>
  <si>
    <t>Buscan a un nadador de triatlón portugués que pudo ahogarse en una prueba en el río Miño</t>
  </si>
  <si>
    <t>#https://www.farodevigo.es/deportes/2019/09/01/participante-portugues-ahoga-durante-disputa/2163670.html#</t>
  </si>
  <si>
    <t>#https://www.lavozdegalicia.es/noticia/vigo/2019/09/01/buscan-nadador-triatlon-portugues-ahogo-prueba-rio-mino/00031567358646672252693.htm#</t>
  </si>
  <si>
    <t>#https://www.vigoe.es/comarcas/baixo-mino/item/29976-suspendida-la-busqueda-del-triatleta-desaparecido-en-el-mino#</t>
  </si>
  <si>
    <t>Mairena del Aljarafe</t>
  </si>
  <si>
    <t>Muere joven de unos 20 años ahogado en una piscina de Sevilla</t>
  </si>
  <si>
    <t>#https://www.estrelladigital.es/articulo/sucesos/muere-joven-20-anos-ahogado-piscina-sevilla/20190901225425384607.html#</t>
  </si>
  <si>
    <t>#https://www.lavozdegalicia.es/noticia/vigo/moana/2019/09/01/fallece-pescador-caida-puerto-deportivo-domaio-moana/00031567327517678466418.htm#</t>
  </si>
  <si>
    <t>#https://www.farodevigo.es/portada-o-morrazo/2019/09/02/fallecido-domaio-pescaba-muelle-bateeiros/2163807.html#</t>
  </si>
  <si>
    <t>Palma de Mallorca</t>
  </si>
  <si>
    <t>39.522695</t>
  </si>
  <si>
    <t>2.737191</t>
  </si>
  <si>
    <t>Socorristas salvan a una anciana de 82 años a punto de ahogarse</t>
  </si>
  <si>
    <t>#https://www.diariodemallorca.es/sucesos/2019/09/07/socorristas-salvan-anciana-82-anos/1446465.html#</t>
  </si>
  <si>
    <t>La Escala, Playa del Moll Grec</t>
  </si>
  <si>
    <t>42.136843</t>
  </si>
  <si>
    <t>3.120280</t>
  </si>
  <si>
    <t>Muere una mujer de 58 años ahogada en la playa del Moll Grec de la Escala</t>
  </si>
  <si>
    <t>#https://totbalears.com/2019/09/07/muere-una-mujer-de-58-anos-ahogada-en-la-playa-del-moll-grec-de-la-escala/#</t>
  </si>
  <si>
    <t>#https://www.telecinco.es/informativos/sociedad/muere-mujer-ahogada-playa-girona_18_2815320159.html#</t>
  </si>
  <si>
    <t>#https://www.lavanguardia.com/vida/20190907/47226235590/una-mujer-de-58-anos-muere-ahogada-en-una-playa-de-lescala.html#</t>
  </si>
  <si>
    <t>O Vicedo, Playa de Abrela</t>
  </si>
  <si>
    <t>43.732501</t>
  </si>
  <si>
    <t>-7.589546</t>
  </si>
  <si>
    <t>Rescatan en helicóptero a los tripulantes de un barco hundido en Lugo</t>
  </si>
  <si>
    <t>#https://www.vozpopuli.com/actualidad/rescatan-tripulantes-barco-hundido-lugo-helicoptero_0_1279972394.html#</t>
  </si>
  <si>
    <t>#https://www.elindependiente.com/sociedad/2019/09/07/rescatan-helicoptero-los-tripulantes-barco-hundido-lugo/#</t>
  </si>
  <si>
    <t>#https://www.elprogreso.es/articulo/a-marina/helicoptero-celeiro-rescato-personas-hundirse-lancha-frente-abrela/201909071936001395795.html#</t>
  </si>
  <si>
    <t>Tíjola, Balsa de Cela</t>
  </si>
  <si>
    <t>37.373532</t>
  </si>
  <si>
    <t>-2.449164</t>
  </si>
  <si>
    <t>Fallece ahogada una mujer de avanzada edad en la balsa de Cela</t>
  </si>
  <si>
    <t>#https://www.lavozdealmeria.com/noticia/3/provincia/177962/fallece-ahogada-una-mujer-de-avanzada-edad-en-la-balsa-de-cela#</t>
  </si>
  <si>
    <t>#https://almeria360.com/actualidad/actualidad360/06092019_fallece-ahogada-una-mujer-en-la-balsa-de-cela-en-tijola_187252.html#</t>
  </si>
  <si>
    <t>#https://www.diariodealmeria.es/provincia/mujer-fallece-ahogada-Balsa-Cela_0_1389161477.html#</t>
  </si>
  <si>
    <t>#https://www.ideal.es/almeria/provincia-almeria/sucesos-en-almeria-fallece-mujer-avanzada-ahogada-tijoa-20190906181609-nt.html?edtn=almeria#vca=fixed-btn&amp;vso=rrss&amp;vmc=tw&amp;vli=Provincia-Almer#</t>
  </si>
  <si>
    <t>Cambrils, Playa de la Ardiaca</t>
  </si>
  <si>
    <t>41.054743</t>
  </si>
  <si>
    <t>1.028246</t>
  </si>
  <si>
    <t>Muere un hombre de 75 años ahogado en una playa de Cambrils</t>
  </si>
  <si>
    <t>#https://www.lavanguardia.com/vida/20190906/47200961775/muere-un-hombre-de-75-anos-ahogado-en-una-playa-de-cambrils.html#</t>
  </si>
  <si>
    <t>#https://www.elperiodicodearagon.com/noticias/sociedad/muere-ahogado-hombre-75-anos-cambrils_1384132.html#</t>
  </si>
  <si>
    <t>#https://www.segre.com/es/noticias/panorama/2019/09/06/un_hombre_anos_muere_ahogado_cambrils_86092_1106.html#</t>
  </si>
  <si>
    <t>Rincón de la Victoria, Playa de la Cala del Moral</t>
  </si>
  <si>
    <t>36.713889</t>
  </si>
  <si>
    <t>-4.302812</t>
  </si>
  <si>
    <t>Fallece una bañista en la playa de la Cala del Moral</t>
  </si>
  <si>
    <t>#https://www.diariosur.es/axarquia/rincon/muere-banista-anos-20190907000239-ntvo.html#</t>
  </si>
  <si>
    <t>#https://www.laopiniondemalaga.es/axarquia/2019/09/06/muere-banista-playa-rincon-victoria/1112359.html#</t>
  </si>
  <si>
    <t>#https://espanadiario.es/andalucia/muere-banista-cala-moral#</t>
  </si>
  <si>
    <t>#https://www.malagahoy.es/provincia/muere-banista-playa-Cala-Moral_0_1389161284.html#</t>
  </si>
  <si>
    <t>Ponferrada, Canal Bajo del Bierzo</t>
  </si>
  <si>
    <t>42.562904</t>
  </si>
  <si>
    <t>-6.624812</t>
  </si>
  <si>
    <t>Hallado el cadáver de un hombre en el canal bajo del Bierzo</t>
  </si>
  <si>
    <t>#https://www.diariodeleon.es/articulo/bierzo/hallado-cadaver-hombre-canal-bierzo/201909051837221936221.html#</t>
  </si>
  <si>
    <t>#https://www.elbierzodigital.com/aparece-el-cadaver-de-un-hombre-en-el-canal-bajo-en-cuatrovientos/299166#</t>
  </si>
  <si>
    <t>#https://www.abc.es/espana/castilla-leon/abci-hallado-cuatrovientos-leon-cadaver-hombre-flotando-canal-bajo-bierzo-201909060946_noticia.html#</t>
  </si>
  <si>
    <t>Benicassim</t>
  </si>
  <si>
    <t>40.037949</t>
  </si>
  <si>
    <t>0.051518</t>
  </si>
  <si>
    <t>Tremendo susto con un niño de 14 años en una piscina de Benicàssim -</t>
  </si>
  <si>
    <t>#https://www.elperiodicomediterraneo.com/noticias/sucesos/tremendo-susto-nino-14-anos-piscina-benicassim_1242397.html#</t>
  </si>
  <si>
    <t>#https://www.lasprovincias.es/sucesos/hospitalizado-nino-benicassim-20190904151047-nt.html#</t>
  </si>
  <si>
    <t>#https://todobenicassim.com/un-menor-pierde-el-conocimiento-por-un-golpe-en-una-piscina-de-benicassim/#</t>
  </si>
  <si>
    <t>#https://www.elmundo.es/comunidad-valenciana/castellon/2019/09/04/5d6fc6c9fdddffa0508b45f4.html#</t>
  </si>
  <si>
    <t>Quereño, Río Sil</t>
  </si>
  <si>
    <t>42.421991</t>
  </si>
  <si>
    <t>-6.826689</t>
  </si>
  <si>
    <t>Rescatan sin vida el cuerpo de un vecino de Rubiá en las aguas del Sil</t>
  </si>
  <si>
    <t>#https://www.lavozdegalicia.es/noticia/ourense/rubia/2019/09/05/rescatan-vida-cuerpo-vecino-rubia-aguas-sil/00031567705039280398488.htm#</t>
  </si>
  <si>
    <t>#https://www.farodevigo.es/portada-ourense/2019/09/06/hallan-muerto-sil-mayor-desaparecido/2166093.html#</t>
  </si>
  <si>
    <t>#https://somoscomarca.es/hallada-muerta-la-persona-desaparecida-en-quereno-rubia/#</t>
  </si>
  <si>
    <t>#https://www.laregion.es/articulo/valdeorras/fallece-vecino-rubia-caer-aguas-sil-quereno/20190905182651891908.html#</t>
  </si>
  <si>
    <t>Alcudia, Playa balneario 3</t>
  </si>
  <si>
    <t>39.835955</t>
  </si>
  <si>
    <t>3.123171</t>
  </si>
  <si>
    <t>En estado crítico un turista sueco de 70 años tras sufrir un ahogamiento Alcúdia</t>
  </si>
  <si>
    <t>#https://www.ultimahora.es/sucesos/ultimas/2019/09/04/1104469/turista-critico-tras-sufrir-ahogamiento-playa-alcudia.html#</t>
  </si>
  <si>
    <t>#https://www.europapress.es/illes-balears/noticia-turista-70-anos-critico-sufrir-ahogamiento-playa-alcudia-20190904165417.html#</t>
  </si>
  <si>
    <t>#https://www.lavanguardia.com/local/baleares/20190904/47184140950/un-turista-de-unos-70-anos-critico-tras-sufrir-un-ahogamiento-en-la-playa-de-alcudia.html#</t>
  </si>
  <si>
    <t>#https://www.mallorcadiario.com/en-estado-critico-un-turista-de-70-anos-tras-sufrir-un-ahogamiento-en-la-playa-de-alcudia#</t>
  </si>
  <si>
    <t>40.468553</t>
  </si>
  <si>
    <t>0.477741</t>
  </si>
  <si>
    <t>Logran reanimar a una mujer inconsciente en la playa de Vinaròs</t>
  </si>
  <si>
    <t>#https://www.levante-emv.com/castello/2019/09/04/logran-reanimar-mujer-inconsciente-playa/1917879.html#</t>
  </si>
  <si>
    <t>Bayas, Playón de Bayas</t>
  </si>
  <si>
    <t>43.575237</t>
  </si>
  <si>
    <t>-6.043178</t>
  </si>
  <si>
    <t>Los socorristas rescatan a un hombre en la playa de Bayas</t>
  </si>
  <si>
    <t>#https://www.lne.es/aviles/2019/09/03/socorristas-rescatan-hombre-playa-bayas/2524357.html#</t>
  </si>
  <si>
    <t>#https://www.lne.es/aviles/2019/09/04/socorristas-rescatan-banista-apuros-playa/2524641.html#</t>
  </si>
  <si>
    <t>La Oliva, playa de l'Aigua Morta</t>
  </si>
  <si>
    <t>38.903547</t>
  </si>
  <si>
    <t>-0.060886</t>
  </si>
  <si>
    <t>Un hombre pierde la vida en una playa de Oliva</t>
  </si>
  <si>
    <t>#https://www.lasprovincias.es/sucesos/anciano-fallece-playa-campello-20190904101429-nt.html#</t>
  </si>
  <si>
    <t>#https://www.elperiodic.com/oliva/hombre-pierde-vida-playa-oliva_637433#</t>
  </si>
  <si>
    <t>#https://www.levante-emv.com/safor/2019/09/04/hombre-fallece-ahogado-playa-oliva/1917886.html#</t>
  </si>
  <si>
    <t>#https://www.elperiodicodeaqui.com/epda-noticias/muere-ahogado-un-hombre-de-71-anos-en-una-playa-de-oliva-/190420#</t>
  </si>
  <si>
    <t>Cala Romana, Playa de Capellans</t>
  </si>
  <si>
    <t>41.125154</t>
  </si>
  <si>
    <t>1.291022</t>
  </si>
  <si>
    <t>Fallece un hombre en una playa de Tarragona</t>
  </si>
  <si>
    <t>#https://www.diaridetarragona.com/tarragona/Fallece-un-hombre-en-una-playa-de-Tarragona-20190903-0040.html#</t>
  </si>
  <si>
    <t>#https://www.diarimes.com/es/noticias/tarragona/2019/09/03/muere_hombre_playa_los_capellans_tarragona_68062_1091.html#</t>
  </si>
  <si>
    <t>#https://www.elperiodico.com/es/sociedad/20190903/muere-ahogado-un-hombr-de-53-anos-en-una-playa-de-tarragona-7618662#</t>
  </si>
  <si>
    <t>#https://www.lavanguardia.com/vida/20190903/47177594628/un-banista-de-53-anos-muere-en-la-playa-de-capellans-de-tarragona.html#</t>
  </si>
  <si>
    <t>Melilla, Cortados de Aguadú</t>
  </si>
  <si>
    <t>Melilla</t>
  </si>
  <si>
    <t>35.315104</t>
  </si>
  <si>
    <t>-2.944843</t>
  </si>
  <si>
    <t>Fallece un hombre tras intentar rescatar su hijo del mar en Aguadú</t>
  </si>
  <si>
    <t>#https://www.melillahoy.es/noticia/122442/sucesos/muere-un-hombre-al-ser-golpeado-por-una-ola-mientras-pescaba-en-aguadu-.html#</t>
  </si>
  <si>
    <t>#https://www.inmusa.es/2019/09/03/fallece-un-pescador-arrastrado-por-una-ola-en-aguagu/#</t>
  </si>
  <si>
    <t>#https://www.20minutos.es/noticia/3750669/0/muere-hombre-ola-melilla/?utm_source=twitter.com&amp;utm_medium=socialshare&amp;utm_campaign=mobile_web#</t>
  </si>
  <si>
    <t>#https://elfarodemelilla.es/fallece-hombre-intentar-rescatar-hijo-mar-aguadu/#</t>
  </si>
  <si>
    <t>San Javier, Playa Ensenada del Esparto</t>
  </si>
  <si>
    <t>37.753001</t>
  </si>
  <si>
    <t>-0.740283</t>
  </si>
  <si>
    <t>Rescatan y trasladan al hospital a una mujer que ha sufrido síndrome de inmersión en la Manga</t>
  </si>
  <si>
    <t>#http://www.112rmurcia.es/noticias/index.php/7862#</t>
  </si>
  <si>
    <t>#https://www.diariodelamanga.com/local/2019-09-03/rescatan-y-trasladan-al-hospital-a-una-mujer-con-sindrome-de-inmersion-en-la-manga-del-mar-menor-29204/#</t>
  </si>
  <si>
    <t>#http://www.cartagenaactualidad.com/rescatan-y-trasladan-al-hospital-a-una-mujer-que-ha-sufrido-sindrome-de-inmersion-en-la-manga-del-mar-menor/#</t>
  </si>
  <si>
    <t>#https://sanjavier.laverdad.es/actualidad/rescatada-anciana-tras-20190902174143-nt.html#</t>
  </si>
  <si>
    <t>43.573107</t>
  </si>
  <si>
    <t>-7.246766</t>
  </si>
  <si>
    <t>Los socorristas rescatan a un bañista a quien arrastraba la corriente en A Rapadoira</t>
  </si>
  <si>
    <t>#https://www.lavozdegalicia.es/noticia/amarina/foz/2019/09/02/socorristas-rescatan-banista-arrastraba-corriente-rapadoira/00031567447866411490881.htm#</t>
  </si>
  <si>
    <t>Vigo, Playa de los Olmos</t>
  </si>
  <si>
    <t>42.223019</t>
  </si>
  <si>
    <t>-8.772834</t>
  </si>
  <si>
    <t>Salvan a un bañista que se ahogaba en la playa de Los Olmos</t>
  </si>
  <si>
    <t>#https://www.lavozdegalicia.es/noticia/vigo/2019/09/02/reaniman-banista-playa-olmos/00031567452237164682808.htm#</t>
  </si>
  <si>
    <t>A Coruña, Illa do Pé</t>
  </si>
  <si>
    <t>43.384505</t>
  </si>
  <si>
    <t>-8.413601</t>
  </si>
  <si>
    <t>Rescatan a un percebeiro que cayó al mar cerca de la Illa do Pé</t>
  </si>
  <si>
    <t>#https://www.lavozdegalicia.es/noticia/coruna/2019/09/02/rescatan-percebeiro-cayo-mar-casa-peces/0003_201909201909021567425674984.htm#</t>
  </si>
  <si>
    <t>Arico; Tajao, Playa de Callao Hondo</t>
  </si>
  <si>
    <t>28.107155</t>
  </si>
  <si>
    <t>-16.472859</t>
  </si>
  <si>
    <t>El fallecido en Tajao se dio un golpe en la cabeza al sufrir una caída</t>
  </si>
  <si>
    <t>#https://www.eldia.es/sucesos/2019/09/03/fallecido-tajao-dio-golpe-cabeza/1005303.html#</t>
  </si>
  <si>
    <t>#https://www.laprovincia.es/sucesos/2019/09/02/pierde-vida-sufrir-gran-golpe/1206515.html#</t>
  </si>
  <si>
    <t>#https://diariodeavisos.elespanol.com/2019/09/aparece-el-cadaver-de-un-hombre-en-la-playa-de-tajao/#</t>
  </si>
  <si>
    <t>#https://www.lavozdegalicia.es/noticia/vigo/tomino/2019/09/05/rescatan-cuerpo-nadador-triatlon-ahogo-domingo-rio-mino/00031567671791309414993.htm#</t>
  </si>
  <si>
    <t>37.348568</t>
  </si>
  <si>
    <t>-6.034803</t>
  </si>
  <si>
    <t>Nigeria</t>
  </si>
  <si>
    <t>#https://www.larazon.es/local/andalucia/un-joven-se-ahoga-en-sevilla-en-una-piscina-tras-participar-en-una-prueba-para-una-pelicula-porno-DJ24785152#</t>
  </si>
  <si>
    <t>#https://www.cope.es/actualidad/espana/noticias/joven-ahoga-una-piscina-tras-una-prueba-para-una-pelicula-porno-20190902_489051#</t>
  </si>
  <si>
    <t>#https://sevilla.abc.es/provincia/aljarafe/sevi-joven-ahogado-piscina-durante-rodaje-pelicula-porno-nigeriano-estudiaba-cocina-201909041352_noticia.html#</t>
  </si>
  <si>
    <t>Premiá de Mar, Playa de Bellamar</t>
  </si>
  <si>
    <t>41.489358</t>
  </si>
  <si>
    <t>2.362403</t>
  </si>
  <si>
    <t>#https://www.yanoticias.es/rescatan-a-dos-personas-en-una-jetski-en-el-estrecho/#</t>
  </si>
  <si>
    <t>El Campello, Playa de Muchavista</t>
  </si>
  <si>
    <t>38.395639</t>
  </si>
  <si>
    <t>-0.405890</t>
  </si>
  <si>
    <t>Fallece un bañista en la playa de Muchavista de El Campello</t>
  </si>
  <si>
    <t>#https://www.diarioinformacion.com/alacanti/2019/09/03/fallece-banista-playa-muchavista-campello/2182835.html#</t>
  </si>
  <si>
    <t>#https://www.diarioinformacion.com/alacanti/2019/09/04/muere-banista-playa-muchavista/2183007.html#</t>
  </si>
  <si>
    <t>Baza, La Jámula</t>
  </si>
  <si>
    <t>37.491208</t>
  </si>
  <si>
    <t>-2.503575</t>
  </si>
  <si>
    <t>hallazgo en una rambla de Baza (Granada) del cuerpo sin vida de un hombre de 36 años</t>
  </si>
  <si>
    <t>#https://elpais.com/politica/2019/09/13/actualidad/1568352252_999282.html?ssm=TW_CC#</t>
  </si>
  <si>
    <t>#https://www.ideal.es/granada/provincia-granada/joven-baza-fallecio-20190913193012-nt.html#</t>
  </si>
  <si>
    <t>#http://www.canalsur.es/noticias/andalucia/el-hombre-fallecido-en-baza-regresaba-a-su-casa-tras-ir-a-la-feria/1478359.html#</t>
  </si>
  <si>
    <t>#https://www.ideal.es/granada/lluvia-tormentas-gota-fria-buscan-desaparecido-baza-20190913130951-nt.html#</t>
  </si>
  <si>
    <t>38.139874</t>
  </si>
  <si>
    <t>-1.016066</t>
  </si>
  <si>
    <t>Fallece un vecino de Redován al ser arrastrado por las aguas</t>
  </si>
  <si>
    <t>#https://www.diariosur.es/sociedad/fallece-vecino-redovan-arrastrado-6086124579001-20190913190947-vi.html#</t>
  </si>
  <si>
    <t>#https://www.abc.es/sociedad/abci-fallece-vecino-redovan-arrastrado-aguas-201909132157_video.html#</t>
  </si>
  <si>
    <t>#https://www.cope.es/actualidad/sociedad/noticias/hallan-orihuela-cadaver-hombre-quinta-victima-gota-fria-20190913_497808#</t>
  </si>
  <si>
    <t>36.845791</t>
  </si>
  <si>
    <t>-2.447774</t>
  </si>
  <si>
    <t>Muere un hombre atrapado en su coche en el túnel anegado de carretera de Los Molinos</t>
  </si>
  <si>
    <t>#https://www.elmundo.es/espana/2019/09/13/5d7b34dd21efa07d118b4577.html#</t>
  </si>
  <si>
    <t>#https://www.diariodealmeria.es/almeria/Fallece-hombre-atrapado-vehiculo-Tryp_0_1391260972.html#</t>
  </si>
  <si>
    <t>#https://www.ideal.es/almeria/almeria/fallecido-tunel-tryp-20190913080943-nt.html#</t>
  </si>
  <si>
    <t>Caudete</t>
  </si>
  <si>
    <t>38.712496</t>
  </si>
  <si>
    <t>-0.981490</t>
  </si>
  <si>
    <t>Dos fallecidos al quedar atrapados en su coche por las lluvias en Caudete, Albacete</t>
  </si>
  <si>
    <t>#https://www.abc.es/espana/abci-fallecidos-quedar-atrapados-coche-lluvias-caudete-albacete-201909121718_video.html#</t>
  </si>
  <si>
    <t>#https://www.elmundo.es/espana/2019/09/12/5d79f5ecfdddffe0a98b4607.html#</t>
  </si>
  <si>
    <t>Alicante, Playa de la albufereta</t>
  </si>
  <si>
    <t>38.362730</t>
  </si>
  <si>
    <t>-0.444755</t>
  </si>
  <si>
    <t>Los bomberos sacan del mar a un hombre en la zona de la Albufereta</t>
  </si>
  <si>
    <t>#https://www.diarioinformacion.com/alicante/2019/09/12/bomberos-sacan-mar-hombre-zona/2185745.html#</t>
  </si>
  <si>
    <t>#https://www.20minutos.es/noticia/3760632/0/bomberos-rescatan-banista-alicante-tres-conductores-atrapados-denia-crevillent-muro/#</t>
  </si>
  <si>
    <t>#https://www.lavanguardia.com/vida/20190912/47311000126/seis-bomberos-rescatan-a-un-banista-que-se-metio-en-el-mar-en-plena-gota-fria.html#</t>
  </si>
  <si>
    <t>Logroño, Puente de piedra</t>
  </si>
  <si>
    <t>42.470445</t>
  </si>
  <si>
    <t>-2.444762</t>
  </si>
  <si>
    <t>Muere un hombre de 72 años ahogado en el Ebro en Logroño</t>
  </si>
  <si>
    <t>#https://www.larioja.com/la-rioja/sucesos/muere-hombre-anos-20190912101836-nt.html#</t>
  </si>
  <si>
    <t>#https://www.cope.es/emisoras/la-rioja/la-rioja-provincia/logrono/noticias/rescate-logrono-varon-fallecido-rio-ebro-20190912_496081#</t>
  </si>
  <si>
    <t>#https://www.larioja.org/emergencias-112/es/noticias-sos-rioja/todas-noticias/noticias-sos/rescate-varon-fallecido-rio-ebro#</t>
  </si>
  <si>
    <t>#https://www.heraldo.es/noticias/nacional/2019/09/12/rescatan-el-cadaver-de-un-hombre-de-72-anos-en-el-ebro-a-la-altura-de-logrono-1333705.html#</t>
  </si>
  <si>
    <t>Oropesa del Mar</t>
  </si>
  <si>
    <t>40.073257</t>
  </si>
  <si>
    <t>0.133324</t>
  </si>
  <si>
    <t>Un joven salva la vida milagrosamente en Oropesa tras ser tragado por el mar</t>
  </si>
  <si>
    <t>#https://www.cope.es/emisoras/comunidad-valenciana/castellon-provincia/castellon/noticias/joven-salva-vida-milagrosamente-oropesa-tras-ser-tragado-por-mar-20190912_496009#</t>
  </si>
  <si>
    <t>#https://www.abc.es/espana/comunidad-valenciana/abci-rescatado-anciano-86-anos-caido-horas-dentro-agua-barranco-y-lipotimia-201909112313_noticia.html#</t>
  </si>
  <si>
    <t>Alboraia, Playa de la Patacona</t>
  </si>
  <si>
    <t>39.490501</t>
  </si>
  <si>
    <t>-0.323031</t>
  </si>
  <si>
    <t>Rescatado en el mar cuando se bañaba en pleno temporal</t>
  </si>
  <si>
    <t>#https://www.larazon.es/local/comunidad-valenciana/rescatado-en-el-mar-cuando-se-banaba-en-pleno-temporal-FP24904133#</t>
  </si>
  <si>
    <t>#https://www.levante-emv.com/valencia/2019/09/11/rescatado-hombre-sintomas-hipotermia-playa/1920489.html#</t>
  </si>
  <si>
    <t>Almuñecar, Playa del Tesorillo</t>
  </si>
  <si>
    <t>36.742983</t>
  </si>
  <si>
    <t>-3.662526</t>
  </si>
  <si>
    <t>El propietario del Windsurf de Velilla rescata del mar a dos personas</t>
  </si>
  <si>
    <t>#https://www.infocostatropical.com/noticia.asp?id_noticia=87036#</t>
  </si>
  <si>
    <t>#https://www.ideal.es/granada/costa/rescate-costa-salva-pareja-ancianos-ahogaba-velilla-20190912192155-nt.html#</t>
  </si>
  <si>
    <t>La Guardia</t>
  </si>
  <si>
    <t>41.896671</t>
  </si>
  <si>
    <t>-8.884999</t>
  </si>
  <si>
    <t>Rescatan en una boya a un percebeiro al que arrastró una ola en A Guarda</t>
  </si>
  <si>
    <t>#https://www.farodevigo.es/mar/2019/09/11/rescatan-boya-percebeiro-arrastro-ola/2168384.html#</t>
  </si>
  <si>
    <t>#https://www.galiciapress.es/texto-diario/mostrar/1522910/rescatan-hombre-cayo-mar-puerto-guarda-pontevedra#</t>
  </si>
  <si>
    <t>#https://www.farodevigo.es/comarcas/2019/09/10/rescatan-hombre-agarrado-boya-guarda/2168295.html#</t>
  </si>
  <si>
    <t>#https://www.lavozdegalicia.es/noticia/vigo/a-guarda/2019/09/11/rescatan-pescador-guarda-cayo-mar/00031568188951676507610.htm#</t>
  </si>
  <si>
    <t>28.862683</t>
  </si>
  <si>
    <t>-13.829787</t>
  </si>
  <si>
    <t>Fallece ahogado un bañista en una playa en Lanzarote</t>
  </si>
  <si>
    <t>#https://www3.gobiernodecanarias.org/noticias/fallece-ahogado-un-banista-en-una-playa-en-lanzarote/#</t>
  </si>
  <si>
    <t>#http://www.cronicasdelanzarote.es/Muere-ahogado-un-banista-en-Playa-Blanca.html#</t>
  </si>
  <si>
    <t>#https://www.lavozdelanzarote.com/articulo/sucesos/fallece-ahogado-banista-playa-blanca/20190910194719141862.html#</t>
  </si>
  <si>
    <t>Tapia de Casariego, La Veguina</t>
  </si>
  <si>
    <t>43.500749</t>
  </si>
  <si>
    <t>-6.895630</t>
  </si>
  <si>
    <t>Hallan muerto al joven tapiego a 800 metros del lugar donde había sido visto por última vez</t>
  </si>
  <si>
    <t>#https://www.elcomercio.es/asturias/hallan-muerto-joven-tapia-casariego-sucesos-romeria-asturias-20190911000627-ntvo.html#</t>
  </si>
  <si>
    <t>#https://www.lavozdegalicia.es/noticia/amarina/2019/09/11/conmocion-muerte-joven-tapia-tras-romeria-porcia/0003_201909X11C1998.htm#</t>
  </si>
  <si>
    <t>#https://www.lne.es/sucesos/2019/09/10/encuentran-fallecido-joven-tapia-volvio/2527382.html#</t>
  </si>
  <si>
    <t>#https://www.cope.es/emisoras/asturias/noticias/confirmado-cuerpo-encontrado-tapia-era-del-joven-desaparecido-porcia-20190910_494798#</t>
  </si>
  <si>
    <t>Barbate, Playa de los Caños de Meca</t>
  </si>
  <si>
    <t>36.179021</t>
  </si>
  <si>
    <t>-6.035398</t>
  </si>
  <si>
    <t>Buscan a un joven de Vejer desaparecido en una playa de Los Caños</t>
  </si>
  <si>
    <t>#https://www.diariodecadiz.es/noticias-provincia-cadiz/Buscan-joven-Vejer-desaparecido-Canos_0_1390361063.html#</t>
  </si>
  <si>
    <t>#https://elmira.es/10/09/2019/desaparece-un-buzo-en-aguas-de-la-provincia-de-cadiz/#</t>
  </si>
  <si>
    <t>#https://www.lavozdelsur.es/buscan-a-un-joven-de-vejer-desaparecido-cuando-practicaba-pesca-submarina-en-los-canos/#</t>
  </si>
  <si>
    <t>#https://www.lavozdigital.es/cadiz/janda/lvdi-hallado-cuerpo-sin-vida-jov#</t>
  </si>
  <si>
    <t>San Cosme, Barreiros</t>
  </si>
  <si>
    <t>43.545239</t>
  </si>
  <si>
    <t>-7.221077</t>
  </si>
  <si>
    <t>Muere una mujer en la piscina de una urbanización casi desierta de Barreiros</t>
  </si>
  <si>
    <t>#https://www.lavozdegalicia.es/noticia/amarina/barreiros/2019/09/09/muere-mujer-piscina-urbanizacion-desierta-barreiros/00031568058811272748725.htm#</t>
  </si>
  <si>
    <t>-14.342881</t>
  </si>
  <si>
    <t>Fallece un varón en la playa de Morro Jable</t>
  </si>
  <si>
    <t>#https://www.ondafuerteventura.es/fallece-un-varon-en-la-playa-de-morro-jable/#</t>
  </si>
  <si>
    <t>#https://www.diariodefuerteventura.com/noticia/fallece-un-ba%C3%B1ista-en-morro-jable-por-un-infarto#</t>
  </si>
  <si>
    <t>#https://diariomajorero.com/fallece-en-la-playa-de-morro-jable-tras-ser-rescatado-del-mar-en-apuros/#</t>
  </si>
  <si>
    <t>#https://www.difusionfuerteventura.es/fallece-un-varon-en-la-playa-de-morro-jable#</t>
  </si>
  <si>
    <t>Orhuela Costa, Punta Prima</t>
  </si>
  <si>
    <t>37.942142</t>
  </si>
  <si>
    <t>-0.705236</t>
  </si>
  <si>
    <t>Rescatan a un hombre que estuvo en el agua atrapado entre las rocas</t>
  </si>
  <si>
    <t>#https://www.lasprovincias.es/sucesos/rescatan-hombre-acantilado-orihuela-20190911150608-nt.html#</t>
  </si>
  <si>
    <t>#https://www.lavanguardia.com/local/valencia/20190911/47300304470/sucesos--rescatan-de-un-acantilado-en-orihuela-a-un-hombre-de-86-anos-que-estaba-desaparecido.html#</t>
  </si>
  <si>
    <t>Mareny de Barraquetes</t>
  </si>
  <si>
    <t>39.242335</t>
  </si>
  <si>
    <t>-0.254523</t>
  </si>
  <si>
    <t>Ahogado en Mareny de Barraquetes</t>
  </si>
  <si>
    <t>#https://cadenaser.com/emisora/2019/09/22/radio_valencia/1569158467_901529.html#</t>
  </si>
  <si>
    <t>#https://www.lasprovincias.es/sucesos/domingo-negro-valencia-20190922141148-nt.html#</t>
  </si>
  <si>
    <t>#https://www.abc.es/espana/comunidad-valenciana/abci-mueren-tres-personas-ahogadas-playas-oliva-y-valencia-201909221702_noticia.html#</t>
  </si>
  <si>
    <t>Blanes</t>
  </si>
  <si>
    <t>41.673677</t>
  </si>
  <si>
    <t>2.792983</t>
  </si>
  <si>
    <t>Ferit greu un home de 49 anys en ofegar-se a la platja de Blanes</t>
  </si>
  <si>
    <t>#https://catalunyadiari.com/amp/successos/ferit-greu-home-platja-blanes#</t>
  </si>
  <si>
    <t>https://www.naciodigital.cat/noticia/187779/ferit/greu/home/ofegar-se/platja/blanes#https://www.naciodigital.cat/noticia/187779/ferit/greu/home/ofegar-se/platja/blanes#</t>
  </si>
  <si>
    <t>https://www.gerio.cat/noticia/810018/ferit-greu-un-home-de-49-anys-en-ofegar-se-a-la-platja-de-blanes#https://www.gerio.cat/noticia/810018/ferit-greu-un-home-de-49-anys-en-ofegar-se-a-la-platja-de-blanes#</t>
  </si>
  <si>
    <t>Calella. Cala Roca Grossa</t>
  </si>
  <si>
    <t>41.605254</t>
  </si>
  <si>
    <t>2.640052</t>
  </si>
  <si>
    <t>Rescat a cala Roca Grossa de Calella</t>
  </si>
  <si>
    <t>#https://www.ccma.cat/el-temps/rescat-a-cala-roca-grossa-de-calella/noticia/2949535/#</t>
  </si>
  <si>
    <t>Denia, Playa de les Bovetes</t>
  </si>
  <si>
    <t>38.860799</t>
  </si>
  <si>
    <t>0.061339</t>
  </si>
  <si>
    <t>Cruz Roja rescata con bandera roja a dos bañistas de edad avanzada</t>
  </si>
  <si>
    <t>#https://www.denia.com/cruz-roja-rescata-con-bandera-roja-a-dos-banistas-de-edad-avanzada/#</t>
  </si>
  <si>
    <t>Cala Millor</t>
  </si>
  <si>
    <t>39.600669</t>
  </si>
  <si>
    <t>3.385528</t>
  </si>
  <si>
    <t>Dos rescates por bañistas imprudentes en Cala Millor</t>
  </si>
  <si>
    <t>#https://www.cronicabalear.es/2019/09/dos-rescates-por-banistas-imprudentes-en-cala-millor/#</t>
  </si>
  <si>
    <t>Valencia, Playa de la Malvarrosa</t>
  </si>
  <si>
    <t>39.478381</t>
  </si>
  <si>
    <t>-0.323317</t>
  </si>
  <si>
    <t>Fallece ahogado un hombre de 58 años en la playa de la Malvarrosa</t>
  </si>
  <si>
    <t>#https://www.lasprovincias.es/sucesos/hombre-muere-ahogado-20190922123621-nt.html#</t>
  </si>
  <si>
    <t>#https://www.20minutos.es/noticia/3773114/0/fallece-ahogado-hombre-58-anos-playa-malvarrosa/#</t>
  </si>
  <si>
    <t>Oliva</t>
  </si>
  <si>
    <t>38.929142</t>
  </si>
  <si>
    <t>-0.091909</t>
  </si>
  <si>
    <t>Fallecida mujer de 65 años con síntomas de ahogamiento</t>
  </si>
  <si>
    <t>#https://www.20minutos.es/noticia/3772913/0/muertes-ahogados-oliva/#</t>
  </si>
  <si>
    <t>#https://www.elespanol.com/sociedad/sucesos/20190922/total-personas-mueren-ahogadas-playas-valencia-horas/431207113_0.html#</t>
  </si>
  <si>
    <t>https://www.abc.es/espana/comunidad-valenciana/abci-mueren-tres-personas-ahogadas-playas-oliva-y-valencia-201909221702_noticia.html#https://www.abc.es/espana/comunidad-valenciana/abci-mueren-tres-personas-ahogadas-playas-oliva-y-valencia-201909221702_noticia.html#</t>
  </si>
  <si>
    <t>https://www.levante-emv.com/comunitat-valenciana/2019/09/23/ahogados-playa-valencia/1924636.html#https://www.levante-emv.com/comunitat-valenciana/2019/09/23/ahogados-playa-valencia/1924636.html#</t>
  </si>
  <si>
    <t>#https://www.ondanaranjacope.com/noticias/id47571-los-dos-fallecidos-ayer-en-oliva-no-vieron-las-vaguadas-tras-el-temporal.html#</t>
  </si>
  <si>
    <t>Fallece un hombre de 62 años con síntomas de ahogamiento</t>
  </si>
  <si>
    <t>https://www.elespanol.com/sociedad/sucesos/20190922/total-personas-mueren-ahogadas-playas-valencia-horas/431207113_0.html#https://www.elespanol.com/sociedad/sucesos/20190922/total-personas-mueren-ahogadas-playas-valencia-horas/431207113_0.html#</t>
  </si>
  <si>
    <t>Rescatado hombre 83 años con síntomas de ahogamiento</t>
  </si>
  <si>
    <t>Valencia, Playa del Cabanyal</t>
  </si>
  <si>
    <t>39.466509</t>
  </si>
  <si>
    <t>-0.321075</t>
  </si>
  <si>
    <t>Un hombre murió anoche en la playa de la Malvarrosa</t>
  </si>
  <si>
    <t>#https://www.20minutos.es/noticia/3772962/0/muere-ahogado-hombre-55-anos-playa-cabanyal/#</t>
  </si>
  <si>
    <t>Platja d'Aro</t>
  </si>
  <si>
    <t>41.810782</t>
  </si>
  <si>
    <t>3.063454</t>
  </si>
  <si>
    <t>Encuentran el cuerpo sin vida de un hombre atrapado por la lluvia en un sótano en Platja d'Aro, en Girona</t>
  </si>
  <si>
    <t>El Salvador</t>
  </si>
  <si>
    <t>#https://www.antena3.com/noticias/sociedad/encuentran-cuerpo-vida-hombre-platja-daro-girona_201909215d8662470cf21f4fcfa6b1b0.html#</t>
  </si>
  <si>
    <t>#https://www.lavanguardia.com/vida/20190921/47525105071/hombre-muere-ahogado-inundaciones-costa-brava.html#</t>
  </si>
  <si>
    <t>#http://www.rtve.es/alacarta/videos/noticias-24-horas/ahogado/5392931/#</t>
  </si>
  <si>
    <t>#https://elpais.com/politica/2019/09/21/actualidad/1569090116_550351.html#</t>
  </si>
  <si>
    <t>Almedinilla, Río Caicena</t>
  </si>
  <si>
    <t>37.439473</t>
  </si>
  <si>
    <t>-4.088514</t>
  </si>
  <si>
    <t>Rescatan a un anciano que cayó al cauce del río Caicena en Almedinilla (Córdoba)</t>
  </si>
  <si>
    <t>#https://www.europapress.es/andalucia/noticia-rescatan-anciano-cayo-cauce-rio-caicena-almedinilla-cordoba-20190921170410.html#</t>
  </si>
  <si>
    <t>#http://www.jerezsinfronteras.es/anciano-caido-rio/#</t>
  </si>
  <si>
    <t>Burriana</t>
  </si>
  <si>
    <t>39.863639</t>
  </si>
  <si>
    <t>-0.058498</t>
  </si>
  <si>
    <t>Hospitalizado un buzo de 22 años rescatado en Burriana</t>
  </si>
  <si>
    <t>#https://www.elperiodicomediterraneo.com/noticias/sucesos/hospitalizado-buzo-22-anos-rescatado-burriana_1245699.html#</t>
  </si>
  <si>
    <t>#https://twnews.es/es-news/hospitalizado-un-buzo-rescatado-en-burriana#</t>
  </si>
  <si>
    <t>Ossa de Montiel</t>
  </si>
  <si>
    <t>38.962940</t>
  </si>
  <si>
    <t>-2.742041</t>
  </si>
  <si>
    <t>Tormenta en Ossa de Montiel (Albacete): el río se desborda y tres personas, rescatadas</t>
  </si>
  <si>
    <t>#https://www.cmmedia.es/noticias/castilla-la-mancha/dos-ninos-rescatados-y-un-hombre-atrapado-por-la-lluvia-en-ossa-de-montiel-albacete/#</t>
  </si>
  <si>
    <t>#https://www.eldigitalcastillalamancha.es/actualidad/838441296/Noche-de-pesadilla-por-las-tormentas-en-Cuenca-y-Albacete-con-mas-de-300-incidentes.html#</t>
  </si>
  <si>
    <t>Cabo Touriñan</t>
  </si>
  <si>
    <t>43.058996</t>
  </si>
  <si>
    <t>-9.304154</t>
  </si>
  <si>
    <t>Rescatados dos pescadores deportivos de Santiago tras volcar su embarcación en cabo Touriñán</t>
  </si>
  <si>
    <t>#https://www.lavozdegalicia.es/noticia/carballo/muxia/2019/09/21/rescatados-dos-pescadores-deportivos-santiago-tras-volcar-embarcacion-cabo-tourinan/00031569054535919123298.htm#</t>
  </si>
  <si>
    <t>Alicante, Playa de San Juan</t>
  </si>
  <si>
    <t>38.377260</t>
  </si>
  <si>
    <t>-0.409448</t>
  </si>
  <si>
    <t>Muere un bañista en Alicante</t>
  </si>
  <si>
    <t>#https://www.diarioinformacion.com/sucesos/2019/09/21/muere-banista-alicante/2188608.html#</t>
  </si>
  <si>
    <t>Candelaria, Playa de El Chovito</t>
  </si>
  <si>
    <t>28.354836</t>
  </si>
  <si>
    <t>-16.369459</t>
  </si>
  <si>
    <t>Un varón recuperado de una parada cardiorrespiratoria tras sufrir un ahogamiento en el mar en Tenerife</t>
  </si>
  <si>
    <t>#https://www3.gobiernodecanarias.org/noticias/un-varon-recuperado-de-una-parada-cardiorrespiratoria-tras-sufrir-un-ahogamiento-en-el-mar-en-tenerife/#</t>
  </si>
  <si>
    <t>Puerto de la Cruz, Playa Jardín</t>
  </si>
  <si>
    <t>28.412801</t>
  </si>
  <si>
    <t>-16.560373</t>
  </si>
  <si>
    <t>Fallece ahogada una mujer de 56 años en el Puerto de la Cruz</t>
  </si>
  <si>
    <t>#https://www.eldia.es/sucesos/2019/09/21/fallece-ahogada-mujer-56-anos/1010288.html#</t>
  </si>
  <si>
    <t>#https://elcaso.elnacional.cat/es/sucesos/encuentran-mujer-muerta-playa-puerto-de-la-cruz-tenerife_15701_102.html#</t>
  </si>
  <si>
    <t>#https://diariodeavisos.elespanol.com/2019/09/en-estado-critico-tras-sufrir-una-parada-cardiorrespiratoria-en-el-mar-en-tenerife/#</t>
  </si>
  <si>
    <t>Ceuta</t>
  </si>
  <si>
    <t>35.890575</t>
  </si>
  <si>
    <t>-5.316474</t>
  </si>
  <si>
    <t>Dos policías nacionales rescatan de morir ahogado a un hombre en la zona del club náutico CAS</t>
  </si>
  <si>
    <t>#https://www.ceutaactualidad.com/articulo/sucesos-tribunales/policias-nacionales-rescatan-morir-ahogado-hombre-zona-cas/20190919090934090526.html#</t>
  </si>
  <si>
    <t>Denia, Playa de les Albaranes</t>
  </si>
  <si>
    <t>38.854190</t>
  </si>
  <si>
    <t>Un bañista fallece ahogado en la playa de les Albaranes de Dénia</t>
  </si>
  <si>
    <t>#https://www.lasprovincias.es/sucesos/muere-ahogado-denia-20190919215433-nt.html#</t>
  </si>
  <si>
    <t>#https://lamarinaplaza.com/2019/09/19/muere-ahogado-un-hombre-en-la-playa-de-les-albaranes-de-denia/#</t>
  </si>
  <si>
    <t>#https://www.denia.com/fallece-un-hombre-ahogado-en-la-playa-punta-del-raset/#</t>
  </si>
  <si>
    <t>Benicassim, Playa de la Almadrava</t>
  </si>
  <si>
    <t>40.051747</t>
  </si>
  <si>
    <t>0.076009</t>
  </si>
  <si>
    <t>Socorristas salvan la vida a un hombre de 68 años en Benicàssim tras sacarle del mar por ahogamiento</t>
  </si>
  <si>
    <t>#https://www.cope.es/emisoras/comunidad-valenciana/castellon-provincia/castellon/noticias/socorristas-salvan-vida-hombre-anos-tras-sacarle-del-mar-con-sintomas-ahogamiento-20190919_501704#</t>
  </si>
  <si>
    <t>#https://www.europapress.es/comunitat-valenciana/noticia-rescatado-hombre-inconsciente-agua-playa-almadraba-benicassim-20190919143154.html#</t>
  </si>
  <si>
    <t>#https://todobenicassim.com/reaniman-a-un-hombre-de-68-anos-en-la-playa-lalmadrava-de-benicassim/#</t>
  </si>
  <si>
    <t>Port de San Miguel</t>
  </si>
  <si>
    <t>39.081204</t>
  </si>
  <si>
    <t>1.440804</t>
  </si>
  <si>
    <t>Encuentran el cadáver de un hombre que había desaparecido en Port de Sant Miquel</t>
  </si>
  <si>
    <t>#https://www.diariodeibiza.es/pitiuses-balears/2019/09/19/aparece-cadaver-hombre-desaparecido-ayer/1092586.html#</t>
  </si>
  <si>
    <t>#https://www.elperiodico.com/es/sociedad/20190919/cadaver-puerto-sant-miquel-ibiza-7641401#</t>
  </si>
  <si>
    <t>#https://www.periodicodeibiza.es/pitiusas/ibiza/2019/09/19/1107497/localizado-vida-cuerpo-hombre-sant-miquel.html#</t>
  </si>
  <si>
    <t>#https://www.noudiari.es/2019/09/rescatan-el-cadaver-de-un-turista-en-los-acantilados-de-la-torre-des-molar-sant-miquel/#</t>
  </si>
  <si>
    <t>Can Picafort, Playa de Son Bauló</t>
  </si>
  <si>
    <t>39.759317</t>
  </si>
  <si>
    <t>3.170548</t>
  </si>
  <si>
    <t>Salvan la vida de un hombre en parada cardiorrespiratoria en la playa de Son Bauló</t>
  </si>
  <si>
    <t>#https://www.cronicabalear.es/2019/09/salvan-la-vida-de-un-hombre-en-parada-cardiorrespiratoria-en-la-playa-de-son-baulo/#</t>
  </si>
  <si>
    <t>Noja, Playa de Joyel</t>
  </si>
  <si>
    <t>43.493619</t>
  </si>
  <si>
    <t>-3.538720</t>
  </si>
  <si>
    <t>Muere ahogada en la playa de Joyel una mujer de nacionalidad holandesa</t>
  </si>
  <si>
    <t>#https://www.eldiariomontanes.es/region/siete-villas/muere-ahogada-playa-20190918192358-nt.html#</t>
  </si>
  <si>
    <t>L'Estartit, Playa de Griels</t>
  </si>
  <si>
    <t>42.049773</t>
  </si>
  <si>
    <t>3.198736</t>
  </si>
  <si>
    <t>Muere un hombre de 79 años ahogado en una playa de l’Estartit</t>
  </si>
  <si>
    <t>#https://www.lavanguardia.com/local/girona/20190916/47398413074/muere-hombre-79-anos-ahogado-playa-griells-estartit.html#</t>
  </si>
  <si>
    <t>#https://www.elperiodico.com/es/sociedad/20190916/muere-hombre-ahogado-playa-estartit-7637108#</t>
  </si>
  <si>
    <t>San Sebastián, Playa de Ondarreta</t>
  </si>
  <si>
    <t>43.316858</t>
  </si>
  <si>
    <t>-2.001878</t>
  </si>
  <si>
    <t>Aparece el cadáver de un hombre en la playa de Ondarreta</t>
  </si>
  <si>
    <t>#https://www.donostitik.com/aparece-el-cadaver-de-un-hombre-en-la-playa-de-ondarreta/#</t>
  </si>
  <si>
    <t>#https://cadenaser.com/emisora/2019/09/16/radio_san_sebastian/1568647384_478938.html#</t>
  </si>
  <si>
    <t>Algezares, Río Reguerón</t>
  </si>
  <si>
    <t>38.018114</t>
  </si>
  <si>
    <t>-1.012727</t>
  </si>
  <si>
    <t>Rescatan a un hombre tras saltar al cauce del Reguerón</t>
  </si>
  <si>
    <t>#https://www.laopiniondemurcia.es/murcia/2019/09/16/rescatan-hombre-saltar-cauce-regueron/1052687.html#</t>
  </si>
  <si>
    <t>#https://lacronicadelpajarito.com/region/murcia/rescatan-a-un-hombre-que-se-ha-arrojado-al-cauce-del-regueron-voluntariamente#</t>
  </si>
  <si>
    <t>Illora, Sierra Pelá</t>
  </si>
  <si>
    <t>37.340167</t>
  </si>
  <si>
    <t>-3.919431</t>
  </si>
  <si>
    <t>Cinco horas de angustia de un cazador tras caer al interior de un pozo de cinco metros en Íllora</t>
  </si>
  <si>
    <t>#https://www.ideal.es/granada/provincia-granada/sucesos-granada-cinco-horas-angustia-tras-caer-pozo-20190915113242-nt.html?edtn=granada#vca=fixed-btn&amp;vso=rrss&amp;vmc=tw&amp;vli=Provincia-Granada#</t>
  </si>
  <si>
    <t>Dolores, Acequia Mayayo</t>
  </si>
  <si>
    <t>38.134037</t>
  </si>
  <si>
    <t>-0.761374</t>
  </si>
  <si>
    <t>Aparece el cadáver del holandés desaparecido, séptima víctima de la Dana en la Vega Baja</t>
  </si>
  <si>
    <t>#https://www.levante-emv.com/portada/2019/09/16/temporal-vega-baja-deja-miles/1921969.html#</t>
  </si>
  <si>
    <t>#https://www.lasexta.com/noticias/sociedad/buscan-a-un-hombre-desaparecido-por-las-riadas-en-dolores-alicante_201909155d7e80500cf2b2f3581f7754.html#</t>
  </si>
  <si>
    <t>#https://www.lavanguardia.com/sucesos/20190916/47386951940/gota-fria-dolores-alicante-holandes-corriente-arrastrado-servicios-de-rescate-video-seo-ext.html#</t>
  </si>
  <si>
    <t>#https://www.diarioinformacion.com/vega-baja/2019/09/15/buscan-holandes-66-anos-caido/2186788.html#</t>
  </si>
  <si>
    <t>#https://www.20minutos.es/noticia/3764378/0/buscan-hombre-succionado-por-acequia-dolores-alicante/#</t>
  </si>
  <si>
    <t>La Matanza</t>
  </si>
  <si>
    <t>38.136164</t>
  </si>
  <si>
    <t>-1.010894</t>
  </si>
  <si>
    <t>Un muerto en Orihuela eleva a seis las víctimas por el temporal</t>
  </si>
  <si>
    <t>#https://elpais.com/politica/2019/09/13/actualidad/1568358127_648111.html#</t>
  </si>
  <si>
    <t>#https://elpais.com/politica/2019/09/14/actualidad/1568465848_486921.html#</t>
  </si>
  <si>
    <t>Muro, Playa de Muro</t>
  </si>
  <si>
    <t>39.793279</t>
  </si>
  <si>
    <t>3.126046</t>
  </si>
  <si>
    <t>Muere ahogado un turista alemán en la playa de Muro</t>
  </si>
  <si>
    <t>#https://www.cronicabalear.es/2019/09/muere-ahogado-un-turista-aleman-en-la-playa-de-muro/#</t>
  </si>
  <si>
    <t>#https://www.ultimahora.es/sucesos/ultimas/2019/09/14/1106541/muere-ahogado-turista-aleman-anos-playa-muro.html#</t>
  </si>
  <si>
    <t>#https://www.mallorcadiario.com/muere-un-varon-aho#</t>
  </si>
  <si>
    <t>L'Ametlla de Mar, Playa de Port Olivet</t>
  </si>
  <si>
    <t>40.865713</t>
  </si>
  <si>
    <t>0.788232</t>
  </si>
  <si>
    <t>Muere ahogado un hombre en una playa de L'Ametlla de Mar</t>
  </si>
  <si>
    <t>#https://www.elperiodico.com/es/sociedad/20190914/muere-ahogado-un-hombre-en-una-playa-de-lametlla-7634852#</t>
  </si>
  <si>
    <t>#https://www.diaridetarragona.com/ebre/Fallece-ahogado-un-hombre-de-31-anos-en-LAmetlla-de-Mar-20190914-0039.html#</t>
  </si>
  <si>
    <t>#https://www.lavanguardia.com/local/tarragona/20190914/47344333594/muere-hombre-ahogado-playa-ametlla-de-mar.html#</t>
  </si>
  <si>
    <t>#https://govern.cat/salapremsa/notes-premsa/377251/mor-home-31-anys-ofegat-platja-del-port-olivet-ametlla#</t>
  </si>
  <si>
    <t>Orihuela, Virgen del Remedio</t>
  </si>
  <si>
    <t>#https://www.diariodecadiz.es/noticias-provincia-cadiz/Aparece-cuerpo-buzo-desaparecido-Canos-Meca_0_1392760837.html#</t>
  </si>
  <si>
    <t>San Javier, Playa Pedrucho</t>
  </si>
  <si>
    <t>37.700008</t>
  </si>
  <si>
    <t>-0.738764</t>
  </si>
  <si>
    <t>Servicios de emergencia atienden y trasladan a hospital en estado grave a un varón de 83</t>
  </si>
  <si>
    <t>https://www.diariodelamanga.com/local/2019-09-23/el-112-atiende-a-una-buceadora-en-cabo-de-palos-y-a-un-hombre-con-sintomas-de-ahogamiento-en-la-manga-30269/#https://www.diariodelamanga.com/local/2019-09-23/el-112-atiende-a-una-buceadora-en-cabo-de-palos-y-a-un-hombre-con-sintomas-de-ahogamiento-en-la-manga-30269/#</t>
  </si>
  <si>
    <t>37.635407</t>
  </si>
  <si>
    <t>-0.683734</t>
  </si>
  <si>
    <t>Una buceadora sufre síndrome de descompresión en Cabo de Palos</t>
  </si>
  <si>
    <t>#https://www.diariodelamanga.com/local/2019-09-23/el-112-atiende-a-una-buceadora-en-cabo-de-palos-y-a-un-hombre-con-sintomas-de-ahogamiento-en-la-manga-30269/#</t>
  </si>
  <si>
    <t>#https://www.laopiniondemurcia.es/cartagena/2019/09/22/buceadora-sufre-sindrome-descompresion-cabo/1054307.html#</t>
  </si>
  <si>
    <t>43.49921</t>
  </si>
  <si>
    <t>-8.319099</t>
  </si>
  <si>
    <t>Policía Nacional fuera de servicio salva a un hombre de morir ahogado en Ferrol</t>
  </si>
  <si>
    <t>#https://www.policiah50.com/un-policia-nacional-fuera-de-servicio-salva-la-vida-a-un-hombre-en-la-playa-de-doninos/#</t>
  </si>
  <si>
    <t>#https://www.galiciapress.es/texto-diario/mostrar/1526248/heridos-miembros-extincion-incendios-volcar-camion-motobomba-circulaban-fene-coruna#</t>
  </si>
  <si>
    <t>2.661025</t>
  </si>
  <si>
    <t>Oviedo, Piscina de El Cortijo, La Corredoira</t>
  </si>
  <si>
    <t>43.383258</t>
  </si>
  <si>
    <t>-5.824475</t>
  </si>
  <si>
    <t>36.750651</t>
  </si>
  <si>
    <t>-4.093622</t>
  </si>
  <si>
    <t>43.588461</t>
  </si>
  <si>
    <t>41.011688</t>
  </si>
  <si>
    <t>42.227377</t>
  </si>
  <si>
    <t>-0.049078</t>
  </si>
  <si>
    <t>0.092703</t>
  </si>
  <si>
    <t>Muiños</t>
  </si>
  <si>
    <t>41.954265</t>
  </si>
  <si>
    <t>-7.984845</t>
  </si>
  <si>
    <t>Aparece el cadáver de un hombre en el interior de un pozo en Muíños (Ourense)</t>
  </si>
  <si>
    <t>#https://www.elidealgallego.com/articulo/galicia/aparece-cadaver-hombre-interior-pozo-muinos-ourense/20190919150937415096.html#</t>
  </si>
  <si>
    <t>#https://www.farodevigo.es/portada-ourense/2019/09/20/muere-ahogado-septuagenario-muinos-desatascar/2173339.html#</t>
  </si>
  <si>
    <t>#https://www.laregion.es/articulo/baixa-limia/septuagenario-fallecido-muinos-ahogo-pozo-intentar-desatascarlo/20190919121002894753.html#</t>
  </si>
  <si>
    <t>#https://www.abc.es/espana/galicia/abci-hallan-muerto-interior-pozo-septuagenario-buscaba-familia-orense-201909191044_noticia.html#</t>
  </si>
  <si>
    <t>28.047084</t>
  </si>
  <si>
    <t>2.517125</t>
  </si>
  <si>
    <t>38.686591</t>
  </si>
  <si>
    <t>-15.374614</t>
  </si>
  <si>
    <t>39.557647</t>
  </si>
  <si>
    <t>0.048167</t>
  </si>
  <si>
    <t>2.420529</t>
  </si>
  <si>
    <t>1.772110</t>
  </si>
  <si>
    <t>42.842128</t>
  </si>
  <si>
    <t>3.028430</t>
  </si>
  <si>
    <t>43.493247</t>
  </si>
  <si>
    <t>-0.238506</t>
  </si>
  <si>
    <t>Ocentejo, Río Tajo</t>
  </si>
  <si>
    <t>40.765809</t>
  </si>
  <si>
    <t>41.646374</t>
  </si>
  <si>
    <t>2.741254</t>
  </si>
  <si>
    <t>2.748546</t>
  </si>
  <si>
    <t>3.152971</t>
  </si>
  <si>
    <t>40.710611</t>
  </si>
  <si>
    <t>0.582962</t>
  </si>
  <si>
    <t>43.369040</t>
  </si>
  <si>
    <t>-8.410221</t>
  </si>
  <si>
    <t>42.497803</t>
  </si>
  <si>
    <t>-9.003454</t>
  </si>
  <si>
    <t>38.736212</t>
  </si>
  <si>
    <t>0.214134</t>
  </si>
  <si>
    <t>28.259884</t>
  </si>
  <si>
    <t>43.379592</t>
  </si>
  <si>
    <t>41.662960</t>
  </si>
  <si>
    <t>43.377765</t>
  </si>
  <si>
    <t>-3.212673</t>
  </si>
  <si>
    <t>36.743879</t>
  </si>
  <si>
    <t>-2.212981</t>
  </si>
  <si>
    <t>43.555332</t>
  </si>
  <si>
    <t>Manacor, Cala Murada</t>
  </si>
  <si>
    <t>39.451788</t>
  </si>
  <si>
    <t>3.276923</t>
  </si>
  <si>
    <t>Una mujer de 76 años muere ahogada en la playa de Cala Murada</t>
  </si>
  <si>
    <t>#https://www.cronicabalear.es/2019/09/una-mujer-de-76-anos-muere-ahogada-en-la-playa-de-cala-murada/#</t>
  </si>
  <si>
    <t>#https://www.lavanguardia.com/vida/20190926/47658136372/una-mujer-de-76-anos-muere-ahogada-en-una-playa-de-mallorca.html#</t>
  </si>
  <si>
    <t>#https://www.diariodeleon.es/articulo/espana/mujer-76-anos-muere-ahogada/201909270202541942011.html#</t>
  </si>
  <si>
    <t>Fisterra, Playa Mar de Forá</t>
  </si>
  <si>
    <t>42.909125</t>
  </si>
  <si>
    <t>-9.275049</t>
  </si>
  <si>
    <t>Muere ahogado un peregrino en la playa de Mar de Fóra en Fisterra</t>
  </si>
  <si>
    <t>#https://www.elidealgallego.com/articulo/galicia/muere-ahogado-peregrino-playa-mar-fora-fisterra/20190927112853415669.html#</t>
  </si>
  <si>
    <t>#https://www.lavozdegalicia.es/noticia/carballo/fisterra/2019/09/26/muere-ahogado-peregrino-irlandes-playa-mar-fora-fisterra/00031569529522852906835.htm#</t>
  </si>
  <si>
    <t>#https://www.cope.es/emisoras/galicia/a-coruna-provincia/santiago/noticias/fallece-joven-peregrino-irlandes-cuando-banaba-una-playa-fisterra-20190927_507607#</t>
  </si>
  <si>
    <t>39.429713</t>
  </si>
  <si>
    <t>-0.289341</t>
  </si>
  <si>
    <t>Rescatan a un hombre caído al mar en Valencia desde un crucero</t>
  </si>
  <si>
    <t>#https://www.lasprovincias.es/sucesos/rescatan-caido-crucero-valencia-20190926094832-nt.html#</t>
  </si>
  <si>
    <t>Puerto de Sóller</t>
  </si>
  <si>
    <t>39.797380</t>
  </si>
  <si>
    <t>2.694741</t>
  </si>
  <si>
    <t>Un hombre de movilidad reducida casi se ahoga al caer al agua en el Puerto de Sóller</t>
  </si>
  <si>
    <t>#https://www.cronicabalear.es/2019/09/un-hombre-de-movilidad-reducida-casi-se-ahoga-al-caer-al-agua-en-el-puerto-de-soller/#</t>
  </si>
  <si>
    <t>Isla Redonda, Mar Menor</t>
  </si>
  <si>
    <t>37.663988</t>
  </si>
  <si>
    <t>-0.759821</t>
  </si>
  <si>
    <t>Rescatan a una bañista en las inmediaciones de Isla Redonda del Mar Menor</t>
  </si>
  <si>
    <t>#https://www.laopiniondemurcia.es/municipios/2019/09/23/rescatan-banista-inmediaciones-isla-redonda/1054625.html#</t>
  </si>
  <si>
    <t>#http://www.112rmurcia.es/noticias/index.php/7928#</t>
  </si>
  <si>
    <t>Villaviciosa, Parque de la Barquerina, Rïo Linares</t>
  </si>
  <si>
    <t>43.480943</t>
  </si>
  <si>
    <t>-5.440829</t>
  </si>
  <si>
    <t>Una mujer herida tras caer al río Linares en Villaviciosa</t>
  </si>
  <si>
    <t>#https://www.elcomercio.es/asturias/villaviciosa-herida-caer-rio-linares-barquerina-20190927192957-nt.html#</t>
  </si>
  <si>
    <t>#https://www.20minutos.es/noticia/3780805/0/trasladada-cabuenes-mujer-que-cayo-al-rio-barquerina-villaviciosa/#</t>
  </si>
  <si>
    <t>43.438898</t>
  </si>
  <si>
    <t>Muere un bañista en la playa de Barnuevo de San Javier</t>
  </si>
  <si>
    <t>-8.762972</t>
  </si>
  <si>
    <t>40.082217</t>
  </si>
  <si>
    <t>0.138865</t>
  </si>
  <si>
    <t>Rescatan a un hombre a punto de ahogarse en una playa de Oropesa</t>
  </si>
  <si>
    <t>#https://www.elperiodic.com/orpesa/rescatan-hombre-punto-ahogarse-playa-oropesa_643071#.XZj-9TZHMjs.twitter#</t>
  </si>
  <si>
    <t>#https://www.castelloninformacion.com/rescate-hombre-ahogado-playa-oropesa/#</t>
  </si>
  <si>
    <t>Peñarroya Pueblonuevo, Embalse de Peñarroya</t>
  </si>
  <si>
    <t>38.276809</t>
  </si>
  <si>
    <t>-5.273764</t>
  </si>
  <si>
    <t>Hallan el cadáver del ocupante de un vehículo que cayó al pantano de Sierra Boyera</t>
  </si>
  <si>
    <t>https://www.castelloninformacion.com/rescate-hombre-ahogado-playa-oropesa/#https://www.castelloninformacion.com/rescate-hombre-ahogado-playa-oropesa/#</t>
  </si>
  <si>
    <t>#https://www.infoguadiato.com/index.php?page=20&amp;ampliar=16324&amp;p=-1#</t>
  </si>
  <si>
    <t>36.520086</t>
  </si>
  <si>
    <t>-6.288363</t>
  </si>
  <si>
    <t>Los surfistas vuelven a rescatar a un hombre en Santa María de Mar</t>
  </si>
  <si>
    <t>#https://www.lavozdigital.es/cadiz/lvdi-surfistas-vuelven-rescatar-hombre-santa-maria-mar-201910051134_noticia.html#</t>
  </si>
  <si>
    <t>Oliva, Playa de la Oliva</t>
  </si>
  <si>
    <t>38.929342</t>
  </si>
  <si>
    <t>-0.091964</t>
  </si>
  <si>
    <t>Dos mujeres  han sido atendidas por los efectivos de Cruz Roja Gandia</t>
  </si>
  <si>
    <t>#https://www.ondanaranjacope.com/noticias/id47618-gandia-paga-la-vigilancia-en-las-playas-de-la-safor-y-se-queda-sin-servicio.html#</t>
  </si>
  <si>
    <t>Salou, Playa Capellans</t>
  </si>
  <si>
    <t>41.068252</t>
  </si>
  <si>
    <t>1.148159</t>
  </si>
  <si>
    <t>Muere ahogado un hombre de unos 70 años en una playa de Salou</t>
  </si>
  <si>
    <t>#https://www.lavanguardia.com/sucesos/20191004/47803075878/ahogado-playa-capellans-salou.html#</t>
  </si>
  <si>
    <t>#http://www.diariosigloxxi.com/texto-ep/mostrar/20191004193540/hombre-muere-ahogado-playa-salou-tarragona#.XZeFcmTEKnU.twitter#</t>
  </si>
  <si>
    <t>Torrevieja, Playa del Cura</t>
  </si>
  <si>
    <t>37.976849</t>
  </si>
  <si>
    <t>-0.670002</t>
  </si>
  <si>
    <t>#https://www.lavanguardia.com/sucesos/20191004/47799439902/muere-ahogado-hombre-playa-alicante.html#</t>
  </si>
  <si>
    <t>#https://www.lasprovincias.es/sucesos/muere-banista-javea-20191004130202-nt.html#</t>
  </si>
  <si>
    <t>Jávea, Playa de El Arenal</t>
  </si>
  <si>
    <t>38.772937</t>
  </si>
  <si>
    <t>0.190447</t>
  </si>
  <si>
    <t>Muere ahogado un hombre de 75 años en una playa de Alicante</t>
  </si>
  <si>
    <t>#https://www.levante-emv.com/marina/2019/10/05/turista--75-anos-fallece/1929434.html#</t>
  </si>
  <si>
    <t>Valencia, Playa de El Saler</t>
  </si>
  <si>
    <t>39.389993</t>
  </si>
  <si>
    <t>-0.326633</t>
  </si>
  <si>
    <t>Investigan la muerte de una mujer en El Saler</t>
  </si>
  <si>
    <t>#https://www.lasprovincias.es/sucesos/muerte-mujer-playa-saler-20191003182424-nt.html#</t>
  </si>
  <si>
    <t>#https://www.levante-emv.com/sucesos/2019/10/04/investigan-muerte-mujer-ahogada-saler/1929093.html#</t>
  </si>
  <si>
    <t>36.742724</t>
  </si>
  <si>
    <t>-3.663799</t>
  </si>
  <si>
    <t>Un policía local y un ciudadano salvan a una pareja de ahogarse en Almuñécar</t>
  </si>
  <si>
    <t>#https://www.ideal.es/granada/costa/rescate-playa-granada-salvan-pareja-ahogarse-20191003140542-nt.html#</t>
  </si>
  <si>
    <t>37.636529</t>
  </si>
  <si>
    <t>-0.686077</t>
  </si>
  <si>
    <t>trasladan a centro hospitalario a una menor de 14 años tras sufrir un síndrome de descompresión en Cabo de Palos</t>
  </si>
  <si>
    <t>#https://www.laopiniondemurcia.es/cartagena/2019/10/04/trasladan-hospital-chica-14-anos/1057419.html#</t>
  </si>
  <si>
    <t>#https://www.lavanguardia.com/vida/20191004/47796039341/trasladada-una-menor-a-camara-hiperbarica-tras-sufrir-sindrome-de-descompresion-en-cabo-de-palos-mientras-buceaba.html#</t>
  </si>
  <si>
    <t>Oropesa del Mar, Playa de Morro de Gos</t>
  </si>
  <si>
    <t>40.090377</t>
  </si>
  <si>
    <t>0.146657</t>
  </si>
  <si>
    <t>Rescatado un hombre en la playa Morro de Gos de Orpesa con síntomas de ahogamiento</t>
  </si>
  <si>
    <t>#https://www.levante-emv.com/castello/2019/10/02/rescatado-hombre-playa-morro-gos/1928435.html#</t>
  </si>
  <si>
    <t>La Manga del Mar Menor, Playa de la Galúa</t>
  </si>
  <si>
    <t>37.662939</t>
  </si>
  <si>
    <t>-0.721649</t>
  </si>
  <si>
    <t>Una mujer muere ahogada en la playa Galúa de La Manga</t>
  </si>
  <si>
    <t>#https://www.laopiniondemurcia.es/cartagena/2019/10/02/mujer-muere-ahogada-playa-galua/1056979.html#</t>
  </si>
  <si>
    <t>#https://www.laverdad.es/murcia/cartagena/fallece-banista-anos-20191002194549-nt.html#</t>
  </si>
  <si>
    <t>#https://www.orm.es/informativos/noticias-2019/una-mujer-de-70-anos-muere-ahogada-en-la-playa-galua-de-la-manga/#</t>
  </si>
  <si>
    <t>Santa Cruz de la Plama, Muelle Polivalente</t>
  </si>
  <si>
    <t>28.675922</t>
  </si>
  <si>
    <t>-17.768429</t>
  </si>
  <si>
    <t>Un varón fallece tras precipitarse al mar con el vehículo que circulaba en La Palma</t>
  </si>
  <si>
    <t>#https://www3.gobiernodecanarias.org/noticias/un-varon-fallece-tras-precipitarse-al-mar-con-el-vehiculo-que-circulaba-en-la-palma/#</t>
  </si>
  <si>
    <t>#https://www.canarias7.es/sucesos/fallece-ahogado-un-banista-en-patalavaca-BC7994751#</t>
  </si>
  <si>
    <t>#https://www.eldiario.es/canariasahora/lapalmaahora/sucesos/cae-mar-vehiculo-puerto-santa-cruz-palma_0_948406026.html#</t>
  </si>
  <si>
    <t>Xinzo de Limio, Río Limia</t>
  </si>
  <si>
    <t>42.060102</t>
  </si>
  <si>
    <t>-7.731221</t>
  </si>
  <si>
    <t>Encuentran un cuerpo sin vida en el río Limia</t>
  </si>
  <si>
    <t>#https://www.laregion.es/articulo/a-limia/encuentran-cuerpo-vida-rio-limia/20191001150151897119.html#</t>
  </si>
  <si>
    <t>#https://www.farodevigo.es/portada-ourense/2019/10/01/recuperan-cuerpo-vida-hombre-rio/2179373.html#</t>
  </si>
  <si>
    <t>San Bartolomé de Tirajana, Playa de San Agustín</t>
  </si>
  <si>
    <t>27.468556</t>
  </si>
  <si>
    <t>Servicios de emergencia recuperan el cuerpo de una persona en la costa de Gran Canaria</t>
  </si>
  <si>
    <t>#https://www3.gobiernodecanarias.org/noticias/servicios-de-emergencia-recuperan-el-cuerpo-de-una-persona-en-la-costa-de-gran-canaria/#</t>
  </si>
  <si>
    <t>#https://www.cope.es/emisoras/canarias/las-palmas/gran-canaria/noticias/recuperan-cuerpo-sin-vida-una-persona-playa-san-agustin-20191001_510393#</t>
  </si>
  <si>
    <t>#https://www.laprovincia.es/sucesos/2019/10/01/encuentran-cadaver-aguas-cercanas-playa/1214516.html#</t>
  </si>
  <si>
    <t>#https://maspalomasahora.com/art/49229/un-hombre-de-50-anos-fallece-ahogado-en-aguas-de-san-agustin#</t>
  </si>
  <si>
    <t>Teulada-Moraira, playa de L'Ampolla</t>
  </si>
  <si>
    <t>38.686823</t>
  </si>
  <si>
    <t>0.130079</t>
  </si>
  <si>
    <t>El responsable de una firma de motos acuáticas salva a un bañista en la playa de Moraira</t>
  </si>
  <si>
    <t>#https://www.levante-emv.com/marina/2019/10/01/responsable-firma-motos-acuaticas-salva/1927681.html#</t>
  </si>
  <si>
    <t>Sant Josep de sa Talaia, Platges del Comte</t>
  </si>
  <si>
    <t>38.962815</t>
  </si>
  <si>
    <t>1.220116</t>
  </si>
  <si>
    <t>Muere ahogado un italiano de 25 años en Platges de Comte</t>
  </si>
  <si>
    <t>#https://www.diariodeibiza.es/pitiuses-balears/2019/09/30/hallan-cadaver-zona-platges-comte/1095043.html#</t>
  </si>
  <si>
    <t>#https://totbalears.com/2019/09/30/los-geas-rescatan-el-cuerpo-sin-vida-del-joven-italiano-desaparecido-en-ibiza/#</t>
  </si>
  <si>
    <t>27.770211</t>
  </si>
  <si>
    <t>Fallece ahogado un bañista en una playa en Gran Canaria</t>
  </si>
  <si>
    <t>#https://www3.gobiernodecanarias.org/noticias/fallece-ahogado-un-banista-en-una-playa-en-gran-canaria/#</t>
  </si>
  <si>
    <t>#http://www.rtvc.es/noticias/muere-ahogado-un-anciano-en-la-playa-de-patalavaca-203825.aspx#.XZg_HkY9CHs#</t>
  </si>
  <si>
    <t>Villaviciosa, río Linares</t>
  </si>
  <si>
    <t>Herida una mujer al caer al río Linares a la altura de La Barquerina, en Villaviciosa</t>
  </si>
  <si>
    <t>#https://www.lne.es/sucesos/2019/09/28/herida-mujer-caer-rio-linares/2535846.html#</t>
  </si>
  <si>
    <t>#https://www.elcomercio.es/asturias/mas-concejos/rescatada-tras-caer-20190928013743-ntvo.html#</t>
  </si>
  <si>
    <t>#https://www.laregion.es/articulo/galicia/muere-peregrino-ahogado-playa-fisterra/20190927115504896273.html#</t>
  </si>
  <si>
    <t>#https://www.elperiodicomediterraneo.com/noticias/sucesos/persona-atrapada-sin-poder-salir-100-metros-orilla-playa-orpesa_1243712.html#</t>
  </si>
  <si>
    <t>Puerto de la Cruz</t>
  </si>
  <si>
    <t>28.410688</t>
  </si>
  <si>
    <t>-16.566198</t>
  </si>
  <si>
    <t>#http://www.rtvc.es/noticias/buscan-a-un-hombre-que-cayo-al-mar-en-puerto-de-la-cruz-204083.aspx#.XZnSdkY9CHs#</t>
  </si>
  <si>
    <t>#https://www.eldia.es/sucesos/2019/10/06/sigue-busqueda-varon-cayo-mar/1014266.html#</t>
  </si>
  <si>
    <t>#https://www.laprovincia.es/sucesos/2019/10/05/buscan-hombre-cayo-mar-puerto/1215654.html#</t>
  </si>
  <si>
    <t>#https://www.lasprovincias.es/comunitat/rescatan-reaniman-octogenario-20191006004307-ntvo.html#</t>
  </si>
  <si>
    <t>Costa Teguise, Playa de las Cucharas</t>
  </si>
  <si>
    <t>28.998341</t>
  </si>
  <si>
    <t>-13.486486</t>
  </si>
  <si>
    <t>Emerlan rescata a un windsurfista en apuros en Las Cucharas</t>
  </si>
  <si>
    <t>#https://www.lancelotdigital.com/sucesos/emerlan-rescata-a-un-windsurfista-en-apuros-en-las-cucharas#</t>
  </si>
  <si>
    <t>San Miguel de Abona, Golf del Sur</t>
  </si>
  <si>
    <t>28.032226</t>
  </si>
  <si>
    <t>-16.606522</t>
  </si>
  <si>
    <t>Fallece un varón con síntomas de ahogamiento en una piscina en Tenerife</t>
  </si>
  <si>
    <t>#https://www3.gobiernodecanarias.org/noticias/fallece-un-varon-con-sintomas-de-ahogamiento-en-una-piscina-en-tenerife/#</t>
  </si>
  <si>
    <t>#https://www.eldiario.es/canariasahora/tenerifeahora/sucesos/Fallece-ahogado-San-Miguel-Abona_0_961003993.html#</t>
  </si>
  <si>
    <t>#https://diariodeavisos.elespanol.com/2019/11/muere-ahogado-en-una-piscina-de-tenerife/#</t>
  </si>
  <si>
    <t>#https://www.eldia.es/sucesos/2019/11/07/fallece-varon-ahogado-piscina-tenerife/1022971.html#</t>
  </si>
  <si>
    <t>Adeje</t>
  </si>
  <si>
    <t>-16.764791</t>
  </si>
  <si>
    <t>Un varón estado crítico tras sufrir un accidente con una moto acuática en Tenerife</t>
  </si>
  <si>
    <t>#https://www3.gobiernodecanarias.org/noticias/un-varon-estado-critico-tras-sufrir-un-accidente-con-una-moto-acuatica-en-tenerife/#</t>
  </si>
  <si>
    <t>#https://www.eldia.es/sucesos/2019/11/05/critico-accidente-moto-acuatica-tenerife/1022485.html#</t>
  </si>
  <si>
    <t>#https://www.laprovincia.es/sucesos/2019/11/05/critico-accidente-moto-acuatica-tenerife/1224650.html#</t>
  </si>
  <si>
    <t>Valladolid, Rïo Pisuerga</t>
  </si>
  <si>
    <t>41.628448</t>
  </si>
  <si>
    <t>-4.745503</t>
  </si>
  <si>
    <t>Dos policías municipales rescatan a una mujer del Pisuerga</t>
  </si>
  <si>
    <t>#https://www.eldiadevalladolid.com/noticia/Z4EF2F2F1-A8ED-9E7A-CFEA4977539DD36C/Dos-policias-municipales-rescatan-a-una-mujer-del-Pisuerga#</t>
  </si>
  <si>
    <t>#https://www.elnortedecastilla.es/valladolid/policia-local-rescata-20191105113410-nt.html#</t>
  </si>
  <si>
    <t>#https://www.noticiascyl.com/valladolid/sucesos-valladolid/2019/11/05/un-rescate-heroico-evita-una-desgracia-en-el-rio-pisuerga/#</t>
  </si>
  <si>
    <t>Carballo, playa de A Langosteira</t>
  </si>
  <si>
    <t>42.922403</t>
  </si>
  <si>
    <t>-9.259097</t>
  </si>
  <si>
    <t>Rescatan a un hombre de Murcia en la playa de A Langosteira</t>
  </si>
  <si>
    <t>#https://www.lavozdegalicia.es/noticia/carballo/fisterra/2019/11/05/fisterra-rescatan-hombre-murcia-playa-langosteira/0003_201911C5C2996.htm#</t>
  </si>
  <si>
    <t>Ondarroa, playa Arrigorri</t>
  </si>
  <si>
    <t>43.323153</t>
  </si>
  <si>
    <t>-2.418182</t>
  </si>
  <si>
    <t>Dos jóvenes arrastrados por el mar en Ondarroa</t>
  </si>
  <si>
    <t>#https://www.elcorreo.com/bizkaia/jovenes-arrastrados-ondarroa-20191104170301-nt.html#</t>
  </si>
  <si>
    <t>Zumaia</t>
  </si>
  <si>
    <t>43.302536</t>
  </si>
  <si>
    <t>-2.250682</t>
  </si>
  <si>
    <t>Fallece un hombre de 84 años tras caerse al agua en Zumaia</t>
  </si>
  <si>
    <t>#https://www.diariovasco.com/gipuzkoa/fallece-hombre-anos-20191104055734-nt.html#</t>
  </si>
  <si>
    <t>#https://www.donostitik.com/fallece-un-hombre-tras-caer-al-agua-en-zumaia/#</t>
  </si>
  <si>
    <t>#https://www.agenciadenoticias.es/2019/11/04/fallece-un-hombre-precipitarse-a-la-ria-en-zumaia/#</t>
  </si>
  <si>
    <t>#https://www.noticiasdenavarra.com/2019/11/04/sociedad/euskadi/un-hombre-de-84-anos-muere-tras-sufrir-un-desmayo-y-caer-a-la-ria-en-zumaia#</t>
  </si>
  <si>
    <t>Oiartzun, río Arkotzerreka</t>
  </si>
  <si>
    <t>-1.857721</t>
  </si>
  <si>
    <t>Rescatadas dos mujeres en Oiartzun tras caer al río Arkotzerreka</t>
  </si>
  <si>
    <t>#https://www.deia.eus/2019/11/03/sociedad/euskadi/rescatadas-dos-mujeres-en-oiartzun-tras-caer-al-rio-arkotzerreka#</t>
  </si>
  <si>
    <t>#https://www.20minutos.es/noticia/4039954/0/rescatadas-dos-mujeres-en-oiartzun-gipuzkoa-tras-caer-al-rio-arkotzerreka/#</t>
  </si>
  <si>
    <t>Pájara, Playa de Costa Calma</t>
  </si>
  <si>
    <t>28.157875</t>
  </si>
  <si>
    <t>-14.225547</t>
  </si>
  <si>
    <t>Bañista grave tras ser recuperado de una parada cardiorrespiratoria en una playa en Fuerteventura</t>
  </si>
  <si>
    <t>#https://www3.gobiernodecanarias.org/noticias/trasladado-en-estado-grave-un-banista-tres-ser-recuperado-de-una-parada-cardiorrespiratoria-en-fuerteventura/#</t>
  </si>
  <si>
    <t>#https://radiosintonia.com/varon-fallecido-en-cofete/#</t>
  </si>
  <si>
    <t>Pájara, Playa del Cofete</t>
  </si>
  <si>
    <t>28.115729</t>
  </si>
  <si>
    <t>-14.378405</t>
  </si>
  <si>
    <t>Varón fallecido tras ahogamiento en una playa en Fuerteventura</t>
  </si>
  <si>
    <t>#https://www3.gobiernodecanarias.org/noticias/varon-fallecido-tras-ahogamiento-en-una-playa-en-fuerteventura/#</t>
  </si>
  <si>
    <t>#https://www.eldia.es/sucesos/2019/11/02/fallece-ahogado-varon-playa-fuerteventura/1021708.html#</t>
  </si>
  <si>
    <t>#https://diariodeavisos.elespanol.com/2019/11/fallece-ahogado-un-hombre-en-la-playa-de-cofete-en-fuerteventura/#</t>
  </si>
  <si>
    <t>Punta Umbría</t>
  </si>
  <si>
    <t>37.191787</t>
  </si>
  <si>
    <t>-6.965427</t>
  </si>
  <si>
    <t>Muere un joven ahogado cuando practicaba pesca submarina en Punta Umbría</t>
  </si>
  <si>
    <t>#https://sevilla.abc.es/andalucia/huelva/sevi-muere-joven-ahogado-cuando-practicaba-pesca-submarina-punta-umbria-201911020002_noticia.html#vca=rrss-inducido&amp;vmc=abcdesevilla-es&amp;vso=tw&amp;vli=noticia-foto#</t>
  </si>
  <si>
    <t>#https://www.huelvainformacion.es/provincia/Muere-Punta-Umbria-practicaba-submarina_0_1405959830.html#</t>
  </si>
  <si>
    <t>#https://huelvared.com/2019/11/02/abierta-una-investigacion-sobre-la-muerte-del-joven-hallado-en-la-ria-de-punta-umbria/#</t>
  </si>
  <si>
    <t>Tinocas</t>
  </si>
  <si>
    <t>28.136072</t>
  </si>
  <si>
    <t>-15.485768</t>
  </si>
  <si>
    <t>Helicóptero del GES rescató a varón que se precipitó accidentalmente por un acantilado en Gran Canaria</t>
  </si>
  <si>
    <t>#https://www3.gobiernodecanarias.org/noticias/helicoptero-del-ges-rescato-a-varon-que-se-precipito-accidentalmente-por-un-acantilado-en-gran-canaria/#</t>
  </si>
  <si>
    <t>#https://www.laprovincia.es/sucesos/2019/11/01/rescatan-pescador-arucas/1223630.html#</t>
  </si>
  <si>
    <t>Puerto del Carmen, Tïas, Playa de Matagorda</t>
  </si>
  <si>
    <t>28.928586</t>
  </si>
  <si>
    <t>-13.624511</t>
  </si>
  <si>
    <t>Varón fallecido tras ahogamiento en una playa en Lanzarote</t>
  </si>
  <si>
    <t>#https://www3.gobiernodecanarias.org/noticias/varon-fallecido-tras-ahogamiento-en-una-playa-en-lanzarote/#</t>
  </si>
  <si>
    <t>#https://www.eldia.es/sucesos/2019/11/01/fallece-ahogado-playa-lanzarote/1021495.html#</t>
  </si>
  <si>
    <t>#https://www.lavozdelanzarote.com/articulo/sucesos/hombre-70-anos-muere-ahogado-playa-matagorda/20191101142710143569.html#</t>
  </si>
  <si>
    <t>42.241340</t>
  </si>
  <si>
    <t>-8.724011</t>
  </si>
  <si>
    <t>Rescatan a dos jóvenes que cayeron al mar en el Náutico</t>
  </si>
  <si>
    <t>#https://www.farodevigo.es/gran-vigo/2019/11/01/rescatan-jovenes-cayeron-mar-nautico/2195694.html#</t>
  </si>
  <si>
    <t>#https://www.lavanguardia.com/local/galicia/20191101/471310653852/rescatan-a-dos-personas-una-que-cayo-al-agua-y-otra-que-salto-a-socorrerla-en-el-muelle-de-vigo.html#</t>
  </si>
  <si>
    <t>Teguise, playa de Famara</t>
  </si>
  <si>
    <t>29.117788</t>
  </si>
  <si>
    <t>-13.557429</t>
  </si>
  <si>
    <t>Rescate de un kitesurfista en la Playa Famara</t>
  </si>
  <si>
    <t>#http://www.lancelotdigital.com/sucesos/rescate-de-un-kitesurfista-en-playa-famara#</t>
  </si>
  <si>
    <t>#https://www.laprovincia.es/sucesos/2019/11/01/herido-kitesurfista-sufrir-caida-famara/1223619.html#</t>
  </si>
  <si>
    <t>San Pedro del Pinatar, Molino de la Calcetera</t>
  </si>
  <si>
    <t>37.798803</t>
  </si>
  <si>
    <t>-0.762036</t>
  </si>
  <si>
    <t>Hallan el cadáver de un hombre flotando en una playa de San Pedro</t>
  </si>
  <si>
    <t>#https://www.laopiniondemurcia.es/municipios/2019/10/31/hallan-cadaver-hombre-flotando-playa/1064415.html#</t>
  </si>
  <si>
    <t>#https://www.lavanguardia.com/local/murcia/20191031/471299341402/rescatan-el-cuerpo-de-un-hombre-que-ha-aparecido-muerto-en-aguas-del-mar-menor-en-san-pedro-del-pinatar.html#</t>
  </si>
  <si>
    <t>La Oliva, Grandes Playas de Corralejo</t>
  </si>
  <si>
    <t>28.704595</t>
  </si>
  <si>
    <t>-13.836074</t>
  </si>
  <si>
    <t>Bañista en estado grave tras ser recuperado de una parada cardiorrespiratoria en Fuerteventura</t>
  </si>
  <si>
    <t>#https://www3.gobiernodecanarias.org/noticias/banista-en-estado-grave-tras-ser-recuperado-de-una-parada-cardiorrespiratoria-en-fuerteventura/#</t>
  </si>
  <si>
    <t>#https://www.ondafuerteventura.es/socorristas-de-la-oliva-reaniman-a-un-banista-en-parada-cardiorrespitaria/#</t>
  </si>
  <si>
    <t>#https://www.diariodefuerteventura.com/noticia/un-ba%C3%B1ista-grave-tras-sufrir-una-parada-cardiorrespiratoria-en-fuerteventura#</t>
  </si>
  <si>
    <t>La Graciosa, Playa de La Concha</t>
  </si>
  <si>
    <t>La Graciosa</t>
  </si>
  <si>
    <t>29.276576</t>
  </si>
  <si>
    <t>Emerlan rescata una persona que estaba en apuros en la playa de La Concha de La Graciosa</t>
  </si>
  <si>
    <t>#https://www.lavozdelanzarote.com/articulo/sucesos/emerlan-rescata-persona-estaba-apuros-playa-concha-graciosa/20191030163753143484.html#</t>
  </si>
  <si>
    <t>#https://www.lancelotdigital.com/sucesos/emerlan-rescata-a-un-hombre-en-apuros-en-la-playa-de-la-concha#</t>
  </si>
  <si>
    <t>28.562812</t>
  </si>
  <si>
    <t>-16.334676</t>
  </si>
  <si>
    <t>Varón herido cuando praticaba surf en el litoral de Tenerife</t>
  </si>
  <si>
    <t>#https://www3.gobiernodecanarias.org/noticias/varon-herido-cuando-praticaba-surf-en-el-litoral-de-tenerife/#</t>
  </si>
  <si>
    <t>Ablaña</t>
  </si>
  <si>
    <t>43.264431</t>
  </si>
  <si>
    <t>-5.793134</t>
  </si>
  <si>
    <t>La Guardia Civil recupera del río en Ablaña el cadáver de un hombre</t>
  </si>
  <si>
    <t>#https://www.lne.es/cuencas/2019/10/29/guardia-civil-recupera-cadaver-hombre/2550569.html#</t>
  </si>
  <si>
    <t>#https://www.elcomercio.es/asturias/cuencas/recuperan-cadaver-caudal-20191030000850-ntvo.html#</t>
  </si>
  <si>
    <t>28.137335</t>
  </si>
  <si>
    <t>-15.438565</t>
  </si>
  <si>
    <t>Una mujer fallecida tras ser localizada flotando en el mar en Gran Canaria</t>
  </si>
  <si>
    <t>#https://www3.gobiernodecanarias.org/noticias/una-mujer-fallecida-tras-ser-localizada-flotando-en-el-mar-en-gran-canaria/#</t>
  </si>
  <si>
    <t>#https://www.laprovincia.es/sucesos/2019/10/29/muere-ahogada-canteras/1222578.html#</t>
  </si>
  <si>
    <t>#https://www.eldiario.es/canariasahora/sucesos/Muere-aparecio-flotando-inconsciente-Canteras_0_957854501.html#</t>
  </si>
  <si>
    <t>#https://www.canarias7.es/sucesos/fallece-tras-aparecer-flotando-en-las-canteras-YA8174001#</t>
  </si>
  <si>
    <t>La Latija, Playa de La Latija</t>
  </si>
  <si>
    <t>28.182186</t>
  </si>
  <si>
    <t>-14.152639</t>
  </si>
  <si>
    <t>Fallece ahogado un hombre de 70 años en la Playa La Lajita (Gran Canaria)</t>
  </si>
  <si>
    <t>#https://www3.gobiernodecanarias.org/noticias/varon-fallecido-tras-ahogamiento-en-una-playa-en-gran-canaria-2/#</t>
  </si>
  <si>
    <t>#https://www.bolsamania.com/noticias/sociedad/fallece-ahogado-un-hombre-de-70-anos-en-la-playa-la-lajita-gran-canaria--7096290.html#</t>
  </si>
  <si>
    <t>#https://www.lavanguardia.com/vida/20191028/471252544608/un-septuagenario-fallece-tras-un-ahogamiento-en-una-playa-en-gran-canaria.html#</t>
  </si>
  <si>
    <t>Las Palmas de Gran Canaria, Playa de Melenara</t>
  </si>
  <si>
    <t>27.987192</t>
  </si>
  <si>
    <t>-15.375212</t>
  </si>
  <si>
    <t>Los socorristas auxilian a dos menores en apuro en la playa de Melenara</t>
  </si>
  <si>
    <t>#https://www.teldeactualidad.com/noticia/fotonoticia/2019/10/27/3394.html#</t>
  </si>
  <si>
    <t>El Portus, Playa de la Morena</t>
  </si>
  <si>
    <t>-1.070244</t>
  </si>
  <si>
    <t>Muere ahogado un buceador en El Portús</t>
  </si>
  <si>
    <t>#https://www.laopiniondemurcia.es/cartagena/2019/10/27/muere-ahogado-buceador-portus/1063383.html#</t>
  </si>
  <si>
    <t>#https://www.cope.es/emisoras/region-de-murcia/murcia-provincia/cartagena/noticias/fallece-buceador-junto-portus-20191027_537050#</t>
  </si>
  <si>
    <t>#https://www.laverdad.es/murcia/cartagena/hombre-muere-ahogado-20191027203642-nt.html#</t>
  </si>
  <si>
    <t>Mazarrón</t>
  </si>
  <si>
    <t>37.559404</t>
  </si>
  <si>
    <t>-1.253376</t>
  </si>
  <si>
    <t>Rescatan a un buceador que no podía salir del agua en Mazarrón</t>
  </si>
  <si>
    <t>#https://www.laopiniondemurcia.es/municipios/2019/10/26/rescatan-buceador-podia-salir-agua/1063151.html#</t>
  </si>
  <si>
    <t>Cala Fornells</t>
  </si>
  <si>
    <t>39.537207</t>
  </si>
  <si>
    <t>2.450229</t>
  </si>
  <si>
    <t>#https://www.diariodemallorca.es/sucesos/2019/10/26/anciana-alemana-muere-ahogada-cala/1459091.html#</t>
  </si>
  <si>
    <t>#https://www.ultimahora.es/sucesos/ultimas/2019/10/26/1116359/mujer-muere-ahogada-peguera.html?utm_source=twitter&amp;utm_medium=web#</t>
  </si>
  <si>
    <t>Poveda de la Sierra, cueva Fuentenavina</t>
  </si>
  <si>
    <t>40.640658</t>
  </si>
  <si>
    <t>-2.028202</t>
  </si>
  <si>
    <t>Muere un guardia civil practicando espeleología subacuática en Guadalajara</t>
  </si>
  <si>
    <t>#https://www.elcomercio.es/sociedad/sucesos/espeleologia-muerte-guardia-civill-20191027115040-ntrc.html#</t>
  </si>
  <si>
    <t>Puerto del Rosario, Playa de los Pozos</t>
  </si>
  <si>
    <t>28.493169</t>
  </si>
  <si>
    <t>-13.862521</t>
  </si>
  <si>
    <t>Una mujer fallece en la playa de Los Pozos</t>
  </si>
  <si>
    <t>#https://www3.gobiernodecanarias.org/noticias/fallece-una-banista-tras-sufrir-una-parada-cardiorresporatoria-en-una-playa-en-fuerteventura/#</t>
  </si>
  <si>
    <t>#https://www.ondafuerteventura.es/fallece-la-playa-de-los-pozos/#</t>
  </si>
  <si>
    <t>#https://www.bolsamania.com/noticias/sociedad/muere-ahogada-una-mujer-en-la-playa-de-los-pozos-fuerteventura--7092392.html#</t>
  </si>
  <si>
    <t>https://www.canarias7.es/sucesos/una-mujer-fallece-en-la-playa-de-los-pozos-YK8149724#https://www.canarias7.es/sucesos/una-mujer-fallece-en-la-playa-de-los-pozos-YK8149724#</t>
  </si>
  <si>
    <t>Pobla de Mafumet, Río Franciolí</t>
  </si>
  <si>
    <t>41.186101</t>
  </si>
  <si>
    <t>1.215516</t>
  </si>
  <si>
    <t>El cadáver hallado en el río Francolí es el de un sintecho</t>
  </si>
  <si>
    <t>#https://www.elperiodico.com/es/sociedad/20191028/muerto-francoli-trecer-inundaciones-7704532#</t>
  </si>
  <si>
    <t>#https://www.elimparcial.es/noticia/206155/sociedad/el-cadaver-encontrado-en-el-rio-francoli-no-es-de-ningun-desaparecido.html#</t>
  </si>
  <si>
    <t>#https://www.lavanguardia.com/sucesos/20191028/471239877001/cuerpo-hombre-desaparecido-rio-francoli-pobla-de-mafumet-dana-lespluga-de-francoli-bomberos-tarragona-video-seo-ext.html#</t>
  </si>
  <si>
    <t>#https://www.diariodeavila.es/Noticia/ZBC20A03A-E181-CCCB-5D45B09ECEAC9990/201910/El-cadaver-hallado-en-Tarragona-no-es-de-ningun-desaparecido#</t>
  </si>
  <si>
    <t>L'Espluga del Francolí</t>
  </si>
  <si>
    <t>41.396539</t>
  </si>
  <si>
    <t>1.108278</t>
  </si>
  <si>
    <t>Los equipos de rescate buscan también tras las riadas a un camionero belga</t>
  </si>
  <si>
    <t>#http://www.rtve.es/noticias/20191025/se-reanuda-busqueda-cuatro-desaparecidos-temporal-cataluna/1985346.shtml#</t>
  </si>
  <si>
    <t>41.333578</t>
  </si>
  <si>
    <t>1.178559</t>
  </si>
  <si>
    <t>dos desaparecidos son una madre y su hijo, que estaban en una motorhome en Vilaverd</t>
  </si>
  <si>
    <t>#https://www.lavanguardia.com/local/tarragona/20191024/471174512921/aparece-cadaver-puerto-tarragona.html#</t>
  </si>
  <si>
    <t>#https://www.lasexta.com/noticias/sociedad/encuentran-un-cadaver-en-la-desembocadura-del-rio-francoli-en-el-puerto-de-tarragona_201910245db1f06a0cf2c289dbc591c8.html#</t>
  </si>
  <si>
    <t>#https://www.diariopalentino.es/Noticia/ZF7858D34-C0A3-D9EF-51DDCCA2207EBEA9/201910/Localizan-el-cadaver-de-un-hombre-el-puerto-de-Tarragona#</t>
  </si>
  <si>
    <t>Areyns de Munt</t>
  </si>
  <si>
    <t>Un muerto y cinco desaparecidos en Catalunya tras las lluvias torrenciales</t>
  </si>
  <si>
    <t>#https://www.lavanguardia.com/sucesos/20191023/471154454896/desaparecidos-catalunya-lluvias-torrenciales-dana.html#</t>
  </si>
  <si>
    <t>Isla de Ons</t>
  </si>
  <si>
    <t>42.363984</t>
  </si>
  <si>
    <t>-8.986240</t>
  </si>
  <si>
    <t>Muere un joven de Bueu tras caer al mar mientras faenaba cerca de Ons en el 'Novo Cristo da Laxe'</t>
  </si>
  <si>
    <t>#https://www.cope.es/emisoras/galicia/pontevedra-provincia/pontevedra/noticias/video-muere-joven-bueu-tras-caer-mar-mientras-faenaba-cerca-ons-novo-cristo-laxe-20191023_533613#</t>
  </si>
  <si>
    <t>#https://www.farodevigo.es/portada-o-morrazo/2019/10/22/muere-marinero-joven-ons-pontevedra/2190565.html#</t>
  </si>
  <si>
    <t>Arona, El Palmar</t>
  </si>
  <si>
    <t>-16.705723</t>
  </si>
  <si>
    <t>Fallece un pescador tras caer al mar golpeado por una ola</t>
  </si>
  <si>
    <t>#https://www3.gobiernodecanarias.org/noticias/pescador-fallecido-tras-caer-al-mar-por-el-golpe-de-una-ola-en-tenerife/#</t>
  </si>
  <si>
    <t>#https://www.eldiario.es/canariasahora/tenerifeahora/sucesos/Fallece-pescador-golpe-costa-Tenerife_0_955404720.html#</t>
  </si>
  <si>
    <t>https://www.laprovincia.es/sucesos/2019/10/22/fallece-pescador-caer-mar-golpeado/1220529.html#https://www.laprovincia.es/sucesos/2019/10/22/fallece-pescador-caer-mar-golpeado/1220529.html#</t>
  </si>
  <si>
    <t>#https://www.eldia.es/sucesos/2019/10/23/vecino-fraile-muere-golpe-mar/1018884.html#</t>
  </si>
  <si>
    <t>Arenys de Munt</t>
  </si>
  <si>
    <t>41.605063</t>
  </si>
  <si>
    <t>2.540069</t>
  </si>
  <si>
    <t>El cadáver hallado en Barcelona es el del hombre arrastrado por riera</t>
  </si>
  <si>
    <t>#https://www.eldiarioalerta.com/articulo/espanha/cadaver-hallado-barcelona-es-hombre-arrastrado-riera/20191023101314065021.html#</t>
  </si>
  <si>
    <t>#https://www.elmundo.es/cataluna/2019/10/23/5daf8786fc6c8330458b458f.html#</t>
  </si>
  <si>
    <t>#https://columnacero.com/sucesos/30400/localizan-el-cadaver-de-un-hombre-en-un-pueblo-de-barcelona-tras-las-fuertes-llu/#</t>
  </si>
  <si>
    <t>Villmartín, río Guadalete</t>
  </si>
  <si>
    <t>36.852228</t>
  </si>
  <si>
    <t>-5.667342</t>
  </si>
  <si>
    <t>Una mujer fallece al caer con su coche desde 20 metros al río Guadalete</t>
  </si>
  <si>
    <t>#https://www.lavozdelsur.es/una-mujer-fallece-al-caer-con-su-coche-desde-20-metros-al-rio-guadalete/#</t>
  </si>
  <si>
    <t>#https://www.lavozdigital.es/cadiz/sierra/lvdi-fallece-mujer-salirse-coche-carretera-villamartin-201910211237_noticia.html#</t>
  </si>
  <si>
    <t>Landrove Viveiro</t>
  </si>
  <si>
    <t>43.631269</t>
  </si>
  <si>
    <t>-7.597811</t>
  </si>
  <si>
    <t>Rescatan y trasladan a un hombre en apuros al caer en un riachuelo en Viveiro (Lugo)</t>
  </si>
  <si>
    <t>#https://www.galiciapress.es/texto-diario/mostrar/1604076/rescatan-trasladan-hombre-apuros-caer-riachuelo-viveiro-lugo#</t>
  </si>
  <si>
    <t>#https://www.elprogreso.es/articulo/a-marina/rescatan-viveiro-hombre-apuros-caer-arroyo/201910202034571403006.html#</t>
  </si>
  <si>
    <t>#https://www.lavozdegalicia.es/noticia/amarina/2019/10/21/bomberos-rescatan-hombre-caido-arroyo-landrove/0003_201910X21C3997.htm#</t>
  </si>
  <si>
    <t>Villa de Mazo, Playa de la Salemera</t>
  </si>
  <si>
    <t>28.569078</t>
  </si>
  <si>
    <t>-17.761521</t>
  </si>
  <si>
    <t>Fallece el hombre rescatado en la playa de La Salemera</t>
  </si>
  <si>
    <t>https://www3.gobiernodecanarias.org/noticias/recursos-de-emergencia-recuperan-el-cuerpo-de-un-varon-en-la-costa-de-la-palma/#https://www3.gobiernodecanarias.org/noticias/recursos-de-emergencia-recuperan-el-cuerpo-de-un-varon-en-la-costa-de-la-palma/#</t>
  </si>
  <si>
    <t>#https://www.canarias7.es/sucesos/fallece-el-hombre-rescatado-en-la-playa-de-la-salemera-BY8122740#</t>
  </si>
  <si>
    <t>#http://www.rtvc.es/noticias/salvamento-maritimo-rescata-el-cadaver-de-una-persona-desaparecida-en-la-palma-204692.aspx#.XbXluuhKiHs#</t>
  </si>
  <si>
    <t>#https://diariodelapalma.es/art/2328/recuperan-el-cuerpo-sin-vida-de-un-hombre-en-la-playa-de-la-salemera#</t>
  </si>
  <si>
    <t>https://www.eldiario.es/canariasahora/lapalmaahora/sucesos/Recuperan-cuerpo-hombre-playa-Salemera_0_954704923.html#https://www.eldiario.es/canariasahora/lapalmaahora/sucesos/Recuperan-cuerpo-hombre-playa-Salemera_0_954704923.html#</t>
  </si>
  <si>
    <t>Paguera, Playa de Torá</t>
  </si>
  <si>
    <t>39.533808</t>
  </si>
  <si>
    <t>2.454675</t>
  </si>
  <si>
    <t>Fallece un hombre de 45 años mientras disputaba el triatlón de Paguera</t>
  </si>
  <si>
    <t>#https://www.cronicabalear.es/2019/10/fallece-un-hombre-de-45-anos-mientras-disputaba-el-triatlon-de-paguera/#</t>
  </si>
  <si>
    <t>#https://www.diariodemallorca.es/sucesos/2019/10/19/muere-ahogado-participante-triatlon-peguera/1457336.html#</t>
  </si>
  <si>
    <t>Santa Cruz de Tenerife, Playa de las Teresitas</t>
  </si>
  <si>
    <t>28.508412</t>
  </si>
  <si>
    <t>-16.186413</t>
  </si>
  <si>
    <t>Fallece ahogado un varón en la playa de Las Teresitas</t>
  </si>
  <si>
    <t>#https://www3.gobiernodecanarias.org/noticias/un-varon-fallece-tras-sufrir-un-posible-ahogamiento-en-una-playa-en-tenerife-2/#</t>
  </si>
  <si>
    <t>#http://www.rtvc.es/noticias/muere-ahogado-en-la-playa-de-las-teresitas-204654.aspx#.Xb1JUjNKiHt#</t>
  </si>
  <si>
    <t>https://www.eldia.es/sucesos/2019/10/19/fallece-ahogado-varon-playa-teresitas/1017910.html#https://www.eldia.es/sucesos/2019/10/19/fallece-ahogado-varon-playa-teresitas/1017910.html#</t>
  </si>
  <si>
    <t>Barcelona, Puerto</t>
  </si>
  <si>
    <t>41.321118</t>
  </si>
  <si>
    <t>2.179551</t>
  </si>
  <si>
    <t>Arriesgado rescate de la Guardia Civil a un joven que se ahogaba en el Puerto de Barcelona</t>
  </si>
  <si>
    <t>#https://www.ideal.es/sociedad/arriesgado-rescate-guardia-20191023104622-nt.html#</t>
  </si>
  <si>
    <t>#https://www.20minutos.es/noticia/4025964/0/arriesgado-rescate-guardia-civil-joven-ahogandose-puerto-barcelona/#</t>
  </si>
  <si>
    <t>https://www.lavanguardia.com/local/barcelona/20191023/471155240058/guardia-civil-rescate-hombre-ahogando-puerto-barcelona.html#https://www.lavanguardia.com/local/barcelona/20191023/471155240058/guardia-civil-rescate-hombre-ahogando-puerto-barcelona.html#</t>
  </si>
  <si>
    <t>A Laracha</t>
  </si>
  <si>
    <t>43.247799</t>
  </si>
  <si>
    <t>-8.584379</t>
  </si>
  <si>
    <t>Fallece una larachesa de 71 años al caer a una fosa séptica</t>
  </si>
  <si>
    <t>#https://www.lavozdegalicia.es/noticia/carballo/a-laracha/2019/10/17/fallece-larachesa-71-anos-caer-fosa-septica/00031571331825222922392.htm#</t>
  </si>
  <si>
    <t>#https://www.galiciapress.es/texto-diario/mostrar/1601892/fallece-mujer-despues-caer-interior-pozo-laracha-coruna#</t>
  </si>
  <si>
    <t>#https://www.laopinioncoruna.es/gran-coruna/2019/10/17/fallece-mujer-o-feal-laracha/1444503.html#</t>
  </si>
  <si>
    <t>#https://www.farodevigo.es/sucesos/2019/10/17/fallece-mujer-caer-interior-pozo/2188004.html#</t>
  </si>
  <si>
    <t>Folgoso de la Carballeda, Arroyo</t>
  </si>
  <si>
    <t>41.958434</t>
  </si>
  <si>
    <t>-6.438218</t>
  </si>
  <si>
    <t>Se confirma que el cuerpo aparecido en un arroyo en el Folgoso es el del varón desaparecido el sábado</t>
  </si>
  <si>
    <t>#https://www.zamora24horas.com/texto-diario/mostrar/1603914/confirma-cuerpo-aparecido-arroyo-folgoso-varon-desaparecido-sabado#</t>
  </si>
  <si>
    <t>#https://www.laopiniondezamora.es/comarcas/2019/10/20/encuentran-fallecido-desaparecido-folgoso/1198398.html#</t>
  </si>
  <si>
    <t>#https://www.noticiascyl.com/zamora/sucesos-zamora/2019/10/20/aparece-un-cuerpo-sin-vida-en-una-masa-de-agua-del-folgoso/#</t>
  </si>
  <si>
    <t>Getaria, Playa de Malkorbe</t>
  </si>
  <si>
    <t>43.302699</t>
  </si>
  <si>
    <t>-2.202452</t>
  </si>
  <si>
    <t>Hallan en Getaria el cadáver de un varón de Zarautz de 57 años</t>
  </si>
  <si>
    <t>#https://www.diariovasco.com/costa-urola/getaria-malkorbe-playa-cadaver-20191018172502-nt.html#</t>
  </si>
  <si>
    <t>#https://www.donostitik.com/aparece-un-cadaver-de-un-hombre-en-la-playa-de-malkorbe-getaria/#</t>
  </si>
  <si>
    <t>#https://www.naiz.eus/fr/actualidad/noticia/20191018/aparece-el-cadaver-de-un-varon-en-la-playa-de-getaria#</t>
  </si>
  <si>
    <t>#https://www.noticiasdegipuzkoa.eus/2019/10/19/sociedad/hallan-en-getaria-el-cadaver-de-un-varon-de-zarautz-de-57-anos#</t>
  </si>
  <si>
    <t>Murcia, Río Segura</t>
  </si>
  <si>
    <t>37.986115</t>
  </si>
  <si>
    <t>-1.098071</t>
  </si>
  <si>
    <t>A la UCI un anciano tras precipitarse desde un puente en Murcia</t>
  </si>
  <si>
    <t>#https://www.laopiniondemurcia.es/murcia/2019/10/16/rescatan-anciano-precipitarse-rio-segura/1060404.html#</t>
  </si>
  <si>
    <t>Orellana la Vieja, Embalse de Orellana</t>
  </si>
  <si>
    <t>38.985551</t>
  </si>
  <si>
    <t>-5.537913</t>
  </si>
  <si>
    <t>Un hombre muere en el Pantano de Orellana</t>
  </si>
  <si>
    <t>#https://www.hoy.es/prov-badajoz/hombre-muere-pantano-20191016003112-ntvo.html#</t>
  </si>
  <si>
    <t>Cala Llonga</t>
  </si>
  <si>
    <t>38.955729</t>
  </si>
  <si>
    <t>1.515000</t>
  </si>
  <si>
    <t>Muere ahogado en una piscina de Menorca un niño de 4 años</t>
  </si>
  <si>
    <t>#https://www.laopiniondemurcia.es/sucesos/2019/10/14/muere-nino-4-anos-piscina/1060046.html#</t>
  </si>
  <si>
    <t>#https://www.menorca.info/menorca/sucesos/2019/10/14/668685/fallece-nino-anos-ahogado-piscina-cala-llonga.html#</t>
  </si>
  <si>
    <t>#https://www.ultimahora.es/sucesos/ultimas/2019/10/14/1113375/fallece-nino-anos-ahogado-piscina-menorca.html#</t>
  </si>
  <si>
    <t>#https://www.elperiodico.com/es/sociedad/20191014/nino-4-anos-muere-ahogado-menorca-7682218#</t>
  </si>
  <si>
    <t>Alaucín, Venta Baja</t>
  </si>
  <si>
    <t>36.903651</t>
  </si>
  <si>
    <t>-4.133026</t>
  </si>
  <si>
    <t>Encuentran a una anciana ahogada en su piscina de Alcaucín</t>
  </si>
  <si>
    <t>#https://www.diariosur.es/axarquia/encuentran-anciana-ahogada-20191015143054-nt.html#vca=fixed-btn&amp;vso=rrss&amp;vmc=tw&amp;vli=Axarqu%C3%ADa#</t>
  </si>
  <si>
    <t>#https://www.axarquiaplus.es/encuentran-a-una-septuagenaria-ahogada-en-la-piscina-de-su-casa-de-alcaucin/#</t>
  </si>
  <si>
    <t>#https://www.correodelaaxarquia.com/single-post/2019/10/15/Tragedia-en-Alcauc%C3%ADn-Muere-una-mujer-ahogada-en-una-piscina#</t>
  </si>
  <si>
    <t>#https://www.laopiniondemalaga.es/axarquia/2019/10/15/hallan-muerta-piscina-mujer-alcaucin/1120532.html#</t>
  </si>
  <si>
    <t>La Aldea de San Nicolás, El Charco</t>
  </si>
  <si>
    <t>28.003888</t>
  </si>
  <si>
    <t>-15.817954</t>
  </si>
  <si>
    <t>Aparece un cadáver en El Charco de La Aldea</t>
  </si>
  <si>
    <t>#https://www.laprovincia.es/sucesos/2019/10/14/aparece-cadaver-charco/1218145.html#</t>
  </si>
  <si>
    <t>#https://www.eldia.es/sucesos/2019/10/14/guardia-civil-investiga-fallecimiento-octogenaria/1016547.html#</t>
  </si>
  <si>
    <t>#https://www.canarias7.es/sucesos/el-cuerpo-de-el-charco-es-el-de-una-vecina-EX8077547#</t>
  </si>
  <si>
    <t>Oleiros, Playa de Espiñeiro</t>
  </si>
  <si>
    <t>43.382250</t>
  </si>
  <si>
    <t>-8.342574</t>
  </si>
  <si>
    <t>Aparece el cuerpo de una mujer en la playa de Espiñeiro, en Oleiros</t>
  </si>
  <si>
    <t>#https://www.lavozdegalicia.es/noticia/coruna/oleiros/2019/10/14/aparece-cuerpo-mujer-playa-espineiro-oleiros/00031571045140992185153.htm#</t>
  </si>
  <si>
    <t>#https://www.farodevigo.es/sucesos/2019/10/14/aparece-cuerpo-vida-mujer-playa/2186266.html#</t>
  </si>
  <si>
    <t>#https://www.abc.es/espana/galicia/abci-hallan-muerta-mujer-playa-oleiros-coruna-201910141343_noticia.html#</t>
  </si>
  <si>
    <t>Cabanes, Playa de Torre La Sal</t>
  </si>
  <si>
    <t>0.169148</t>
  </si>
  <si>
    <t>Fallece una mujer ahogada en la playa de Cabanes-Torre la Sal</t>
  </si>
  <si>
    <t>#https://www.elperiodicomediterraneo.com/noticias/sucesos/fallece-mujer-ahogada-playa-cabanes-torre-sal_1250681.html#</t>
  </si>
  <si>
    <t>#https://cadenaser.com/emisora/2019/10/14/radio_castellon/1571036024_259791.html#</t>
  </si>
  <si>
    <t>#https://diaridelmaestrat.com/una-mujer-ahogada-en-torre-la-sal-torreblanca/#</t>
  </si>
  <si>
    <t>Portopedro</t>
  </si>
  <si>
    <t>39.362191</t>
  </si>
  <si>
    <t>3.211048</t>
  </si>
  <si>
    <t>Hallan el cadáver de un hombre en Portopetro</t>
  </si>
  <si>
    <t>#https://www.ultimahora.es/sucesos/ultimas/2019/10/13/1113071/hallan-cadaver-hombre-portopetro.html#</t>
  </si>
  <si>
    <t>#https://www.ultimahora.es/sucesos/ultimas/2019/10/13/1113105/precipitado-mallorca-fallecido-portopetro-fue-accidental.html#</t>
  </si>
  <si>
    <t>#https://espanadiario.es/baleares/hallan-cadaver-hombre-playa-poropetro#</t>
  </si>
  <si>
    <t>#https://www.elmundo.es/baleares/2019/10/13/5da3037121efa0826a8b469c.html#</t>
  </si>
  <si>
    <t>A Coruña, Punta Herminia</t>
  </si>
  <si>
    <t>43.389794</t>
  </si>
  <si>
    <t>-8.401232</t>
  </si>
  <si>
    <t>Rescatados en punta Herminia un instructor de buceo, que estaba en el mar, y su alumno, a la deriva</t>
  </si>
  <si>
    <t>#https://www.lavozdegalicia.es/noticia/coruna/coruna/2019/10/12/rescatados-un-instructor-de-buceo-que-agua-punta-herminia-alumno-deriva/00031570896137108128816.htm#</t>
  </si>
  <si>
    <t>#https://www.elcorreogallego.es/galicia/ecg/rescate-un-monitor-buceo-alumno/idEdicion-2019-10-13/idNoticia-1207612/#</t>
  </si>
  <si>
    <t>Navés, Embalse llosa del Caval</t>
  </si>
  <si>
    <t>42.127675</t>
  </si>
  <si>
    <t>1.608706</t>
  </si>
  <si>
    <t>Muere un paracaidista al caer al agua desde una presa de Lleida</t>
  </si>
  <si>
    <t>#https://www.lavanguardia.com/local/lleida/20191013/47948365576/paracaidista-muerto-llosa-del-cavall-lleida.html#</t>
  </si>
  <si>
    <t>#https://www.diariocordoba.com/noticias/sociedad/muere-hombre-no-abrirse-paracaidas-llosa-cavall_1329077.html#</t>
  </si>
  <si>
    <t>La Manga del Mar Menor, Playa de Tabal</t>
  </si>
  <si>
    <t>37.672343</t>
  </si>
  <si>
    <t>-0.728547</t>
  </si>
  <si>
    <t>Muere ahogada una mujer de 65 años en la playa Banco de Tabal de La Manga</t>
  </si>
  <si>
    <t>#https://www.laopiniondemurcia.es/municipios/2019/10/12/muere-ahogada-mujer-65-anos/1059571.html#</t>
  </si>
  <si>
    <t>Torrevieja, Playa Paseo Marítimo</t>
  </si>
  <si>
    <t>37.974876</t>
  </si>
  <si>
    <t>-0.675612</t>
  </si>
  <si>
    <t>Rescatan y reaniman a una bañista de 70 años en el paseo marítimo de Torrevieja</t>
  </si>
  <si>
    <t>#https://www.diarioinformacion.com/vega-baja/2019/10/11/rescatan-reaniman-banista-70-anos/2195645.html#</t>
  </si>
  <si>
    <t>#https://www.lavanguardia.com/vida/20191011/47904362519/rescatada-por-ahogamiento-una-banista-de-70-anos-en-torrevieja.html#</t>
  </si>
  <si>
    <t>Vigo, Pantalan de Bouzas</t>
  </si>
  <si>
    <t>42.232843</t>
  </si>
  <si>
    <t>-8.743910</t>
  </si>
  <si>
    <t>Rescatada inconsciente una mujer cuyo automóvil cayó al mar en un pantalán de Bouzas</t>
  </si>
  <si>
    <t>#https://www.farodevigo.es/cartas/2019/10/11/rescatada-inconsciente-mujer-cuyo-automovil/2184486.html#</t>
  </si>
  <si>
    <t>#https://www.lavozdegalicia.es/noticia/vigo/vigo/2019/10/11/mujer-cae-agua-coche-espigon-vigo/00031570747633300842632.htm#</t>
  </si>
  <si>
    <t>#https://www.20minutos.es/noticia/3797011/0/herida-grave-mujer-que-se-precipito-al-mar-vehiculo-desde-muelle-reparaciones-bouzas-vigo/#</t>
  </si>
  <si>
    <t>#https://www.laregion.es/articulo/galicia/rescatan-conductora-caerse/20191011122104899067.html#</t>
  </si>
  <si>
    <t>43.393262</t>
  </si>
  <si>
    <t>-3.221130</t>
  </si>
  <si>
    <t>Aparece el cadáver de un bilbaíno junto a los acantilados de Castro Urdiales</t>
  </si>
  <si>
    <t>#https://espanadiario.es/cantabria/hallan-cadaver-flotando-castro-urdiales#</t>
  </si>
  <si>
    <t>#https://www.elcorreo.com/sociedad/sucesos/aparece-cadaver-junto-20191010174432-nt.html#</t>
  </si>
  <si>
    <t>#https://www.eldiariomontanes.es/region/castro-oriental/aparece-flotando-cadaver-20191010194342-nt.html#</t>
  </si>
  <si>
    <t>#https://www.muchocastro.com/noticias/sucesos/item/91127-aparece-un-cadaver-en-los-acantilados-del-cementerio-de-castro-urdiales#</t>
  </si>
  <si>
    <t>Porto do Son, Playa de Queiruga</t>
  </si>
  <si>
    <t>42.678649</t>
  </si>
  <si>
    <t>-9.030660</t>
  </si>
  <si>
    <t>Recuperan el cadáver de un hombre en una playa de Porto do Son</t>
  </si>
  <si>
    <t>Uruguay</t>
  </si>
  <si>
    <t>#https://www.farodevigo.es/sucesos/2019/10/11/recuperan-cadaver-hombre-playa-porto/2184543.html#</t>
  </si>
  <si>
    <t>#https://www.laopinioncoruna.es/sucesos/2019/10/11/recuperan-cadaver-hombre-playa-porto/1442786.html#</t>
  </si>
  <si>
    <t>#https://www.lavozdegalicia.es/noticia/barbanza/porto-do-son/2019/10/10/activado-dispositivo-busqueda-queiruga-supuesta-persona-desaparecida-mar/00031570723184179762237.htm#</t>
  </si>
  <si>
    <t>Santander, Segunda Playa de El Sardinero</t>
  </si>
  <si>
    <t>43.477073</t>
  </si>
  <si>
    <t>-3.786471</t>
  </si>
  <si>
    <t>Muere un hombre de 80 años en la playa de El Sardinero</t>
  </si>
  <si>
    <t>#https://www.eldiariomontanes.es/santander/muere-hombre-anos-20191008151055-nt.html#</t>
  </si>
  <si>
    <t>Conil, Playa de los Bateles</t>
  </si>
  <si>
    <t>36.273326</t>
  </si>
  <si>
    <t>-6.094344</t>
  </si>
  <si>
    <t>Hallan muerta una mujer de 73 años en la playa de los Bateles, en Conil</t>
  </si>
  <si>
    <t>#https://www.lavozdigital.es/cadiz/janda/lvdi-muere-mujer-73-anos-playa-bateles-conil-201910082340_noticia.html#</t>
  </si>
  <si>
    <t>#https://andaluciainformacion.es/cadiz/852708/hallada-fallecida-una-mujer-de-73-anos-en-una-playa-de-conil/#</t>
  </si>
  <si>
    <t>#https://www.vozpopuli.com/espana/Hallan-muerta-mujer-Conil-Frontera-Cadiz-playa-bateles_0_1289571332.html#</t>
  </si>
  <si>
    <t>Torrox, Playa del Cenicero</t>
  </si>
  <si>
    <t>36.738697</t>
  </si>
  <si>
    <t>-3.994894</t>
  </si>
  <si>
    <t>Fallece una mujer tras ser rescatada en una playa de Torrox</t>
  </si>
  <si>
    <t>#https://www.diariosur.es/axarquia/fallece-mujer-playa-20191007192359-nt.html#</t>
  </si>
  <si>
    <t>#https://www.malagahoy.es/provincia/Muere-mujer-playa-Torrox_0_1398460575.html#</t>
  </si>
  <si>
    <t>#https://www.laopiniondemalaga.es/axarquia/2019/10/07/banistas-sacan-agua-mujer-ahogada/1118866.html#</t>
  </si>
  <si>
    <t>#https://www.noticiasde.es/andalucia/muere-una-mujer-tras-ser-rescatada-del-agua-en-una-playa-de-torrox/#</t>
  </si>
  <si>
    <t>42.503097</t>
  </si>
  <si>
    <t>-8.855248</t>
  </si>
  <si>
    <t>Rescatan a un pescador tras caerse de un barco y nadar hasta una batea en O Grove (Pontevedra)</t>
  </si>
  <si>
    <t>#https://www.lavanguardia.com/local/galicia/20191007/47852066922/rescatan-a-un-pescador-tras-caerse-de-un-barco-y-nadar-hasta-una-batea-en-o-grove-pontevedra.html#</t>
  </si>
  <si>
    <t>Carnota, Playa de Ancoradoiro</t>
  </si>
  <si>
    <t>42.7631555</t>
  </si>
  <si>
    <t>-9.114904</t>
  </si>
  <si>
    <t>Fallece un hombre tras ser rescatado del agua en la playa de Ancoradoiro</t>
  </si>
  <si>
    <t>#https://www.lavozdegalicia.es/noticia/barbanza/2019/10/06/fallece-hombre-tras-rescatado-agua-playa-ancoradoiro/00031570388639584208407.htm#</t>
  </si>
  <si>
    <t>#https://www.cope.es/emisoras/galicia/a-coruna-provincia/santiago/noticias/muere-hombre-que-podia-salir-del-agua-ancoradoiro-muros-20191007_514299#</t>
  </si>
  <si>
    <t>Teulada Moraira, Playa de La Ampolla</t>
  </si>
  <si>
    <t>38.686933</t>
  </si>
  <si>
    <t>0.130344</t>
  </si>
  <si>
    <t>ahogamiento en la playa de La Ampolla de Teulada</t>
  </si>
  <si>
    <t>#https://www.abc.es/espana/comunidad-valenciana/abci-muere-ahogado-hombre-62-anos-playa-fossa-calpe-201910061755_noticia.html#</t>
  </si>
  <si>
    <t>#https://www.elperiodicodeaqui.com/epda-noticias/un-hombre-de-62-anos-fallece-ahogado-en-la-playa-de-la-fossa-de-calpe--la-marina-alta-/192641#</t>
  </si>
  <si>
    <t>#https://www.diarioinformacion.com/sucesos/2019/10/06/hombre-fallecido-calp-rescatado-sintomas/2193993.html#</t>
  </si>
  <si>
    <t>Calpe, Playa de La Fossa</t>
  </si>
  <si>
    <t>38.645238</t>
  </si>
  <si>
    <t>0.073661</t>
  </si>
  <si>
    <t>Muere ahogado un hombre de 62 años en la playa de la Fossa de Calpe</t>
  </si>
  <si>
    <t>Rescatado el cadáver del joven que cayó al mar en la costa de Martiánez</t>
  </si>
  <si>
    <t>#https://www.eldiario.es/canariasahora/tenerifeahora/sucesos/Prosigue-busqueda-joven-Puerto-Cruz_0_949805127.html#</t>
  </si>
  <si>
    <t>#https://www.google.com/url?rct=j&amp;sa=t&amp;url=https://www.eldia.es/sucesos/2019/10/07/rescatado-cadaver-joven-cayo-mar/1014631.html&amp;ct=ga&amp;cd=CAEYACoUMTQ5MTQwMDgyOTgxOTA2NzE0MjUyHDZjODU5NGIzZDc2NjVlYmE6Y29tOmVzOkVTOlI&amp;usg=AFQjCNFc8M-QG7k1x7YowrDEu22KatF2sA#</t>
  </si>
  <si>
    <t>40.818126</t>
  </si>
  <si>
    <t>1.830115</t>
  </si>
  <si>
    <t>Evacuados en helicóptero dos submarinistas con problemas de descompresión en Calafell</t>
  </si>
  <si>
    <t>#https://autonomico.elconfidencialdigital.com/articulo/muy_confidencial/mosso-submarinista-pudo-rescatar-companero/20191007164538024185.html#</t>
  </si>
  <si>
    <t>#https://www.diaridetarragona.com/costa/Evacuados-en-helicoptero-dos-submarinistas-con-problemas-de-descompresion-en-Calafell-20191004-0057.html#</t>
  </si>
  <si>
    <t>Intervención del CICU para asistir a otra persona, esta vez, en la playa del Cura, en Torrevieja</t>
  </si>
  <si>
    <t>Mogán, Playa de Patalavaca</t>
  </si>
  <si>
    <t>43.475760</t>
  </si>
  <si>
    <t>-5.439989</t>
  </si>
  <si>
    <t>Una anciana alemana muere ahogada en Cala Fornells</t>
  </si>
  <si>
    <t>Sils</t>
  </si>
  <si>
    <t>41.796612</t>
  </si>
  <si>
    <t>2.727808</t>
  </si>
  <si>
    <t>Encuentran un cadáver en el coche del joven desaparecido en la acequia de Sils</t>
  </si>
  <si>
    <t>#https://amp.heraldo.es/noticias/nacional/2019/12/07/aparece-ahogado-en-su-coche-un-joven-desaparecido-en-sils-gerona-1347829.html?utm_source=twitter.com&amp;utm_medium=socialshare&amp;utm_campaign=mobile_amp#</t>
  </si>
  <si>
    <t>#https://www.lavanguardia.com/sucesos/20191207/472085937674/muerto-sils-girona-acequia.html#</t>
  </si>
  <si>
    <t>#https://www.elperiodico.com/es/sociedad/20191207/joven-desaparecido-sils-7765674#</t>
  </si>
  <si>
    <t>Gualchos, Castell de Ferro</t>
  </si>
  <si>
    <t>36.719490</t>
  </si>
  <si>
    <t>-3.359134</t>
  </si>
  <si>
    <t>Hallado el cadáver del parapentista que cayó al mar en Castell de Ferro</t>
  </si>
  <si>
    <t>Suiza</t>
  </si>
  <si>
    <t>#https://www.ideal.es/granada/costa/buscan-parapentista-cayo-20191205183009-nt.html#</t>
  </si>
  <si>
    <t>#https://www.lavanguardia.com/sucesos/20191206/472073755246/hallado-cadaver-parapentista-granada.html#</t>
  </si>
  <si>
    <t>#https://www.heraldo.es/noticias/nacional/2019/12/06/rescatan-el-cadaver-del-parapentista-caido-al-mar-en-granada-1347749.html#</t>
  </si>
  <si>
    <t>#https://www.elconfidencial.com/espana/2019-12-06/localizan-cadaver-parapentista-caido-mar-granada_2368099/#</t>
  </si>
  <si>
    <t>Sant Josep de Talaia, Cala Tarida</t>
  </si>
  <si>
    <t>38.941161</t>
  </si>
  <si>
    <t>1.234969</t>
  </si>
  <si>
    <t>Complicado rescate a un hombre que cayó al mar en Cala Tarida en Ibiza</t>
  </si>
  <si>
    <t>#https://www.noudiari.es/2019/12/un-sargento-de-la-guardia-civil-de-sant-antoni-arriesga-su-vida-para-rescatar-a-un-pescador-a-punto-de-ahogarse-en-cala-tarida/#</t>
  </si>
  <si>
    <t>#https://www.mallorcadiario.com/rescatan-a-un-hombre-que-se-cayo-al-mar-en-cala-tarida-en-ibiza#</t>
  </si>
  <si>
    <t>#https://www.20minutos.es/noticia/4079149/0/rescatan-a-un-hombre-que-se-cayo-al-mar-en-cala-tarida-ibiza/#</t>
  </si>
  <si>
    <t>#https://www.diariodeibiza.es/pitiuses-balears/2019/12/07/pescador-muere-ahogado-evoluciona/1108989.html#</t>
  </si>
  <si>
    <t>O Porriño, Rïo Louro</t>
  </si>
  <si>
    <t>42.161415</t>
  </si>
  <si>
    <t>-8.624881</t>
  </si>
  <si>
    <t>Un vecino de O Porriño aparece muerto en el río Louro</t>
  </si>
  <si>
    <t>#https://www.farodevigo.es/comarcas/2019/12/04/vecino-mos-muerto-rio-louro-porrino/2212602.html#</t>
  </si>
  <si>
    <t>#https://www.lavanguardia.com/local/galicia/20191204/472054364894/identificado-el-cuerpo-del-hombre-ahogado-en-el-rio-louro-como-un-vecino-de-mos-natural-de-o-porrino-pontevedra.html#</t>
  </si>
  <si>
    <t>Inca</t>
  </si>
  <si>
    <t>39.724352</t>
  </si>
  <si>
    <t>2.921673</t>
  </si>
  <si>
    <t>Rescatan a seis personas al inundarse sus casas en Sóller, Biniali y Santa Maria</t>
  </si>
  <si>
    <t>#https://www.diariodemallorca.es/mallorca/2019/12/04/rescatan-seis-personas-inundarse-casas/1468834.html#</t>
  </si>
  <si>
    <t>Biniali</t>
  </si>
  <si>
    <t>39.641366</t>
  </si>
  <si>
    <t>2.859079</t>
  </si>
  <si>
    <t>Santa Maria del Camino</t>
  </si>
  <si>
    <t>39.648769</t>
  </si>
  <si>
    <t>2.775143</t>
  </si>
  <si>
    <t>Sóller</t>
  </si>
  <si>
    <t>39.766856</t>
  </si>
  <si>
    <t>2.715344</t>
  </si>
  <si>
    <t>Crevillent, Barranco de San Cayetano</t>
  </si>
  <si>
    <t>38.216187</t>
  </si>
  <si>
    <t>-0.843050</t>
  </si>
  <si>
    <t>Rescatado el conductor de un coche que había caído a un canal de Crevillent por la lluvia</t>
  </si>
  <si>
    <t>#https://www.diarioinformacion.com/baix-vinalopo/2019/12/02/rescatado-conductor-coche-habia-caido/2212367.html#</t>
  </si>
  <si>
    <t>Potes, Rïo Deva</t>
  </si>
  <si>
    <t>43.153469</t>
  </si>
  <si>
    <t>-4.624950</t>
  </si>
  <si>
    <t>Localizan el cadáver de un hombre en el Río Deva en Potes</t>
  </si>
  <si>
    <t>#http://www.diariodevalderrueda.es/texto-diario/mostrar/1648998/localizan-cadaver-hombre-rio-deva-potes#</t>
  </si>
  <si>
    <t>#https://www.eldiasegovia.es/Noticia/ZD7BBC8BE-C448-D9A3-AA2E6AB25CEA94AB/201912/Aparece-el-cadaver-de-un-anciano-flotando-en-el-rio-Deva#</t>
  </si>
  <si>
    <t>#https://www.lne.es/cantabria/2019/12/03/hallado-rio-deva-cantabria-cadaver/2566842.html#</t>
  </si>
  <si>
    <t>Un varón estado crítico tras sufrir un ahogamiento en una piscina de Adeje</t>
  </si>
  <si>
    <t>#https://www3.gobiernodecanarias.org/noticias/un-varon-estado-critico-tras-sufrir-un-ahogamiento-en-una-piscina-en-tenerife/#</t>
  </si>
  <si>
    <t>#http://www.rtvc.es/noticias/un-varon-estado-critico-tras-sufrir-un-ahogamiento-en-una-piscina-de-adeje-206447.aspx#.XeubyOhKiHu#</t>
  </si>
  <si>
    <t>Combarro</t>
  </si>
  <si>
    <t>42.430110</t>
  </si>
  <si>
    <t>-8.704464</t>
  </si>
  <si>
    <t>Rescatan a un hombre tras precipitarse al mar en Combarro</t>
  </si>
  <si>
    <t>#https://www.farodevigo.es/portada-pontevedra/2019/12/02/rescatan-hombre-precipitarse-mar-combarro/2211494.html#</t>
  </si>
  <si>
    <t>#https://www.galiciapress.es/texto-diario/mostrar/1648292/rescatado-septuagenario-precipito-agua-puerto-nuevo-combarro-poio-pontevedra-cuando-paseaba#</t>
  </si>
  <si>
    <t>#https://www.lavozdegalicia.es/noticia/pontevedra/2019/12/02/rescatan-combarro-persona-cayo-mar/00031575277199195872933.htm#</t>
  </si>
  <si>
    <t>Binaced, Canal del Zaidín</t>
  </si>
  <si>
    <t>41.828263</t>
  </si>
  <si>
    <t>0.263288</t>
  </si>
  <si>
    <t>Muere un joven de 25 años al caer al canal un coche con otros cuatro chicos en Binaced</t>
  </si>
  <si>
    <t>#https://www.heraldo.es/noticias/aragon/huesca/2019/12/01/un-fallecido-al-caer-al-canal-un-coche-con-cuatro-jovenes-en-binefar-1346816.html#</t>
  </si>
  <si>
    <t>Deltebre</t>
  </si>
  <si>
    <t>40.738863</t>
  </si>
  <si>
    <t>0.878406</t>
  </si>
  <si>
    <t>Buscan en el mar a un hombre desaparecido desde el sábado en Deltebre</t>
  </si>
  <si>
    <t>#https://www.diaridetarragona.com/ebre/Desaparece-un-hombre-que-salio-a-pescar-en-el-Delta-del-Ebre-20191203-0047.html#</t>
  </si>
  <si>
    <t>#https://www.lavanguardia.com/local/tarragona/20191203/472048323218/buscan-mar-hombre-desaparecido-sabado-deltebre.html#</t>
  </si>
  <si>
    <t>Mogán, Playa de La Lajita</t>
  </si>
  <si>
    <t>28.181430</t>
  </si>
  <si>
    <t>-14.153926</t>
  </si>
  <si>
    <t>Una mujer en estado crítico tras sufrir un ahogamiento en el mar en Mogán</t>
  </si>
  <si>
    <t>#https://www3.gobiernodecanarias.org/noticias/una-mujer-en-estado-critico-tras-sufrir-un-ahogamiento-en-el-mar-en-mogan/#</t>
  </si>
  <si>
    <t>#https://www.lavanguardia.com/vida/20191130/471973554610/rescatan-del-mar-a-una-mujer-con-signos-de-ahogamiento-en-mogan.html#</t>
  </si>
  <si>
    <t>41.659382</t>
  </si>
  <si>
    <t>-4.733064</t>
  </si>
  <si>
    <t>Rescatan el cuerpo sin vida del exfiscal de Menores de Valladolid en el río Pisuerga</t>
  </si>
  <si>
    <t>#https://www.larazon.es/castilla-y-leon/20191130/24owivgtdveahh7euspyy7uqwi.html#</t>
  </si>
  <si>
    <t>#https://www.elnortedecastilla.es/valladolid/identifican-cadaver-aparecido-20191130205321-nt.html#</t>
  </si>
  <si>
    <t>#https://www.ileon.com/actualidad/103438/aparece-un-cadaver-en-el-rio-pisuerga-y-es-el-del-exfiscal-de-menores-de-valladolid#</t>
  </si>
  <si>
    <t>#https://elcierredigital.com/sucesos/866002246/Ignacio-Suicidio-Pisuerga-exfiscal.html#</t>
  </si>
  <si>
    <t>Ortigueira</t>
  </si>
  <si>
    <t>43.559181</t>
  </si>
  <si>
    <t>-6.727736</t>
  </si>
  <si>
    <t>Rescatados tres perceberos después de volcar su barca en aguas de Navia tras dos golpes de mar</t>
  </si>
  <si>
    <t>#https://www.lavozdegalicia.es/noticia/amarina/2019/11/30/rescatados-tres-perceberos-despues-volcar-barca-aguas-navia-tras-dos-golpes-mar/0003_201911X30C6991.htm#</t>
  </si>
  <si>
    <t>Javea</t>
  </si>
  <si>
    <t>38.867420</t>
  </si>
  <si>
    <t>0.383121</t>
  </si>
  <si>
    <t>Rescatado un marinero de Xàbia tras caer al mar desde un pesquero</t>
  </si>
  <si>
    <t>#https://lamarinaplaza.com/2019/11/28/rescatado-un-marinero-de-xabia-tras-caer-al-mar-desde-un-pesquero/#</t>
  </si>
  <si>
    <t>#https://www.levante-emv.com/marina/2019/11/29/rescatan-marinero-xabia-cayo-mar/1950217.html#</t>
  </si>
  <si>
    <t>Motril</t>
  </si>
  <si>
    <t>36.754932</t>
  </si>
  <si>
    <t>-3.52047</t>
  </si>
  <si>
    <t>Rescatan a un hombre de 79 años con hipotermia de un arroyo en Motril (Granada)</t>
  </si>
  <si>
    <t>#https://www.lavanguardia.com/local/sevilla/20191127/471919742812/rescatan-a-un-hombre-de-79-anos-con-hipotermia-de-un-arroyo-en-motril-granada.html#</t>
  </si>
  <si>
    <t>Isla de Toralla</t>
  </si>
  <si>
    <t>42.215300</t>
  </si>
  <si>
    <t>-8.807613</t>
  </si>
  <si>
    <t>Rescatados del mar los dos tripulantes de un pesquero tras chocar con un buque en la Ría de Vigo</t>
  </si>
  <si>
    <t>#https://www.europapress.es/galicia/pesca-00247/noticia-rescatados-mar-dos-tripulantes-pesquero-chocar-buque-ria-vigo-20191125095913.html#</t>
  </si>
  <si>
    <t>#https://www.galiciapress.es/texto-diario/mostrar/1643087/am-rescatados-mar-tripulantes-pesquero-chocar-buque-ria-vigo#</t>
  </si>
  <si>
    <t>#https://www.farodevigo.es/mar/2019/11/25/rescatan-tripulantes-pesquero-colision-intermares/2207999.html#</t>
  </si>
  <si>
    <t>Valladolid, Canal de Castilla</t>
  </si>
  <si>
    <t>41.582281</t>
  </si>
  <si>
    <t>-4.719793</t>
  </si>
  <si>
    <t>Los bomberos rescatan el cadáver de un hombre en el Canal de Castilla en Valladolid</t>
  </si>
  <si>
    <t>#https://www.elnortedecastilla.es/valladolid/bomberos-rescatan-cadaver-20191125090633-nt.html#</t>
  </si>
  <si>
    <t>#https://www.noticiascyl.com/valladolid/sucesos-valladolid/2019/11/25/hallado-un-cadaver-en-el-canal-de-castilla-en-valladolid/#</t>
  </si>
  <si>
    <t>#https://www.lagacetadesalamanca.es/sucesos/rescatan-un-cadaver-en-el-canal-de-castilla-en-valladolid-CJ1830114#</t>
  </si>
  <si>
    <t>#https://www.eldiadevalladolid.com/Noticia/Z52D1F920-C79B-A55A-D3D000AFAA6DFCE6/201911/Rescatan-un-cad%C3%A1ver-en-el-Canal-de-Castilla#</t>
  </si>
  <si>
    <t>Burguete, Río Urrobi</t>
  </si>
  <si>
    <t>42.988788</t>
  </si>
  <si>
    <t>-1.337646</t>
  </si>
  <si>
    <t>Los bomberos rescatan a una persona atrapada en su vehículo en una regata de Burguete</t>
  </si>
  <si>
    <t>#https://www.diariodenavarra.es/noticias/navarra/2019/11/24/los-bomberos-rescatan-una-persona-atrapada-vehiculo-rio-urrobi-672085-300.html#</t>
  </si>
  <si>
    <t>Gijón, Playa de San Lorenzo</t>
  </si>
  <si>
    <t>43.544502</t>
  </si>
  <si>
    <t>-5.655465</t>
  </si>
  <si>
    <t>Rescatan a un surfista en apuros en la playa de San Lorenzo</t>
  </si>
  <si>
    <t>#https://www.elcomercio.es/gijon/rescatan-surfista-apuros-playa-san-lorenzo-20191123143753-nt.html#</t>
  </si>
  <si>
    <t>Pájara, Playa de Viejo Rey</t>
  </si>
  <si>
    <t>28.211762</t>
  </si>
  <si>
    <t>-14.227191</t>
  </si>
  <si>
    <t>Muere un varón tras sufrir una parada cardiorrespiratoria después de ser rescatado del agua en Fuerteventura</t>
  </si>
  <si>
    <t>https://www3.gobiernodecanarias.org/noticias/muere-un-varon-tras-sufrir-una-parada-cardiorrespiratoria-despues-de-ser-rescatado-del-agua-en-fuerteventura/#https://www3.gobiernodecanarias.org/noticias/muere-un-varon-tras-sufrir-una-parada-cardiorrespiratoria-despues-de-ser-rescatado-del-agua-en-fuerteventura/#</t>
  </si>
  <si>
    <t>https://www.eldiario.es/canariasahora/fuerteventuraahora/muere-orilla-playa-Pajara_0_966603700.html#https://www.eldiario.es/canariasahora/fuerteventuraahora/muere-orilla-playa-Pajara_0_966603700.html#</t>
  </si>
  <si>
    <t>#https://www.laprovincia.es/sucesos/2019/11/24/muere-rescatado-agua-fuerteventura/1230285.html#</t>
  </si>
  <si>
    <t>28.143062</t>
  </si>
  <si>
    <t>-15.434540</t>
  </si>
  <si>
    <t>Hallan el cadáver de una mujer en Las Canteras</t>
  </si>
  <si>
    <t>#https://www.laprovincia.es/sucesos/2019/11/26/policia-trata-identificar-cadaver-mujer/1230792.html#</t>
  </si>
  <si>
    <t>#https://www.laprovincia.es/sucesos/2019/11/23/hallan-cadaver-mujer-canteras/1230051.html#</t>
  </si>
  <si>
    <t>#https://www.eldia.es/sucesos/2019/11/23/hallan-cadaver-mujer-playa-canteras/1027363.html#</t>
  </si>
  <si>
    <t>Benalmádena, Puerto Marina</t>
  </si>
  <si>
    <t>36.597472</t>
  </si>
  <si>
    <t>-4.512291</t>
  </si>
  <si>
    <t>Fallece ahogado un turista británico tras caer al agua en Puerto Marina</t>
  </si>
  <si>
    <t>#https://www.diariosur.es/costadelsol/fallece-ahogado-turista-20191127182348-nt.html#vca=fixed-btn&amp;vso=rrss&amp;vmc=tw&amp;vli=Costa-del-Sol#</t>
  </si>
  <si>
    <t>Arona, Playa de El Camisón</t>
  </si>
  <si>
    <t>28.053018</t>
  </si>
  <si>
    <t>-16.731567</t>
  </si>
  <si>
    <t>Rescatado del mar un varón con signos de ahogamiento grave en Tenerife</t>
  </si>
  <si>
    <t>#https://www3.gobiernodecanarias.org/noticias/rescatado-del-mar-un-varon-con-signos-de-ahogamiento-grave-en-tenerife/#</t>
  </si>
  <si>
    <t>#https://www.eldia.es/sucesos/2019/11/23/sufre-ahogamiento-playa-camison/1027271.html#</t>
  </si>
  <si>
    <t>Getxo</t>
  </si>
  <si>
    <t>43.323319</t>
  </si>
  <si>
    <t>-3.016304</t>
  </si>
  <si>
    <t>Rescatan con vida a una mujer cuyo cuerpo flotaba en la ría en Getxo</t>
  </si>
  <si>
    <t>#https://www.elcorreo.com/bizkaia/margen-derecha/hallan-vida-cuerpo-20191121140533-nt.html?edtn=bizkaia#vca=fixed-btn&amp;vso=rrss&amp;vmc=tw&amp;vli=Margen-derecha#</t>
  </si>
  <si>
    <t>#https://www.telecinco.es/informativos/sociedad/encuentran-mujer-estado-grave-flotando-ria-getxo-vizcaya_18_2854695279.html#</t>
  </si>
  <si>
    <t>#https://www.eitb.eus/es/noticias/sociedad/detalle/6835310/rescatada-mujer-aguas-ria-getxo-21-noviembre-2019/#</t>
  </si>
  <si>
    <t>Sanlucar del Guadiana</t>
  </si>
  <si>
    <t>37.472315</t>
  </si>
  <si>
    <t>-7.468545</t>
  </si>
  <si>
    <t>#https://sevilla.abc.es/andalucia/huelva/sevi-buscan-hombre-desaparecido-guadiana-zona-entre-huelva-y-portugal-201911251237_noticia.html#</t>
  </si>
  <si>
    <t>#http://huelva24.com/art/131874/buscan-en-el-rio-guadiana-a-un-hombre-de-72-anos-que-lleva-desaparecido-desde-el-pasado-jueves#</t>
  </si>
  <si>
    <t>#https://www.huelvainformacion.es/provincia/Buscan-hombre-desaparecido-Guadiana-jueves_0_1413159194.html#</t>
  </si>
  <si>
    <t>Antigua, Muelle de Caleta de Fuste</t>
  </si>
  <si>
    <t>28.391808</t>
  </si>
  <si>
    <t>-13.856228</t>
  </si>
  <si>
    <t>Localizado el cuerpo fallecido de un varón en la costa de Fuerteventura</t>
  </si>
  <si>
    <t>#https://www3.gobiernodecanarias.org/noticias/localizado-el-cuerpo-fallecido-de-un-varon-en-la-costa-de-fuerteventura/#</t>
  </si>
  <si>
    <t>43.574806</t>
  </si>
  <si>
    <t>-6.945794</t>
  </si>
  <si>
    <t>Rescatado el cadáver de un pescador que cayó al mar junto al faro de Tapia de Casariego</t>
  </si>
  <si>
    <t>#https://www.lavozdeasturias.es/noticia/asturias/2019/11/20/rescatado-cadaver-pescador-cayo-mar-junto-faro-tapia-casariego/00031574235274979776249.htm#</t>
  </si>
  <si>
    <t>#https://www.lavozdegalicia.es/noticia/amarina/2019/11/21/pescador-fallecido-tapia-era-conocido-hostelero-navia/0003_201911X21C2993.htm#</t>
  </si>
  <si>
    <t>#https://www.elcomercio.es/asturias/occidente/fallece-pescador-desaparece-20191119230747-nt.html#vca=fixed-btn&amp;vso=rrss&amp;vmc=tw&amp;vli=Occidente#</t>
  </si>
  <si>
    <t>La Carlota</t>
  </si>
  <si>
    <t>37.70912</t>
  </si>
  <si>
    <t>Muere el niño que cayó a una piscina en La Carlota</t>
  </si>
  <si>
    <t>#http://www.canalsur.es/muere-el-nino-que-cayo-a-una-piscina-en-la-carlota/1509529.html#</t>
  </si>
  <si>
    <t>#https://www.eldiadecordoba.es/provincia/muere-nino-cuatro-anos-piscina-carlota_0_1413458767.html#</t>
  </si>
  <si>
    <t>#https://www.eldiadecordoba.es/provincia/Ingresado-grave-nino-piscina-Carlota_0_1411359063.html#</t>
  </si>
  <si>
    <t>#https://www.diariocordoba.com/noticias/cordobaprovincia/fallece-nino-cuatro-anos-cayo-piscina-pedania-carlota_1338490.html#</t>
  </si>
  <si>
    <t>#https://www.diariocordoba.com/noticias/cordobaprovincia/hospitalizado-nino-cuatro-anos-caer-piscina-carlota_1337148.html#</t>
  </si>
  <si>
    <t>Orellana, Pantano de Orellana</t>
  </si>
  <si>
    <t>38.993877</t>
  </si>
  <si>
    <t>-5.518546</t>
  </si>
  <si>
    <t>Buscan a un pescador desaparecido en Orellana</t>
  </si>
  <si>
    <t>#https://www.elperiodicoextremadura.com/noticias/extremadura/buscan-pescador-desaparecido-orellana_1200860.html#</t>
  </si>
  <si>
    <t>#https://www.elperiodicoextremadura.com/noticias/provinciabadajoz/hallan-cuerpo-sin-vida-pescador-desaparecido-pantano-orellana_1201678.html#</t>
  </si>
  <si>
    <t>#https://www.regiondigital.com/noticias/badajoz-y-provincia/319308-rescatado-en-el-pantano-de-orellana-el-cadaver-del-pescador-de-33-anos-desaparecido.html#</t>
  </si>
  <si>
    <t>#http://www.canalextremadura.es/noticias/sin-rastro-del-pescador-desaparecido-en-orellana-tras-48-horas-de-busqueda#</t>
  </si>
  <si>
    <t>#https://www.lavanguardia.com/sucesos/20191122/471789423410/hallado-cadaver-joven-pescador-pantano-orellana.html#</t>
  </si>
  <si>
    <t>Carnota</t>
  </si>
  <si>
    <t>42.695237</t>
  </si>
  <si>
    <t>-9.034089</t>
  </si>
  <si>
    <t>Un marinero fallecido tras embarrancar un pesquero en Castro Baroña</t>
  </si>
  <si>
    <t>#https://www.lavozdegalicia.es/noticia/barbanza/2019/11/12/marinero-fallecido-tras-embarrancar-pesquero-castro-barona/00031573538446155323593.htm#</t>
  </si>
  <si>
    <t>#https://www.laregion.es/articulo/galicia/mar-cobra-nueva-vida-galicia-muere-marinero-porto-do-son/20191112082504906084.html#</t>
  </si>
  <si>
    <t>#https://www.galiciapress.es/texto-diario/mostrar/1629453/fallo-maquina-posible-causa-accidente-pesquero-portosin-coruna-fallecido#</t>
  </si>
  <si>
    <t>38.993755</t>
  </si>
  <si>
    <t>-0.157636</t>
  </si>
  <si>
    <t>Rescatan a un hombre tras caer al mar en el Puerto de Gandia</t>
  </si>
  <si>
    <t>#https://www.ondanaranjacope.com/noticias/id47760-rescatan-a-un-hombre-tras-caer-al-mar-en-el-puerto-de-gandia-.html#</t>
  </si>
  <si>
    <t>28.107359</t>
  </si>
  <si>
    <t>-13.516471</t>
  </si>
  <si>
    <t>37.581437</t>
  </si>
  <si>
    <t>41.601330</t>
  </si>
  <si>
    <t>2.541540</t>
  </si>
  <si>
    <t>40.138844</t>
  </si>
  <si>
    <t>-0.320692</t>
  </si>
  <si>
    <t>2.538821</t>
  </si>
  <si>
    <t>Córdoba, Puente Romano</t>
  </si>
  <si>
    <t>37.876735</t>
  </si>
  <si>
    <t>-4.778405</t>
  </si>
  <si>
    <t>Cae un hombre al río desde el Puente Romano de Córdoba</t>
  </si>
  <si>
    <t>#https://sevilla.abc.es/andalucia/cordoba/sevi-bomberos-rescatan-esta-madrugada-hombre-precipito-puente-romano-201912241132_noticia.html#</t>
  </si>
  <si>
    <t>#https://elmira.es/24/12/2019/cae-un-hombre-al-rio-desde-el-puente-romano-de-cordoba/#</t>
  </si>
  <si>
    <t>#https://www.lavozdecordoba.es/actualidad/2019/12/24/herido-un-hombre-al-precipitarse-desde-el-puente-romano/#</t>
  </si>
  <si>
    <t>#https://www.diariocordoba.com/noticias/cordobalocal/bomberos-rescatan-hombre-cayo-rio-puente-romano_1344264.html#</t>
  </si>
  <si>
    <t>Raxó</t>
  </si>
  <si>
    <t>42.402092</t>
  </si>
  <si>
    <t>-8.754655</t>
  </si>
  <si>
    <t>Rescatan a una persona que se cayó al mar en el muelle de Raxó</t>
  </si>
  <si>
    <t>#https://www.farodevigo.es/portada-pontevedra/2019/12/23/rescatan-persona-cayo-mar-muelle/2222012.html#</t>
  </si>
  <si>
    <t>#https://www.lavozdegalicia.es/noticia/pontevedra/poio/2019/12/24/rescatada-persona-cayo-mar-raxo/00031577178410059492433.htm#</t>
  </si>
  <si>
    <t>Sabarís, Río Guillade</t>
  </si>
  <si>
    <t>42.103166</t>
  </si>
  <si>
    <t>-8.825421</t>
  </si>
  <si>
    <t>Rescatan el cadáver de un baionés con su moto en un río de Sabarís</t>
  </si>
  <si>
    <t>#https://www.farodevigo.es/sociedad/2019/12/23/rescatan-cadaver-baiones-moto-rio/2221839.html#</t>
  </si>
  <si>
    <t>#https://www.lavozdegalicia.es/noticia/vigo/baiona/2019/12/22/recuperan-cuerpo-hombre-cayo-moto-rio-guillade-baiona/00031577019227372988291.htm#</t>
  </si>
  <si>
    <t>#https://www.galiciapress.es/texto-diario/mostrar/1663980/encuentran-cadaver-persona-cayo-rio-sufrir-accidente-moto-baiona-pontevedra#</t>
  </si>
  <si>
    <t>28.860230</t>
  </si>
  <si>
    <t>-13.830378</t>
  </si>
  <si>
    <t>Rescatados dos tripulantes de una embarcación volcada en Playa Blanca</t>
  </si>
  <si>
    <t>#http://www.cronicasdelanzarote.es/Rescatados-dos-tripulantes-de-una-embarcacion-volcada-en-Playa-Blanca.html#</t>
  </si>
  <si>
    <t>Garrucha</t>
  </si>
  <si>
    <t>37.182836</t>
  </si>
  <si>
    <t>-1.819809</t>
  </si>
  <si>
    <t>Rescatado tras caer accidentalmente al mar en el puerto de Garrucha</t>
  </si>
  <si>
    <t>#https://www.diariodealmeria.es/provincia/Rescatado-caer-accidentalmente-puerto-Garrucha_0_1421258272.html#</t>
  </si>
  <si>
    <t>#https://www.europapress.es/andalucia/almeria-00350/noticia-rescatan-varon-cayo-mar-accidentalmente-puerto-garrucha-almeria-20191222221645.html#</t>
  </si>
  <si>
    <t>#https://almeria360.com/actualidad/22122019_rescatan-a-un-hombre-que-cayo-al-mar-accidentalmente-en-el-puerto-de-garrucha_190674.html#</t>
  </si>
  <si>
    <t>Sant Feliu de Guíxols</t>
  </si>
  <si>
    <t>41.777711</t>
  </si>
  <si>
    <t>3.040091</t>
  </si>
  <si>
    <t>Muere un pescador en Girona, séptima víctima del temporal en España</t>
  </si>
  <si>
    <t>#https://elpais.com/ccaa/2019/12/22/catalunya/1577020333_539148.html?ssm=TW_CC#</t>
  </si>
  <si>
    <t>#https://www.larazon.es/actualidad/20191222/whnwmope7vc2jihiyzp33bk4yq.html#</t>
  </si>
  <si>
    <t>Soraluze Placencia de las Armas</t>
  </si>
  <si>
    <t>43.178766</t>
  </si>
  <si>
    <t>-2.422476</t>
  </si>
  <si>
    <t>Fallece un vecino de Eibar de 34 años en un accidente en Soraluze</t>
  </si>
  <si>
    <t>#https://www.donostitik.com/fallece-un-conductor-al-salirse-de-la-calzada-gi-627-y-caer-al-rio-en-soraluze/#</t>
  </si>
  <si>
    <t>#https://eiberri.eus/eiberri-eus-fallece-un-vecino-de-eibar-de-34-anos-en-un-accidente-en-soraluze/#</t>
  </si>
  <si>
    <t>#https://www.noticiasdegipuzkoa.eus/actualidad/sociedad/2019/12/22/fallecido-soraluze-caer-coche-rio/1006520.html#</t>
  </si>
  <si>
    <t>Sant Antoni de Portmany</t>
  </si>
  <si>
    <t>38.982162</t>
  </si>
  <si>
    <t>1.293744</t>
  </si>
  <si>
    <t>Muere un hombre arrastrado por las olas cuando pescaba en Ibiza</t>
  </si>
  <si>
    <t>#https://www.mallorcadiario.com/fallece-un-pescador-arrastrado-por-el-mar-contra-las-rocas-en-ibiza#</t>
  </si>
  <si>
    <t>Huéscar</t>
  </si>
  <si>
    <t>37.841875</t>
  </si>
  <si>
    <t>-2.587244</t>
  </si>
  <si>
    <t>Muere un hombre en Huéscar (Granada) al ser arrastrado dentro de su coche por una riada</t>
  </si>
  <si>
    <t>#https://baza.ideal.es/comarca/muere-hombre-huescar-20191221161745-nt.html#</t>
  </si>
  <si>
    <t>#https://www.hoy.es/nacional/muere-temporal-granada-20191221163808-ntrc.html#</t>
  </si>
  <si>
    <t>#https://elpais.com/politica/2019/12/21/actualidad/1576926589_129430.html#</t>
  </si>
  <si>
    <t>41.659238</t>
  </si>
  <si>
    <t>-4.732946</t>
  </si>
  <si>
    <t>Rescatan con vida a un hombre cuyo cuerpo flotaba en el río Pisuerga</t>
  </si>
  <si>
    <t>#https://www.europapress.es/castilla-y-leon/noticia-rescatan-vida-joven-cuyo-cuerpo-flotaba-rio-pisuerga-paso-valladolid-20191220145757.html#</t>
  </si>
  <si>
    <t>#https://www.noticiascyl.com/valladolid/sucesos-valladolid/2019/12/21/video-asi-salvaron-los-bomberos-a-un-hombre-en-el-pisuerga/#</t>
  </si>
  <si>
    <t>#https://www.eldiadevalladolid.com/Noticia/Z6446DA3B-ADFB-1C62-A79D0A984E84307F/201912/Rescatan-con-vida-a-un-joven-que-flotaba-en-el-rio-Pisuerga#</t>
  </si>
  <si>
    <t>Zahara de los Atunes</t>
  </si>
  <si>
    <t>36.140127</t>
  </si>
  <si>
    <t>-5.854486</t>
  </si>
  <si>
    <t>Investigan si el hallazgo de un cadáver en Zahara está relacionado con el narcotráfico</t>
  </si>
  <si>
    <t>#https://www.lavozdigital.es/cadiz/provincia/lvdi-aparece-cadaver-zahara-atunes-podria-estar-relacionado-narcotrafico-201912201135_noticia.html#</t>
  </si>
  <si>
    <t>#https://www.lasexta.com/noticias/sociedad/hallan-cadaver-junto-alijo-hachis-playa-zahara-atunes-cadiz_201912205dfcf3e10cf203f95d97cb5e.html#</t>
  </si>
  <si>
    <t>Vegas del Condado</t>
  </si>
  <si>
    <t>42.686401</t>
  </si>
  <si>
    <t>-5.356587</t>
  </si>
  <si>
    <t>Un fallecido al caer con un tractor al río en Vegas del Condado (León)</t>
  </si>
  <si>
    <t>#https://www.leonoticias.com/comarcas/elsa-cobra-primera-victima-provincia-leon-vegas-condado-accidente-suceso-fallece-varon-20191220102943-nt.html#</t>
  </si>
  <si>
    <t>#https://www.20minutos.es/noticia/4094807/0/un-fallecido-al-caer-con-un-tractor-al-rio-en-vegas-del-condado-leon/#</t>
  </si>
  <si>
    <t>#https://www.lavanguardia.com/vida/20191220/472366977119/muere-al-caer-con-su-tractor-al-rio-en-vegas-del-condado-leon.html#</t>
  </si>
  <si>
    <t>#http://www.icalnews.com/Mostrar.cfm/noticias/I/fallece/hombre/vegas/condado/leon/caer/tractor/conducia/rio/476401#</t>
  </si>
  <si>
    <t>39.564083</t>
  </si>
  <si>
    <t>2.650723</t>
  </si>
  <si>
    <t>Un joven fallece ahogado en el Paseo Marítimo de Palma</t>
  </si>
  <si>
    <t>#https://www.cronicabalear.es/2019/12/un-joven-fallece-ahogado-en-el-paseo-maritimo-de-palma/#</t>
  </si>
  <si>
    <t>#https://www.diariodemallorca.es/sucesos/2019/12/20/joven-muere-ahogado-paseo-maritimo/1472607.html#</t>
  </si>
  <si>
    <t>#https://www.ultimahora.es/sucesos/ultimas/2019/12/20/1129739/sucesos-mallorca-policia-vio-ahogado-tirarse-agua.html#</t>
  </si>
  <si>
    <t>Punta Umbria, Playa de la Bota</t>
  </si>
  <si>
    <t>37.200138</t>
  </si>
  <si>
    <t>-7.020945</t>
  </si>
  <si>
    <t>Muere un hombre de 68 años que hacía surf en una playa de Punta Umbría</t>
  </si>
  <si>
    <t>#https://www.huelvainformacion.es/provincia/primera-victima-Elsa-windsurfista-Punta_0_1420658503.html#</t>
  </si>
  <si>
    <t>#https://sevilla.abc.es/andalucia/huelva/sevi-muere-hombre-68-anos-hacia-surf-playa-punta-umbria-201912201706_noticia.html#</t>
  </si>
  <si>
    <t>#https://www.europapress.es/andalucia/huelva-00354/noticia-muere-ahogado-hombre-playa-bota-portil-huelva-cuando-practicaba-surf-20191220165505.html#</t>
  </si>
  <si>
    <t>#https://andaluciainformacion.es/torremolinos/867876/muere-un-hombre-que-practicaba-windsurf-en-una-playa-de-punta-umbria/#</t>
  </si>
  <si>
    <t>Muiño Vello, Cambre</t>
  </si>
  <si>
    <t>43.305093</t>
  </si>
  <si>
    <t>-8.831857</t>
  </si>
  <si>
    <t>Rescatada «in extremis» en Cambre tras media hora con el agua al cuello</t>
  </si>
  <si>
    <t>#https://www.lavozdegalicia.es/noticia/coruna/cambre/2019/12/19/media-hora-agua-cuello/00031576782596539202784.htm#</t>
  </si>
  <si>
    <t>42.262363</t>
  </si>
  <si>
    <t>-8.782487</t>
  </si>
  <si>
    <t>Fallece un cangués al caer de su lancha en el pantalán de séptima lista frente a la alameda</t>
  </si>
  <si>
    <t>#https://www.farodevigo.es/portada-o-morrazo/2019/12/18/fallece-cangues-caer-lancha-pantalan/2219473.html#</t>
  </si>
  <si>
    <t>Torres de Berellén</t>
  </si>
  <si>
    <t>41.790970</t>
  </si>
  <si>
    <t>-1.134587</t>
  </si>
  <si>
    <t>Hallan un coche con el cadáver de un joven en una zona inundada por la crecida del Ebro</t>
  </si>
  <si>
    <t>#https://www.abc.es/espana/aragon/abci-hallan-coche-cadaver-zona-inundada-crecida-ebro-201912181016_noticia.html#</t>
  </si>
  <si>
    <t>#https://www.heraldo.es/noticias/aragon/2019/12/18/muere-joven-25-anos-accidente-126-termino-municipal-torres-berrellen-1349485.html#</t>
  </si>
  <si>
    <t>#https://www.abc.es/sociedad/abci-joven-fallece-a-126-alagon-zaragoza-201912181706_video.html#</t>
  </si>
  <si>
    <t>Ferrol, Playa de Caranza</t>
  </si>
  <si>
    <t>41.476299</t>
  </si>
  <si>
    <t>-8.202500</t>
  </si>
  <si>
    <t>Rescatan al único tripulante de una embarcación volcada en la ría de Ferrol</t>
  </si>
  <si>
    <t>#https://www.farodevigo.es/mar/2019/12/18/rescatan-unico-tripulante-embarcacion-volcada/2219601.html#</t>
  </si>
  <si>
    <t>#https://www.lavozdegalicia.es/noticia/ferrol/ferrol/2019/12/18/rescatan-pescador-ria-ferrol-tras-volcar-embarcacion/00031576661948779559355.htm#</t>
  </si>
  <si>
    <t>San Bartolomé de Tirajana</t>
  </si>
  <si>
    <t>27.757548</t>
  </si>
  <si>
    <t>-15.570542</t>
  </si>
  <si>
    <t>Un octogenario muere ahogado en una piscina de Playa del Inglés</t>
  </si>
  <si>
    <t>#https://www3.gobiernodecanarias.org/noticias/varon-fallecido-tras-ahogamiento-en-la-piscina-de-un-hotel-en-gran-canaria/#</t>
  </si>
  <si>
    <t>https://www.laprovincia.es/sucesos/2019/12/16/octogenario-muere-ahogado-piscina-playa/1236954.html#https://www.laprovincia.es/sucesos/2019/12/16/octogenario-muere-ahogado-piscina-playa/1236954.html#</t>
  </si>
  <si>
    <t>Valladolid, Piscina cubierta Covaresa</t>
  </si>
  <si>
    <t>41.612915</t>
  </si>
  <si>
    <t>-4.479216</t>
  </si>
  <si>
    <t>Fallece el hombre de 42 años que practicaba apnea en una piscina de Valladolid</t>
  </si>
  <si>
    <t>#https://www.elnortedecastilla.es/valladolid/fallece-homnre-anos-20191216125050-nt.html#</t>
  </si>
  <si>
    <t>#https://www.abc.es/espana/castilla-leon/abci-fallece-hombre-rescatado-piscina-centro-deportivo-valladolid-201912161322_noticia.html#</t>
  </si>
  <si>
    <t>#https://www.marca.com/futbol/valladolid/2019/12/16/5df777b8e2704e30688b45f3.html#</t>
  </si>
  <si>
    <t>#https://www.larazon.es/castilla-y-leon/20191216/drugc25po5cuvdwnkczchgmtqm.html#</t>
  </si>
  <si>
    <t>43.550170</t>
  </si>
  <si>
    <t>-5.686133</t>
  </si>
  <si>
    <t>Rescatan el cadáver de un nonagenario frente al Puerto Deportivo de Gijón</t>
  </si>
  <si>
    <t>#https://www.elcomercio.es/gijon/rescatan-cadaver-flotando-puerto-deportivo-gijon-20191214171314-nt.html#</t>
  </si>
  <si>
    <t>#https://www.lavozdeasturias.es/noticia/gijon/2019/12/14/hallan-cadaver-flotando-puerto-deportivo-gijon/00031576343120378518495.htm#</t>
  </si>
  <si>
    <t>#https://www.lne.es/gijon/2019/12/15/hombre-92-anos-muere-caer/2571967.html#</t>
  </si>
  <si>
    <t>Pamplona, Rïo Arga, Polígono de Landabén</t>
  </si>
  <si>
    <t>42.803711</t>
  </si>
  <si>
    <t>-1.699621</t>
  </si>
  <si>
    <t>Rescatado del paso subterráneo de Landaben, inundado por las lluvias</t>
  </si>
  <si>
    <t>#https://www.diariodenavarra.es/noticias/navarra/2019/12/13/rescatado-del-paso-subterraneo-landaben-anegado-por-las-lluvias-673951-300.html#</t>
  </si>
  <si>
    <t>Villaba</t>
  </si>
  <si>
    <t>42.831669</t>
  </si>
  <si>
    <t>-1.605069</t>
  </si>
  <si>
    <t>Evacuada de su casa en Villava cuando el agua había alcanzado un metro de altura</t>
  </si>
  <si>
    <t>#https://www.diariodenavarra.es/noticias/navarra/2019/12/13/evacuada-casa-villava-cuando-agua-habia-alcanzado-metro-altura-673949-300.html#</t>
  </si>
  <si>
    <t>Lumnier</t>
  </si>
  <si>
    <t>42.657840</t>
  </si>
  <si>
    <t>-1.299940</t>
  </si>
  <si>
    <t>Rescatados dos vecinos de Lumbier atrapados en su casa por la riada</t>
  </si>
  <si>
    <t>#https://www.diariodenavarra.es/noticias/navarra/2019/12/13/rescatados-dos-vecinos-lumbier-atrapados-casa-por-riada-674018-300.html#</t>
  </si>
  <si>
    <t>Santander</t>
  </si>
  <si>
    <t>43.482598</t>
  </si>
  <si>
    <t>-3.785695</t>
  </si>
  <si>
    <t>La Policía confirma que el cuerpo encontrado en la costa de Santoña es el de Celia Cavia</t>
  </si>
  <si>
    <t>#https://www.eldiariomontanes.es/region/siete-villas/pesquero-encuentra-cadaver-20191217074749-nt.html#</t>
  </si>
  <si>
    <t>#https://www.eldiariomontanes.es/cantabria/encuentran-parque-matalenas-20191213100419-nt.html#</t>
  </si>
  <si>
    <t>Pamplona</t>
  </si>
  <si>
    <t>42.817121</t>
  </si>
  <si>
    <t>-1.635580</t>
  </si>
  <si>
    <t>Rescatado en Pamplona cuando intentaba circular por una zona inundada</t>
  </si>
  <si>
    <t>#https://www.diariodenavarra.es/noticias/navarra/2019/12/13/recatado-pamplona-cuando-intentaba-circular-por-una-zona-inundada-673957-300.html#</t>
  </si>
  <si>
    <t>Xunqueira de Espadanedo</t>
  </si>
  <si>
    <t>42.318926</t>
  </si>
  <si>
    <t>-7.639519</t>
  </si>
  <si>
    <t>Localizan en el río el cuerpo del septuagenario desaparecido en Xunqueira de Espadañedo</t>
  </si>
  <si>
    <t>#https://www.farodevigo.es/portada-ourense/2019/12/13/buscan-hombre-74-anos-desaparecido/2217066.html#</t>
  </si>
  <si>
    <t>#https://www.farodevigo.es/portada-ourense/2019/12/13/investigan-cuerpo-hallado-rio-desaparecido/2217213.html#</t>
  </si>
  <si>
    <t>#https://www.galiciae.com/articulo/galicia/localizan-rio-cuerpo-septuagenario-desaparecido-xunqueira-espadanedo/20191213111050070290.html#</t>
  </si>
  <si>
    <t>#https://www.lavozdegalicia.es/noticia/ourense/xunqueira-de-espadanedo/2019/12/13/localizan-cadaver-rio-xunqueira-espadanedo/00031576229505445525975.htm#</t>
  </si>
  <si>
    <t>Sigueiro, Illa do Refuxio</t>
  </si>
  <si>
    <t>42.968989</t>
  </si>
  <si>
    <t>-8.429164</t>
  </si>
  <si>
    <t>Los buzos de la Guardia Civil buscan al hombre desaparecido en el Tambre</t>
  </si>
  <si>
    <t>#https://www.lavozdegalicia.es/noticia/santiago/2019/12/12/ocho-horas-infructuosa-busqueda-vecino-sigueiro-desaparecio-rio-tambre/0003_201912S12C7999.htm#</t>
  </si>
  <si>
    <t>#https://www.lavozdegalicia.es/noticia/santiago/oroso/2019/12/12/buzos-guardia-civil-buscan-hombre-desaparecido-tambre/00031576154718056622677.htm#</t>
  </si>
  <si>
    <t>#https://www.farodevigo.es/sucesos/2019/12/11/buscan-persona-cayo-rio-oroso/2216120.html#</t>
  </si>
  <si>
    <t>#https://www.lavozdegalicia.es/noticia/santiago/2019/12/17/aparece-cuerpo-apunta-hombre-desaparecio-tambre-sigueiro/00031576584724408811570.htm#</t>
  </si>
  <si>
    <t>Puerto Real</t>
  </si>
  <si>
    <t>36.647185</t>
  </si>
  <si>
    <t>-6.124323</t>
  </si>
  <si>
    <t>Rescatada una menor de 13 años que cayó a un pozo en Puerto Real</t>
  </si>
  <si>
    <t>#https://www.diariodecadiz.es/noticias-provincia-cadiz/Rescatada-menor-pozo-Bomberos-Puerto-Real_0_1417058576.html#</t>
  </si>
  <si>
    <t>#https://www.puertorealhoy.es/rescatan-a-una-nina-de-13-anos-en-un-pozo-de-puerto-real/#</t>
  </si>
  <si>
    <t>#https://www.lavozdelsur.es/rescatada-una-menor-tras-caer-a-un-pozo-de-10-metros-en-puerto-real/#</t>
  </si>
  <si>
    <t>#https://www.europapress.es/andalucia/cadiz-00351/noticia-sucesos-rescatan-menor-13-anos-caido-dentro-pozo-puerto-real-20191208220111.html#</t>
  </si>
  <si>
    <t>San Juan de la Rambla, La Corredera</t>
  </si>
  <si>
    <t>28.396485</t>
  </si>
  <si>
    <t>-16.628657</t>
  </si>
  <si>
    <t>Servicios de emergencia recuperan del mar el cuerpo fallecido de una mujer en Tenerife</t>
  </si>
  <si>
    <t>#https://www3.gobiernodecanarias.org/noticias/servicios-de-emergencia-recuperan-del-mar-el-cuerpo-fallecido-de-una-mujer-en-tenerife/#</t>
  </si>
  <si>
    <t>#https://www.eldiario.es/canariasahora/tenerifeahora/sucesos/Localizado-mar-cadaver-mujer-Tenerife_0_973603486.html#</t>
  </si>
  <si>
    <t>#https://www.elmundo.es/espana/2019/12/13/5df3bbf4fc6c83321b8b45b0.html#</t>
  </si>
  <si>
    <t>#https://www.eldia.es/sucesos/2019/12/19/cuerpo-hallado-san-juan-rambla/1034571.html#</t>
  </si>
  <si>
    <t>#https://www.telecinco.es/informativos/sociedad/lourdes-moix-desaparecida-tenerife_18_2866770032.html#</t>
  </si>
  <si>
    <t>#https://www.diariodeibiza.es/pitiuses-balears/2019/12/09/80-metros-orilla-sentia-acercaba/1109268.html#</t>
  </si>
  <si>
    <t>Un pescador halla flotando en el Guadiana el cadáver del holandés desaparecido en Sanlúcar</t>
  </si>
  <si>
    <t>#https://www.huelvainformacion.es/provincia/pescador-halla-flotando-Guadiana-cadaver-holandes-desaparecido-Sanlucar_0_1419758319.html#</t>
  </si>
  <si>
    <t>43.562397</t>
  </si>
  <si>
    <t>-5.679740</t>
  </si>
  <si>
    <t>Rescatan a un navegante en apuros en el puerto de Gijón</t>
  </si>
  <si>
    <t>#https://www.elcomercio.es/asturias/rescatan-navegante-apuros-puerto-gijon-20191210000606-ntvo.html#</t>
  </si>
  <si>
    <t>#https://www.elcomercio.es/gijon/gijon-vecino-villaviciosa-rescatado-puerto-20191209130217-nt.html#</t>
  </si>
  <si>
    <t>#https://www.lne.es/gijon/2019/12/09/rescatan-regatista-aguas-puerto-deportivo/2569359.html#</t>
  </si>
  <si>
    <t>Mijas, Club La Costa</t>
  </si>
  <si>
    <t>36.517075</t>
  </si>
  <si>
    <t>-4.633532</t>
  </si>
  <si>
    <t>Mueren dos menores y su padre ahogados en una piscina en Mijas</t>
  </si>
  <si>
    <t>#https://www.diariosur.es/costadelsol/mueren-menores-padre-20191224181640-nt.html#vca=eng-rrss&amp;vcm=amp&amp;vso=diariosur&amp;vli=tw#</t>
  </si>
  <si>
    <t>Córdoba, Puente de San Rafael</t>
  </si>
  <si>
    <t>37.871761</t>
  </si>
  <si>
    <t>-4.782644</t>
  </si>
  <si>
    <t>Los bomberos rescatan del río Guadalquivir a un joven que se cayó desde el Puente de San Rafael</t>
  </si>
  <si>
    <t>#http://www.cordobahoy.es/articulo/la-ciudad/bomberos-rescatan-joven-rio-cayo-puente-san-rafael/20191225135424071540.html#</t>
  </si>
  <si>
    <t>#https://www.eldiadecordoba.es/cordoba/bomberos-rescate-puente-San-Rafael-Cordoba_0_1422157782.html#</t>
  </si>
  <si>
    <t>#https://www.elmundo.es/espana/2019/12/24/5e024e7dfdddff7a2a8b462a.html#</t>
  </si>
  <si>
    <t>37.597219</t>
  </si>
  <si>
    <t>-0.983729</t>
  </si>
  <si>
    <t>Muere un hombre al caer por el cantil del Puerto de Cartagena</t>
  </si>
  <si>
    <t>#https://www.cope.es/emisoras/region-de-murcia/murcia-provincia/cartagena/noticias/muere-hombre-caer-por-cantil-del-puerto-cartagena-20191222_580361#</t>
  </si>
  <si>
    <t>#http://7tvregiondemurcia.es/fallece-un-hombre-al-caer-al-agua-en-el-puerto-de-cartagena/#</t>
  </si>
  <si>
    <t>#http://www.cartagenadeley.com/index.php?option=com_content&amp;view=article&amp;id=28647:fallece-al-caer-al-agua-en-el-puerto-de-cartagena&amp;catid=1:cartagena-de-ley&amp;Itemid=50#</t>
  </si>
  <si>
    <t>Canduela</t>
  </si>
  <si>
    <t>42.835530</t>
  </si>
  <si>
    <t>-4.196070</t>
  </si>
  <si>
    <t>Rescatan con vida a una mujer de 47 años de un vehículo que se estaba hundiendo</t>
  </si>
  <si>
    <t>#https://www.lavozdemedinadigital.com/wordpress/2019/12/rescatan-con-vida-a-una-mujer-de-47-anos-de-un-vehiculo-que-se-estaba-hundiendo/#</t>
  </si>
  <si>
    <t>#https://www.elnortedecastilla.es/palencia/rescatada-mujer-anos-20191220115352-nt.html#</t>
  </si>
  <si>
    <t>#https://www.tribunasalamanca.com/noticias/rescatada-en-canduela-una-mujer-atrapada-en-su-vehiculo-por-las-aguas-del-rio/1576841435#</t>
  </si>
  <si>
    <t>#https://www.ileon.com/actualidad/provincia/103928/muere-ahogado-un-ganadero-de-vegas-del-condado-mientras-trataba-de-proteger-su-explotacion-de-la-riada#</t>
  </si>
  <si>
    <t>Las Palmas de Gran Canaria, Playa de el Confital</t>
  </si>
  <si>
    <t>28.158223</t>
  </si>
  <si>
    <t>-15.436659</t>
  </si>
  <si>
    <t>Bomberos rescatan a un surfista en El Confital tras sufrir un accidente</t>
  </si>
  <si>
    <t>#https://www.canarias7.es/sucesos/rescatan-al-campeon-de-europa-junior-en-el-confital-DE8431665#</t>
  </si>
  <si>
    <t>#https://www.teldeactualidad.com/noticia/grancanaria/2019/12/19/6153.html#</t>
  </si>
  <si>
    <t>Arinaga, Punta de las Monjas</t>
  </si>
  <si>
    <t>27.871720</t>
  </si>
  <si>
    <t>-15.392201</t>
  </si>
  <si>
    <t>Rescatan a un buceador en punta de la Monja</t>
  </si>
  <si>
    <t>#https://www.canarias7.es/sucesos/rescatan-a-un-buceador-en-punta-de-la-monja-XD8432909#</t>
  </si>
  <si>
    <t>#https://www.laprovincia.es/sucesos/2019/12/19/rescate-punta-monjas/1237850.html#</t>
  </si>
  <si>
    <t>#http://domingomartin.blogspot.com/2019/12/los-bomberos-rescatan-un-buceador-en-la.html#</t>
  </si>
  <si>
    <t>Cangas do Morrazo</t>
  </si>
  <si>
    <t>#https://www.farodevigo.es/multimedia/fotos/actualidad/morrazo/2019-12-17-176261-fallece-hombre-pantalan-muelle-cangas.html#</t>
  </si>
  <si>
    <t>#https://www.lavozdegalicia.es/noticia/vigo/cangas/2019/12/17/guardia-civil-investiga-muerte-hombre-cangas/00031576599919697180826.htm#</t>
  </si>
  <si>
    <t>#https://cadenaser.com/emisora/2019/12/17/radio_vigo/1576608681_289222.html#</t>
  </si>
  <si>
    <t>28.804238</t>
  </si>
  <si>
    <t>-13.827988</t>
  </si>
  <si>
    <t>Se busca a un velero con un ocupante desaparecido entre Lanzarote y Fuerteventura</t>
  </si>
  <si>
    <t>#https://www.diariodefuerteventura.com/noticia/se-busca-un-velero-con-un-ocupante-desaparecido-entre-lanzarote-y-fuerteventura#</t>
  </si>
  <si>
    <t>#https://diariodeavisos.elespanol.com/canariastequiero/2019/12/5235/#</t>
  </si>
  <si>
    <t>#https://www.ondafuerteventura.es/buscan-al-tripulante-de-un-velero-desaparecido-en-fuerteventura/#</t>
  </si>
  <si>
    <t>#https://www.bolsamania.com/noticias/sociedad/un-hombre-fallece-arrastrado-por-las-olas-mientras-pescaba-en-sant-antoni-ibiza--7171814.html#</t>
  </si>
  <si>
    <t>Zaragoza, presa de Pina de Ebro</t>
  </si>
  <si>
    <t>41.487541</t>
  </si>
  <si>
    <t>-0.534790</t>
  </si>
  <si>
    <t>Hallan en la presa de Pina el cadáver del anciano desaparecido en octubre en Zaragoza</t>
  </si>
  <si>
    <t>#https://www.heraldo.es/noticias/aragon/zaragoza/2019/12/16/desaparecidos-hallan-muerto-presa-pina-tomas-sancho-96-anos-desaparecido-zaragoza-octubre-1349246.html#?utm_source=twitter.com&amp;utm_medium=socialshare&amp;utm_campaign=mobile_web#</t>
  </si>
  <si>
    <t>#https://www.aragondigital.es/2019/12/17/aparece-el-cuerpo-de-tomas-sancho-sin-signos-de-violencia-en-la-presa-de-pina-de-ebro/#</t>
  </si>
  <si>
    <t>#https://www.hoyaragon.es/a-fondo/tomas-sancho-ruiz-desaparecido-presa/#</t>
  </si>
  <si>
    <t>#https://sevilla.abc.es/andalucia/malaga/sevi-autopsia-revela-padre-y-hijos-muertos-resort-mijas-fallecieron-ahogamiento-201912261223_noticia.html#</t>
  </si>
  <si>
    <t>Villaprovedo</t>
  </si>
  <si>
    <t>42.522556</t>
  </si>
  <si>
    <t>-4.384546</t>
  </si>
  <si>
    <t>Rescatan a un conductor atrapado en su vehículo semihundido en un arroyo</t>
  </si>
  <si>
    <t>#https://www.elnortedecastilla.es/palencia/201506/22/rescatan-conductor-atrapado-vehiculo-20150622120153.html#</t>
  </si>
  <si>
    <t>#https://www.losreplicantes.com/articulos/celia-cava-nota-acantilado-santander-mensaje-santander-acoso-escolar/#</t>
  </si>
  <si>
    <t>Gallipienzo, Río Aragón</t>
  </si>
  <si>
    <t>42.522610</t>
  </si>
  <si>
    <t>-1.395503</t>
  </si>
  <si>
    <t>Dos piragüistas son rescatados entre Gallipienzo y Carcastillo</t>
  </si>
  <si>
    <t>#https://www.diariodenavarra.es/noticias/navarra/mas_navarra/2015/05/18/dos_piraguistas_son_rescatados_entre_gallipienzo_carcastillo_232079_2061.html#</t>
  </si>
  <si>
    <t>Santanyi, Cala Esmeralda</t>
  </si>
  <si>
    <t>39.328286</t>
  </si>
  <si>
    <t>3.147124</t>
  </si>
  <si>
    <t>Hallan el cadáver de uno de los hermanos húngaros arrastrados por una ola en Mallorca</t>
  </si>
  <si>
    <t>#https://www.antena3.com/noticias/sociedad/dos-jovenes-desaparecidos-temporal-mallorca-fueron-arrastrados-ola_201910245db199530cf22c8936e83415.html#</t>
  </si>
  <si>
    <t>#https://www.cope.es/emisoras/illes-balears/baleares/mallorca/noticias/continua-busqueda-dos-jovenes-desaparecidos-que-paseaban-por-costa-20191024_534562#</t>
  </si>
  <si>
    <t>#https://www.diariodemallorca.es/sucesos/2019/10/30/hallan-cadaver-hermanos-hungaros-arrastrados/1459875.html#</t>
  </si>
  <si>
    <t>#https://www.ultimahora.es/sucesos/ultimas/2019/10/29/1116919/desaparecidos-mallorca-localizan-cadaver-cala-serena.html#</t>
  </si>
  <si>
    <t>Hungría</t>
  </si>
  <si>
    <t>Islas Medes</t>
  </si>
  <si>
    <t>42.045242</t>
  </si>
  <si>
    <t>3.225007</t>
  </si>
  <si>
    <t>Muere una mujer de 60 años cuando buceaba en las islas Medes</t>
  </si>
  <si>
    <t>#https://www.elperiodico.com/es/sociedad/20190823/muere-una-mujer-de-60-anos-tras-bucear-en-las-islas-medes-7603932#</t>
  </si>
  <si>
    <t>#https://www.lavanguardia.com/sucesos/20190823/464216153933/muere-mujer-buceando-illes-medes.html?utm_source=facebook&amp;utm_medium=social&amp;utm_content=sucesos&amp;fbclid=IwAR1QCZOZ1lt86CIgBJqWZ2FMfQvj53mCQs4hIgo-1VFEx8q6WwWwVPspd5k#</t>
  </si>
  <si>
    <t>#https://espanadiario.es/cataluna/muere-mujer-buceaba-islas-medas#</t>
  </si>
  <si>
    <t>Santa Pola, Gran Playa</t>
  </si>
  <si>
    <t>Aliicane</t>
  </si>
  <si>
    <t>38.191101</t>
  </si>
  <si>
    <t>-0.575589</t>
  </si>
  <si>
    <t>Rescate persona con síntomas de ahogamiento en Gran Playa</t>
  </si>
  <si>
    <t>#https://www.diarioinformacion.com/sucesos/2019/07/30/ahogado-santa-pola-rescatados-denia/2173262.html#</t>
  </si>
  <si>
    <t>Marbella, Polideportivo Guadaiza</t>
  </si>
  <si>
    <t>36.498307</t>
  </si>
  <si>
    <t>-4.981267</t>
  </si>
  <si>
    <t>Salva la vida de una niña de siete años a punto de ahogarse en un polideportivo de Marbella</t>
  </si>
  <si>
    <t>#https://www.diariosur.es/marbella-estepona/salva-vida-nina-20190805203818-nt.html#</t>
  </si>
  <si>
    <t>#http://www.canalsur.es/noticias/andalucia/malaga/un-socorrista-salva-la-vida-de-una-nina-en-marbella/1466955.html#</t>
  </si>
  <si>
    <t>Vigo, Puerto</t>
  </si>
  <si>
    <t>42.241681</t>
  </si>
  <si>
    <t>-8.723566</t>
  </si>
  <si>
    <t>Rescatan a una mujer que cayó al agua en el Náutico de Vigo</t>
  </si>
  <si>
    <t>#https://www.farodevigo.es/gran-vigo/2019/12/27/rescatan-mujer-cayo-agua-nautico/2223248.html#</t>
  </si>
  <si>
    <t>#https://www.atlantico.net/articulo/vigo/rescatan-mujer-cayo-mar-nautico-vigo/20191227112227747594.html#</t>
  </si>
  <si>
    <t>Pájara, Playa de Jandía, Morro Jable</t>
  </si>
  <si>
    <t>28.047624</t>
  </si>
  <si>
    <t>-14.346811</t>
  </si>
  <si>
    <t>Trasladado en estado grave un bañista tras ser recuperado de una parada cardiorrespiratoria en Fuerteventura</t>
  </si>
  <si>
    <t>#https://www3.gobiernodecanarias.org/noticias/trasladado-en-estado-grave-un-banista-tras-ser-recuperado-de-una-parada-cardiorrespiratoria-en-fuerteventura/#</t>
  </si>
  <si>
    <t>#https://www.diariodefuerteventura.com/noticia/un-ba%C3%B1ista-grave-tras-superar-una-parada-cardiorrespiratoria-en-morro-jable#</t>
  </si>
  <si>
    <t>#https://www.eldiario.es/canariasahora/fuerteventuraahora/banista-octogenario-recuperado-cardiorrespiratoria-Fuerteventura_0_978852392.html#</t>
  </si>
  <si>
    <t>#https://radiosintonia.com/logran-recuperar-de-parada-cardiorrespiratoria-a-un-banista-de-80-anos-en-morro-jable/#</t>
  </si>
  <si>
    <t>San Ciibrao, Playa do Torno</t>
  </si>
  <si>
    <t>43.697919</t>
  </si>
  <si>
    <t>-7.440806</t>
  </si>
  <si>
    <t>Fallece un hombre ahogado en la playa de Cervo, en Lugo</t>
  </si>
  <si>
    <t>#https://www.laregion.es/articulo/galicia/fallece-hombre-ahogado-playa-cervo-lugo/20191228100553916057.html#</t>
  </si>
  <si>
    <t>#https://www.laopinioncoruna.es/galicia/2019/12/29/fallece-hombre-rescatado-playa-cervo/1464053.html#</t>
  </si>
  <si>
    <t>#https://www.farodevigo.es/sucesos/2019/12/28/hombre-muere-madrugada-playa-cervo/2223705.html#</t>
  </si>
  <si>
    <t>#https://www.lavozdegalicia.es/noticia/amarina/cervo/2019/12/28/fallece-hombre-san-cibrao-tras-rescatado-mar/00031577527433947953799.htm#</t>
  </si>
  <si>
    <t>Illa de la Toja, O Aguiúncho</t>
  </si>
  <si>
    <t>42.570044</t>
  </si>
  <si>
    <t>-8.860638</t>
  </si>
  <si>
    <t>Rescatan a tres tripulantes de un velero vigués que encalló en unas rocas de A Illa</t>
  </si>
  <si>
    <t>#https://www.farodevigo.es/portada-arousa/2019/12/28/rescatan-tres-tripulantes-velero-vigues/2223536.html#</t>
  </si>
  <si>
    <t>Sanabria, Lago de Sanabria</t>
  </si>
  <si>
    <t>42.122682</t>
  </si>
  <si>
    <t>-6.699666</t>
  </si>
  <si>
    <t>Aparece el cadáver de un hombre en el Tera junto al Lago de Sanabria</t>
  </si>
  <si>
    <t>#https://www.noticiascyl.com/zamora/sucesos-zamora/2019/12/28/aparece-el-cadaver-de-un-hombre-en-las-inmediaciones-del-lago-de-sanabria/#</t>
  </si>
  <si>
    <t>#https://www.laopiniondezamora.es/comarcas/2019/12/27/aparece-cadaver-hombre-tera-lago/1213078.html#</t>
  </si>
  <si>
    <t>Puerto del Rosario, Playa Nido de las Aguilas</t>
  </si>
  <si>
    <t>28.470945</t>
  </si>
  <si>
    <t>-13.862053</t>
  </si>
  <si>
    <t>Varón fallecido tras ahogamiento en Fuerteventura</t>
  </si>
  <si>
    <t>#https://www3.gobiernodecanarias.org/noticias/varon-fallecido-tras-ahogamiento-en-lanzarote/#</t>
  </si>
  <si>
    <t>#https://www.eldia.es/sucesos/2019/12/28/hombre-fallece-sufrir-ahogamiento-playa/1036712.html#</t>
  </si>
  <si>
    <t>#https://www.canarias7.es/sucesos/un-joven-que-hacia-apnea-fallece-ahogado-en-fuerteventura-IH8458930#</t>
  </si>
  <si>
    <t>#https://www.laprovincia.es/sucesos/2019/12/27/joven-muere-ahogado-apnea-fuerteventura/1239889.html#</t>
  </si>
  <si>
    <t>Vigo, Río Lagares</t>
  </si>
  <si>
    <t>42.226214</t>
  </si>
  <si>
    <t>-8.688057</t>
  </si>
  <si>
    <t>Hallan a una mujer de unos 70 años ahogada en el río Lagares</t>
  </si>
  <si>
    <t>#https://www.farodevigo.es/gran-vigo/2019/12/29/hallan-mujer-70-anos-ahogada/2224057.html#</t>
  </si>
  <si>
    <t>#https://www.laregion.es/articulo/galicia/hallan-cuerpo-mujer-ahogada-lagares/20191228194931916079.html#</t>
  </si>
  <si>
    <t>#https://www.elperiodicodearagon.com/noticias/sociedad/investigada-muerte-mujer-hallada-flotando-rio-lagares-vigo_1402271.html#</t>
  </si>
  <si>
    <t>Barcelona, Port Vell</t>
  </si>
  <si>
    <t>41.375604</t>
  </si>
  <si>
    <t>2.181398</t>
  </si>
  <si>
    <t>Muere un hombre de 36 años al caer de una embarcación de recreo en el puerto de Barcelona</t>
  </si>
  <si>
    <t>#https://elpais.com/ccaa/2019/12/28/catalunya/1577525547_468839.html?ssm=TW_CC#</t>
  </si>
  <si>
    <t>#https://www.elperiodico.com/es/barcelona/20191228/aparece-un-cuerpo-sin-vida-en-el-port-vell-de-barcelona-7789037#</t>
  </si>
  <si>
    <t>#https://www.elindependiente.com/sociedad/2019/12/28/hallan-el-cadaver-de-un-australiano-bajo-su-barco-en-el-puerto-de-barcelona/#</t>
  </si>
  <si>
    <t>#https://www.lavanguardia.com/vida/20191228/472575448525/localizado-en-aguas-del-puerto-de-barcelona-cuerpo-de-un-hombre-australiano.html#</t>
  </si>
  <si>
    <t>28.076527</t>
  </si>
  <si>
    <t>-16.732835</t>
  </si>
  <si>
    <t>-4.947481</t>
  </si>
  <si>
    <t>43.293510</t>
  </si>
  <si>
    <t>28.024468</t>
  </si>
  <si>
    <t>-15.541159</t>
  </si>
  <si>
    <t>-15.689021</t>
  </si>
  <si>
    <t>35.967546</t>
  </si>
  <si>
    <t>-2.508960</t>
  </si>
  <si>
    <t>&lt;-1 o (en blanco)</t>
  </si>
  <si>
    <t>-1-3</t>
  </si>
  <si>
    <t>14-18</t>
  </si>
  <si>
    <t>19-23</t>
  </si>
  <si>
    <t>24-28</t>
  </si>
  <si>
    <t>29-33</t>
  </si>
  <si>
    <t>34-38</t>
  </si>
  <si>
    <t>39-43</t>
  </si>
  <si>
    <t>44-48</t>
  </si>
  <si>
    <t>4-8</t>
  </si>
  <si>
    <t>49-53</t>
  </si>
  <si>
    <t>54-58</t>
  </si>
  <si>
    <t>59-63</t>
  </si>
  <si>
    <t>64-68</t>
  </si>
  <si>
    <t>69-73</t>
  </si>
  <si>
    <t>74-78</t>
  </si>
  <si>
    <t>79-83</t>
  </si>
  <si>
    <t>84-88</t>
  </si>
  <si>
    <t>89-93</t>
  </si>
  <si>
    <t>9-13</t>
  </si>
  <si>
    <t>94-98</t>
  </si>
  <si>
    <t>No Vigilado</t>
  </si>
  <si>
    <t>41.984437</t>
  </si>
  <si>
    <t>2.817643</t>
  </si>
  <si>
    <t>Detenida una madre en Girona por ahogar a su hija en la bañera</t>
  </si>
  <si>
    <t>#https://elpais.com/ccaa/2019/12/30/catalunya/1577718655_142222.html#</t>
  </si>
  <si>
    <t>#https://www.abc.es/espana/catalunya/abci-mujer-ahogo-hija-girona-confeso-crimen-periodista-hola-albert-matado-hija-201912311112_noticia.html#</t>
  </si>
  <si>
    <t>#https://www.lavanguardia.com/local/girona/20191230/472624329861/mujer-ahoga-hija-banera-girona.html#</t>
  </si>
  <si>
    <t>#https://www.abc.es/espana/catalunya/abci-detenida-madre-gerona-tras-ahogar-hija-10-anos-banera-201912301722_noticia.html#vca=mod-sugeridos-p1&amp;vmc=relacionados&amp;vso=detenida-una-madre-en-gerona-tras-ahogar-a-su-hija-de-10-anos-en-la-banera&amp;vli=noticia.foto.local#</t>
  </si>
  <si>
    <t>#https://www.farodevigo.es/gran-vigo/2019/12/30/policia-identifica-mujer-hallada-muerta/2224313.html#</t>
  </si>
  <si>
    <t>Rótulos de columna</t>
  </si>
  <si>
    <t>Rótulos de fila</t>
  </si>
  <si>
    <t>1.186589</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</si>
</sst>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1">
    <numFmt numFmtId="164" formatCode="h:mm;@"/>
  </numFmts>
  <fonts count="12" x14ac:knownFonts="1">
    <font>
      <sz val="11"/>
      <color theme="1"/>
      <name val="Calibri"/>
      <family val="2"/>
      <scheme val="minor"/>
    </font>
    <font>
      <b/>
      <sz val="11"/>
      <color theme="1"/>
      <name val="Calibri"/>
      <family val="2"/>
      <scheme val="minor"/>
    </font>
    <font>
      <u/>
      <sz val="11"/>
      <color theme="10"/>
      <name val="Calibri"/>
      <family val="2"/>
    </font>
    <font>
      <b/>
      <sz val="20"/>
      <color theme="1"/>
      <name val="Calibri"/>
      <family val="2"/>
      <scheme val="minor"/>
    </font>
    <font>
      <b/>
      <u/>
      <sz val="11"/>
      <color theme="1"/>
      <name val="Calibri"/>
      <family val="2"/>
      <scheme val="minor"/>
    </font>
    <font>
      <b/>
      <u/>
      <sz val="20"/>
      <color theme="10"/>
      <name val="Calibri"/>
      <family val="2"/>
    </font>
    <font>
      <sz val="11"/>
      <color theme="1"/>
      <name val="Calibri"/>
      <family val="2"/>
      <scheme val="minor"/>
    </font>
    <font>
      <b/>
      <sz val="20"/>
      <color rgb="FFFF0000"/>
      <name val="Calibri"/>
      <family val="2"/>
      <scheme val="minor"/>
    </font>
    <font>
      <b/>
      <u/>
      <sz val="22"/>
      <color theme="10"/>
      <name val="Calibri"/>
      <family val="2"/>
    </font>
    <font>
      <sz val="11"/>
      <color theme="1"/>
      <name val="Calibri"/>
      <family val="2"/>
      <scheme val="minor"/>
    </font>
    <font>
      <sz val="11"/>
      <color theme="1"/>
      <name val="Calibri"/>
      <family val="2"/>
      <scheme val="minor"/>
    </font>
    <font>
      <sz val="11"/>
      <color theme="1"/>
      <name val="Calibri"/>
      <scheme val="minor"/>
    </font>
  </fonts>
  <fills count="6">
    <fill>
      <patternFill patternType="none"/>
    </fill>
    <fill>
      <patternFill patternType="gray125"/>
    </fill>
    <fill>
      <patternFill patternType="solid">
        <fgColor rgb="FFFFFF00"/>
        <bgColor indexed="64"/>
      </patternFill>
    </fill>
    <fill>
      <patternFill patternType="solid">
        <fgColor theme="4" tint="0.79998168889431442"/>
        <bgColor theme="4" tint="0.79998168889431442"/>
      </patternFill>
    </fill>
    <fill>
      <patternFill patternType="solid">
        <fgColor rgb="FFFFFFCC"/>
        <bgColor indexed="64"/>
      </patternFill>
    </fill>
    <fill>
      <patternFill patternType="solid">
        <fgColor theme="9" tint="0.59999389629810485"/>
        <bgColor indexed="64"/>
      </patternFill>
    </fill>
  </fills>
  <borders count="8">
    <border>
      <left/>
      <right/>
      <top/>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top/>
      <bottom/>
      <diagonal/>
    </border>
    <border>
      <left/>
      <right/>
      <top/>
      <bottom style="thin">
        <color indexed="64"/>
      </bottom>
      <diagonal/>
    </border>
    <border>
      <left style="thin">
        <color indexed="64"/>
      </left>
      <right style="thin">
        <color indexed="64"/>
      </right>
      <top style="thin">
        <color indexed="64"/>
      </top>
      <bottom/>
      <diagonal/>
    </border>
    <border>
      <left style="thin">
        <color indexed="64"/>
      </left>
      <right/>
      <top style="thin">
        <color indexed="64"/>
      </top>
      <bottom/>
      <diagonal/>
    </border>
    <border>
      <left/>
      <right style="thin">
        <color indexed="64"/>
      </right>
      <top style="thin">
        <color indexed="64"/>
      </top>
      <bottom style="thin">
        <color indexed="64"/>
      </bottom>
      <diagonal/>
    </border>
  </borders>
  <cellStyleXfs count="2">
    <xf numFmtId="0" fontId="0" fillId="0" borderId="0"/>
    <xf numFmtId="0" fontId="2" fillId="0" borderId="0" applyNumberFormat="0" applyFill="0" applyBorder="0" applyAlignment="0" applyProtection="0">
      <alignment vertical="top"/>
      <protection locked="0"/>
    </xf>
  </cellStyleXfs>
  <cellXfs count="100">
    <xf numFmtId="0" fontId="0" fillId="0" borderId="0" xfId="0"/>
    <xf numFmtId="0" fontId="0" fillId="0" borderId="0" xfId="0" pivotButton="1"/>
    <xf numFmtId="0" fontId="0" fillId="0" borderId="1" xfId="0" applyBorder="1" applyAlignment="1">
      <alignment horizontal="center"/>
    </xf>
    <xf numFmtId="0" fontId="0" fillId="0" borderId="1" xfId="0" pivotButton="1" applyBorder="1"/>
    <xf numFmtId="0" fontId="0" fillId="0" borderId="1" xfId="0" applyBorder="1" applyAlignment="1">
      <alignment horizontal="center" textRotation="90" wrapText="1"/>
    </xf>
    <xf numFmtId="0" fontId="0" fillId="0" borderId="1" xfId="0" applyBorder="1"/>
    <xf numFmtId="0" fontId="0" fillId="0" borderId="1" xfId="0" applyBorder="1" applyAlignment="1">
      <alignment horizontal="left"/>
    </xf>
    <xf numFmtId="0" fontId="0" fillId="0" borderId="1" xfId="0" applyBorder="1" applyAlignment="1">
      <alignment horizontal="left" indent="1"/>
    </xf>
    <xf numFmtId="0" fontId="0" fillId="0" borderId="0" xfId="0" applyAlignment="1">
      <alignment vertical="top"/>
    </xf>
    <xf numFmtId="0" fontId="1" fillId="0" borderId="1" xfId="0" applyFont="1" applyBorder="1"/>
    <xf numFmtId="0" fontId="0" fillId="0" borderId="0" xfId="0" applyAlignment="1">
      <alignment horizontal="center"/>
    </xf>
    <xf numFmtId="0" fontId="0" fillId="0" borderId="0" xfId="0" applyAlignment="1">
      <alignment horizontal="left"/>
    </xf>
    <xf numFmtId="0" fontId="0" fillId="0" borderId="0" xfId="0" applyAlignment="1">
      <alignment horizontal="left" indent="1"/>
    </xf>
    <xf numFmtId="0" fontId="0" fillId="0" borderId="1" xfId="0" pivotButton="1" applyBorder="1" applyAlignment="1">
      <alignment horizontal="center"/>
    </xf>
    <xf numFmtId="0" fontId="0" fillId="2" borderId="1" xfId="0" applyFill="1" applyBorder="1" applyAlignment="1">
      <alignment horizontal="left"/>
    </xf>
    <xf numFmtId="0" fontId="0" fillId="0" borderId="1" xfId="0" pivotButton="1" applyBorder="1" applyAlignment="1">
      <alignment horizontal="center" vertical="center"/>
    </xf>
    <xf numFmtId="0" fontId="0" fillId="0" borderId="1" xfId="0" applyBorder="1" applyAlignment="1">
      <alignment horizontal="center" vertical="center"/>
    </xf>
    <xf numFmtId="0" fontId="0" fillId="0" borderId="0" xfId="0" applyAlignment="1">
      <alignment horizontal="center" vertical="center"/>
    </xf>
    <xf numFmtId="10" fontId="0" fillId="0" borderId="1" xfId="0" applyNumberFormat="1" applyBorder="1"/>
    <xf numFmtId="0" fontId="1" fillId="3" borderId="1" xfId="0" applyFont="1" applyFill="1" applyBorder="1" applyAlignment="1">
      <alignment horizontal="center" vertical="center"/>
    </xf>
    <xf numFmtId="0" fontId="0" fillId="4" borderId="1" xfId="0" applyFill="1" applyBorder="1" applyAlignment="1">
      <alignment horizontal="left"/>
    </xf>
    <xf numFmtId="10" fontId="0" fillId="0" borderId="0" xfId="0" applyNumberFormat="1"/>
    <xf numFmtId="0" fontId="6" fillId="0" borderId="0" xfId="0" applyFont="1"/>
    <xf numFmtId="0" fontId="6" fillId="0" borderId="2" xfId="0" applyFont="1" applyBorder="1"/>
    <xf numFmtId="0" fontId="6" fillId="0" borderId="1" xfId="0" applyFont="1" applyBorder="1" applyAlignment="1">
      <alignment horizontal="left"/>
    </xf>
    <xf numFmtId="0" fontId="6" fillId="0" borderId="1" xfId="0" applyFont="1" applyBorder="1" applyAlignment="1">
      <alignment horizontal="center"/>
    </xf>
    <xf numFmtId="0" fontId="9" fillId="0" borderId="0" xfId="0" applyFont="1" applyAlignment="1">
      <alignment vertical="top"/>
    </xf>
    <xf numFmtId="0" fontId="0" fillId="0" borderId="1" xfId="0" applyBorder="1" applyAlignment="1">
      <alignment vertical="top"/>
    </xf>
    <xf numFmtId="0" fontId="6" fillId="0" borderId="0" xfId="0" applyFont="1" applyAlignment="1">
      <alignment vertical="top"/>
    </xf>
    <xf numFmtId="0" fontId="0" fillId="0" borderId="1" xfId="0" pivotButton="1" applyBorder="1" applyAlignment="1">
      <alignment vertical="top"/>
    </xf>
    <xf numFmtId="0" fontId="0" fillId="0" borderId="1" xfId="0" applyBorder="1" applyAlignment="1">
      <alignment horizontal="center" vertical="top"/>
    </xf>
    <xf numFmtId="0" fontId="0" fillId="0" borderId="1" xfId="0" applyBorder="1" applyAlignment="1">
      <alignment horizontal="center" wrapText="1"/>
    </xf>
    <xf numFmtId="0" fontId="0" fillId="0" borderId="1" xfId="0" pivotButton="1" applyBorder="1" applyAlignment="1">
      <alignment horizontal="center" wrapText="1"/>
    </xf>
    <xf numFmtId="0" fontId="0" fillId="4" borderId="1" xfId="0" applyFill="1" applyBorder="1"/>
    <xf numFmtId="0" fontId="0" fillId="0" borderId="1" xfId="0" applyBorder="1" applyAlignment="1">
      <alignment horizontal="left" indent="2"/>
    </xf>
    <xf numFmtId="14" fontId="10" fillId="0" borderId="0" xfId="0" applyNumberFormat="1" applyFont="1" applyAlignment="1">
      <alignment vertical="top"/>
    </xf>
    <xf numFmtId="0" fontId="10" fillId="0" borderId="0" xfId="0" applyFont="1" applyAlignment="1">
      <alignment vertical="top"/>
    </xf>
    <xf numFmtId="0" fontId="1" fillId="3" borderId="0" xfId="0" applyFont="1" applyFill="1" applyAlignment="1">
      <alignment horizontal="center" vertical="center"/>
    </xf>
    <xf numFmtId="10" fontId="0" fillId="4" borderId="0" xfId="0" applyNumberFormat="1" applyFill="1"/>
    <xf numFmtId="0" fontId="3" fillId="0" borderId="0" xfId="0" applyFont="1" applyAlignment="1">
      <alignment horizontal="center"/>
    </xf>
    <xf numFmtId="0" fontId="4" fillId="0" borderId="0" xfId="0" applyFont="1" applyAlignment="1">
      <alignment horizontal="center"/>
    </xf>
    <xf numFmtId="0" fontId="0" fillId="0" borderId="1" xfId="0" applyBorder="1" applyAlignment="1">
      <alignment wrapText="1"/>
    </xf>
    <xf numFmtId="164" fontId="10" fillId="0" borderId="0" xfId="0" applyNumberFormat="1" applyFont="1" applyAlignment="1">
      <alignment vertical="top"/>
    </xf>
    <xf numFmtId="164" fontId="9" fillId="0" borderId="0" xfId="0" applyNumberFormat="1" applyFont="1" applyAlignment="1">
      <alignment vertical="top"/>
    </xf>
    <xf numFmtId="14" fontId="0" fillId="0" borderId="0" xfId="0" applyNumberFormat="1"/>
    <xf numFmtId="164" fontId="0" fillId="0" borderId="0" xfId="0" applyNumberFormat="1"/>
    <xf numFmtId="0" fontId="0" fillId="0" borderId="5" xfId="0" pivotButton="1" applyBorder="1"/>
    <xf numFmtId="0" fontId="0" fillId="0" borderId="5" xfId="0" applyBorder="1" applyAlignment="1">
      <alignment horizontal="left"/>
    </xf>
    <xf numFmtId="0" fontId="0" fillId="0" borderId="5" xfId="0" applyBorder="1"/>
    <xf numFmtId="0" fontId="0" fillId="0" borderId="5" xfId="0" applyBorder="1" applyAlignment="1">
      <alignment horizontal="center" vertical="center" wrapText="1"/>
    </xf>
    <xf numFmtId="0" fontId="0" fillId="0" borderId="5" xfId="0" applyBorder="1" applyAlignment="1">
      <alignment horizontal="center" vertical="center"/>
    </xf>
    <xf numFmtId="10" fontId="0" fillId="2" borderId="1" xfId="0" applyNumberFormat="1" applyFill="1" applyBorder="1"/>
    <xf numFmtId="0" fontId="0" fillId="0" borderId="1" xfId="0" applyBorder="1" applyAlignment="1">
      <alignment vertical="center"/>
    </xf>
    <xf numFmtId="0" fontId="0" fillId="0" borderId="6" xfId="0" pivotButton="1" applyBorder="1" applyAlignment="1">
      <alignment horizontal="center" vertical="center"/>
    </xf>
    <xf numFmtId="0" fontId="0" fillId="0" borderId="5" xfId="0" pivotButton="1" applyBorder="1" applyAlignment="1">
      <alignment vertical="top"/>
    </xf>
    <xf numFmtId="0" fontId="0" fillId="0" borderId="5" xfId="0" applyBorder="1" applyAlignment="1">
      <alignment horizontal="center" vertical="top"/>
    </xf>
    <xf numFmtId="0" fontId="0" fillId="0" borderId="5" xfId="0" applyBorder="1" applyAlignment="1">
      <alignment horizontal="center" vertical="top" wrapText="1"/>
    </xf>
    <xf numFmtId="0" fontId="0" fillId="0" borderId="1" xfId="0" applyBorder="1" applyAlignment="1">
      <alignment horizontal="left" vertical="top"/>
    </xf>
    <xf numFmtId="0" fontId="0" fillId="0" borderId="5" xfId="0" applyBorder="1" applyAlignment="1">
      <alignment horizontal="left" vertical="top"/>
    </xf>
    <xf numFmtId="49" fontId="0" fillId="0" borderId="0" xfId="0" applyNumberFormat="1" applyAlignment="1">
      <alignment vertical="top"/>
    </xf>
    <xf numFmtId="49" fontId="10" fillId="0" borderId="0" xfId="0" applyNumberFormat="1" applyFont="1" applyAlignment="1">
      <alignment vertical="top"/>
    </xf>
    <xf numFmtId="49" fontId="9" fillId="0" borderId="0" xfId="0" applyNumberFormat="1" applyFont="1" applyAlignment="1">
      <alignment vertical="top"/>
    </xf>
    <xf numFmtId="0" fontId="1" fillId="3" borderId="1" xfId="0" applyFont="1" applyFill="1" applyBorder="1"/>
    <xf numFmtId="0" fontId="1" fillId="3" borderId="1" xfId="0" applyFont="1" applyFill="1" applyBorder="1" applyAlignment="1">
      <alignment horizontal="center"/>
    </xf>
    <xf numFmtId="0" fontId="0" fillId="0" borderId="7" xfId="0" applyBorder="1"/>
    <xf numFmtId="0" fontId="0" fillId="0" borderId="1" xfId="0" pivotButton="1" applyBorder="1" applyAlignment="1">
      <alignment wrapText="1"/>
    </xf>
    <xf numFmtId="14" fontId="11" fillId="0" borderId="0" xfId="0" applyNumberFormat="1" applyFont="1" applyAlignment="1">
      <alignment vertical="top"/>
    </xf>
    <xf numFmtId="0" fontId="11" fillId="0" borderId="0" xfId="0" applyFont="1" applyAlignment="1">
      <alignment vertical="top"/>
    </xf>
    <xf numFmtId="164" fontId="11" fillId="0" borderId="0" xfId="0" applyNumberFormat="1" applyFont="1" applyAlignment="1">
      <alignment vertical="top"/>
    </xf>
    <xf numFmtId="49" fontId="11" fillId="0" borderId="0" xfId="0" applyNumberFormat="1" applyFont="1" applyAlignment="1">
      <alignment vertical="top"/>
    </xf>
    <xf numFmtId="0" fontId="8" fillId="0" borderId="4" xfId="1" applyFont="1" applyBorder="1" applyAlignment="1" applyProtection="1"/>
    <xf numFmtId="0" fontId="1" fillId="0" borderId="1" xfId="0" applyFont="1" applyBorder="1" applyAlignment="1">
      <alignment horizontal="center" textRotation="90" wrapText="1"/>
    </xf>
    <xf numFmtId="0" fontId="0" fillId="0" borderId="0" xfId="0" applyNumberFormat="1"/>
    <xf numFmtId="0" fontId="0" fillId="0" borderId="1" xfId="0" applyNumberFormat="1" applyBorder="1"/>
    <xf numFmtId="0" fontId="0" fillId="0" borderId="1" xfId="0" applyNumberFormat="1" applyBorder="1" applyAlignment="1">
      <alignment horizontal="center"/>
    </xf>
    <xf numFmtId="0" fontId="0" fillId="4" borderId="1" xfId="0" applyNumberFormat="1" applyFill="1" applyBorder="1" applyAlignment="1">
      <alignment horizontal="center"/>
    </xf>
    <xf numFmtId="0" fontId="0" fillId="0" borderId="1" xfId="0" applyNumberFormat="1" applyBorder="1" applyAlignment="1">
      <alignment horizontal="center" vertical="top"/>
    </xf>
    <xf numFmtId="0" fontId="0" fillId="0" borderId="1" xfId="0" applyNumberFormat="1" applyFill="1" applyBorder="1" applyAlignment="1">
      <alignment horizontal="center"/>
    </xf>
    <xf numFmtId="0" fontId="0" fillId="2" borderId="1" xfId="0" applyNumberFormat="1" applyFill="1" applyBorder="1" applyAlignment="1">
      <alignment horizontal="center"/>
    </xf>
    <xf numFmtId="0" fontId="0" fillId="0" borderId="1" xfId="0" applyNumberFormat="1" applyBorder="1" applyAlignment="1">
      <alignment horizontal="center" vertical="center"/>
    </xf>
    <xf numFmtId="0" fontId="0" fillId="4" borderId="1" xfId="0" applyNumberFormat="1" applyFill="1" applyBorder="1" applyAlignment="1">
      <alignment horizontal="center" vertical="center"/>
    </xf>
    <xf numFmtId="0" fontId="1" fillId="0" borderId="1" xfId="0" applyFont="1" applyBorder="1" applyAlignment="1">
      <alignment textRotation="90" wrapText="1"/>
    </xf>
    <xf numFmtId="0" fontId="0" fillId="0" borderId="0" xfId="0" applyBorder="1" applyAlignment="1">
      <alignment horizontal="center"/>
    </xf>
    <xf numFmtId="0" fontId="0" fillId="0" borderId="0" xfId="0" applyNumberFormat="1" applyBorder="1" applyAlignment="1">
      <alignment horizontal="center"/>
    </xf>
    <xf numFmtId="0" fontId="0" fillId="0" borderId="0" xfId="0" applyBorder="1"/>
    <xf numFmtId="0" fontId="1" fillId="3" borderId="0" xfId="0" applyFont="1" applyFill="1" applyBorder="1" applyAlignment="1">
      <alignment horizontal="center"/>
    </xf>
    <xf numFmtId="0" fontId="8" fillId="0" borderId="0" xfId="1" applyFont="1" applyAlignment="1" applyProtection="1">
      <alignment horizontal="center"/>
    </xf>
    <xf numFmtId="0" fontId="7" fillId="0" borderId="0" xfId="0" applyFont="1" applyAlignment="1">
      <alignment horizontal="center"/>
    </xf>
    <xf numFmtId="0" fontId="0" fillId="5" borderId="1" xfId="0" applyFill="1" applyBorder="1" applyAlignment="1">
      <alignment horizontal="left"/>
    </xf>
    <xf numFmtId="0" fontId="0" fillId="5" borderId="1" xfId="0" applyNumberFormat="1" applyFill="1" applyBorder="1" applyAlignment="1">
      <alignment horizontal="center"/>
    </xf>
    <xf numFmtId="0" fontId="0" fillId="5" borderId="1" xfId="0" applyFill="1" applyBorder="1" applyAlignment="1">
      <alignment horizontal="left" indent="1"/>
    </xf>
    <xf numFmtId="0" fontId="7" fillId="0" borderId="0" xfId="0" applyFont="1" applyAlignment="1">
      <alignment horizontal="center"/>
    </xf>
    <xf numFmtId="0" fontId="8" fillId="0" borderId="0" xfId="1" applyFont="1" applyAlignment="1" applyProtection="1">
      <alignment horizontal="center"/>
    </xf>
    <xf numFmtId="49" fontId="0" fillId="0" borderId="0" xfId="0" applyNumberFormat="1" applyFont="1" applyAlignment="1">
      <alignment vertical="top"/>
    </xf>
    <xf numFmtId="0" fontId="7" fillId="0" borderId="0" xfId="0" applyFont="1" applyAlignment="1">
      <alignment horizontal="center"/>
    </xf>
    <xf numFmtId="0" fontId="8" fillId="0" borderId="0" xfId="1" applyFont="1" applyAlignment="1" applyProtection="1">
      <alignment horizontal="center"/>
    </xf>
    <xf numFmtId="0" fontId="8" fillId="0" borderId="4" xfId="1" applyFont="1" applyBorder="1" applyAlignment="1" applyProtection="1">
      <alignment horizontal="center"/>
    </xf>
    <xf numFmtId="0" fontId="0" fillId="0" borderId="0" xfId="0" applyAlignment="1">
      <alignment horizontal="center"/>
    </xf>
    <xf numFmtId="0" fontId="5" fillId="0" borderId="3" xfId="1" applyFont="1" applyBorder="1" applyAlignment="1" applyProtection="1">
      <alignment horizontal="center"/>
    </xf>
    <xf numFmtId="0" fontId="5" fillId="0" borderId="0" xfId="1" applyFont="1" applyAlignment="1" applyProtection="1">
      <alignment horizontal="center"/>
    </xf>
  </cellXfs>
  <cellStyles count="2">
    <cellStyle name="Hipervínculo" xfId="1" builtinId="8"/>
    <cellStyle name="Normal" xfId="0" builtinId="0"/>
  </cellStyles>
  <dxfs count="860">
    <dxf>
      <border>
        <left style="thin">
          <color indexed="64"/>
        </left>
        <right style="thin">
          <color indexed="64"/>
        </right>
        <top style="thin">
          <color indexed="64"/>
        </top>
        <bottom style="thin">
          <color indexed="64"/>
        </bottom>
        <vertical style="thin">
          <color indexed="64"/>
        </vertical>
        <horizontal style="thin">
          <color indexed="64"/>
        </horizontal>
      </border>
    </dxf>
    <dxf>
      <alignment horizontal="center" readingOrder="0"/>
    </dxf>
    <dxf>
      <alignment horizontal="center" readingOrder="0"/>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alignment horizontal="center" readingOrder="0"/>
    </dxf>
    <dxf>
      <alignment horizontal="center" readingOrder="0"/>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alignment horizontal="center" readingOrder="0"/>
    </dxf>
    <dxf>
      <alignment horizontal="center" readingOrder="0"/>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alignment horizontal="center" readingOrder="0"/>
    </dxf>
    <dxf>
      <alignment horizontal="center" readingOrder="0"/>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alignment horizontal="center" readingOrder="0"/>
    </dxf>
    <dxf>
      <alignment horizontal="center" readingOrder="0"/>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alignment horizontal="center" readingOrder="0"/>
    </dxf>
    <dxf>
      <alignment horizontal="center" readingOrder="0"/>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alignment horizontal="center" readingOrder="0"/>
    </dxf>
    <dxf>
      <alignment horizontal="center" readingOrder="0"/>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alignment horizontal="center" readingOrder="0"/>
    </dxf>
    <dxf>
      <alignment horizontal="center" readingOrder="0"/>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alignment horizontal="center" readingOrder="0"/>
    </dxf>
    <dxf>
      <alignment horizontal="center" readingOrder="0"/>
    </dxf>
    <dxf>
      <alignment horizontal="center" readingOrder="0"/>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alignment horizontal="center" readingOrder="0"/>
    </dxf>
    <dxf>
      <alignment horizontal="center" readingOrder="0"/>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alignment horizontal="center" readingOrder="0"/>
    </dxf>
    <dxf>
      <alignment horizontal="center" readingOrder="0"/>
    </dxf>
    <dxf>
      <alignment horizontal="center" readingOrder="0"/>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alignment horizontal="center" readingOrder="0"/>
    </dxf>
    <dxf>
      <alignment horizontal="center" readingOrder="0"/>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alignment horizontal="center" readingOrder="0"/>
    </dxf>
    <dxf>
      <alignment horizontal="center" readingOrder="0"/>
    </dxf>
    <dxf>
      <alignment horizontal="center" readingOrder="0"/>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alignment horizontal="center" readingOrder="0"/>
    </dxf>
    <dxf>
      <alignment horizontal="center" readingOrder="0"/>
    </dxf>
    <dxf>
      <alignment horizontal="center" readingOrder="0"/>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alignment horizontal="center" readingOrder="0"/>
    </dxf>
    <dxf>
      <alignment horizontal="center" readingOrder="0"/>
    </dxf>
    <dxf>
      <alignment horizontal="center" readingOrder="0"/>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alignment horizontal="center" readingOrder="0"/>
    </dxf>
    <dxf>
      <alignment horizontal="center" readingOrder="0"/>
    </dxf>
    <dxf>
      <alignment horizontal="center" readingOrder="0"/>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alignment horizontal="center" readingOrder="0"/>
    </dxf>
    <dxf>
      <alignment horizontal="center" readingOrder="0"/>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alignment horizontal="center" readingOrder="0"/>
    </dxf>
    <dxf>
      <border>
        <left style="thin">
          <color indexed="64"/>
        </left>
        <right style="thin">
          <color indexed="64"/>
        </right>
        <top style="thin">
          <color indexed="64"/>
        </top>
        <bottom style="thin">
          <color indexed="64"/>
        </bottom>
        <vertical style="thin">
          <color indexed="64"/>
        </vertical>
        <horizontal style="thin">
          <color indexed="64"/>
        </horizontal>
      </border>
    </dxf>
    <dxf>
      <alignment horizontal="center" readingOrder="0"/>
    </dxf>
    <dxf>
      <alignment horizontal="center" readingOrder="0"/>
    </dxf>
    <dxf>
      <alignment horizontal="center" readingOrder="0"/>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alignment horizontal="center" readingOrder="0"/>
    </dxf>
    <dxf>
      <border>
        <left style="thin">
          <color indexed="64"/>
        </left>
        <right style="thin">
          <color indexed="64"/>
        </right>
        <top style="thin">
          <color indexed="64"/>
        </top>
        <bottom style="thin">
          <color indexed="64"/>
        </bottom>
        <vertical style="thin">
          <color indexed="64"/>
        </vertical>
        <horizontal style="thin">
          <color indexed="64"/>
        </horizontal>
      </border>
    </dxf>
    <dxf>
      <alignment horizontal="center" readingOrder="0"/>
    </dxf>
    <dxf>
      <alignment horizontal="center" readingOrder="0"/>
    </dxf>
    <dxf>
      <alignment horizontal="center" readingOrder="0"/>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alignment horizontal="center" readingOrder="0"/>
    </dxf>
    <dxf>
      <border>
        <left style="thin">
          <color indexed="64"/>
        </left>
        <right style="thin">
          <color indexed="64"/>
        </right>
        <top style="thin">
          <color indexed="64"/>
        </top>
        <bottom style="thin">
          <color indexed="64"/>
        </bottom>
        <vertical style="thin">
          <color indexed="64"/>
        </vertical>
        <horizontal style="thin">
          <color indexed="64"/>
        </horizontal>
      </border>
    </dxf>
    <dxf>
      <alignment horizontal="center" readingOrder="0"/>
    </dxf>
    <dxf>
      <alignment horizontal="center" readingOrder="0"/>
    </dxf>
    <dxf>
      <alignment horizontal="center" readingOrder="0"/>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alignment horizontal="center" readingOrder="0"/>
    </dxf>
    <dxf>
      <border>
        <left style="thin">
          <color indexed="64"/>
        </left>
        <right style="thin">
          <color indexed="64"/>
        </right>
        <top style="thin">
          <color indexed="64"/>
        </top>
        <bottom style="thin">
          <color indexed="64"/>
        </bottom>
        <vertical style="thin">
          <color indexed="64"/>
        </vertical>
        <horizontal style="thin">
          <color indexed="64"/>
        </horizontal>
      </border>
    </dxf>
    <dxf>
      <alignment horizontal="center" readingOrder="0"/>
    </dxf>
    <dxf>
      <border>
        <left style="thin">
          <color indexed="64"/>
        </left>
        <right style="thin">
          <color indexed="64"/>
        </right>
        <top style="thin">
          <color indexed="64"/>
        </top>
        <bottom style="thin">
          <color indexed="64"/>
        </bottom>
        <vertical style="thin">
          <color indexed="64"/>
        </vertical>
        <horizontal style="thin">
          <color indexed="64"/>
        </horizontal>
      </border>
    </dxf>
    <dxf>
      <alignment horizontal="center" readingOrder="0"/>
    </dxf>
    <dxf>
      <alignment horizontal="center" readingOrder="0"/>
    </dxf>
    <dxf>
      <alignment horizontal="center" readingOrder="0"/>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alignment horizontal="center" readingOrder="0"/>
    </dxf>
    <dxf>
      <alignment horizontal="center" readingOrder="0"/>
    </dxf>
    <dxf>
      <alignment horizontal="center" readingOrder="0"/>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alignment horizontal="center" readingOrder="0"/>
    </dxf>
    <dxf>
      <border>
        <left style="thin">
          <color indexed="64"/>
        </left>
        <right style="thin">
          <color indexed="64"/>
        </right>
        <top style="thin">
          <color indexed="64"/>
        </top>
        <bottom style="thin">
          <color indexed="64"/>
        </bottom>
        <vertical style="thin">
          <color indexed="64"/>
        </vertical>
        <horizontal style="thin">
          <color indexed="64"/>
        </horizontal>
      </border>
    </dxf>
    <dxf>
      <alignment horizontal="center" readingOrder="0"/>
    </dxf>
    <dxf>
      <alignment horizontal="center" readingOrder="0"/>
    </dxf>
    <dxf>
      <alignment horizontal="center" readingOrder="0"/>
    </dxf>
    <dxf>
      <alignment horizontal="center" readingOrder="0"/>
    </dxf>
    <dxf>
      <alignment horizontal="center" readingOrder="0"/>
    </dxf>
    <dxf>
      <border>
        <left style="thin">
          <color indexed="64"/>
        </left>
        <right style="thin">
          <color indexed="64"/>
        </right>
        <top style="thin">
          <color indexed="64"/>
        </top>
        <bottom style="thin">
          <color indexed="64"/>
        </bottom>
        <vertical style="thin">
          <color indexed="64"/>
        </vertical>
        <horizontal style="thin">
          <color indexed="64"/>
        </horizontal>
      </border>
    </dxf>
    <dxf>
      <alignment horizontal="center" readingOrder="0"/>
    </dxf>
    <dxf>
      <alignment horizontal="center" readingOrder="0"/>
    </dxf>
    <dxf>
      <alignment horizontal="center" readingOrder="0"/>
    </dxf>
    <dxf>
      <alignment horizontal="center" readingOrder="0"/>
    </dxf>
    <dxf>
      <alignment horizontal="center" readingOrder="0"/>
    </dxf>
    <dxf>
      <border>
        <left style="thin">
          <color indexed="64"/>
        </left>
        <right style="thin">
          <color indexed="64"/>
        </right>
        <top style="thin">
          <color indexed="64"/>
        </top>
        <bottom style="thin">
          <color indexed="64"/>
        </bottom>
        <vertical style="thin">
          <color indexed="64"/>
        </vertical>
        <horizontal style="thin">
          <color indexed="64"/>
        </horizontal>
      </border>
    </dxf>
    <dxf>
      <alignment horizontal="center" readingOrder="0"/>
    </dxf>
    <dxf>
      <alignment horizontal="center" readingOrder="0"/>
    </dxf>
    <dxf>
      <alignment horizontal="center" readingOrder="0"/>
    </dxf>
    <dxf>
      <alignment horizontal="center" readingOrder="0"/>
    </dxf>
    <dxf>
      <border>
        <left style="thin">
          <color indexed="64"/>
        </left>
        <right style="thin">
          <color indexed="64"/>
        </right>
        <top style="thin">
          <color indexed="64"/>
        </top>
        <bottom style="thin">
          <color indexed="64"/>
        </bottom>
        <vertical style="thin">
          <color indexed="64"/>
        </vertical>
        <horizontal style="thin">
          <color indexed="64"/>
        </horizontal>
      </border>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horizontal="center" readingOrder="0"/>
    </dxf>
    <dxf>
      <alignment horizontal="center" readingOrder="0"/>
    </dxf>
    <dxf>
      <alignment horizontal="center" readingOrder="0"/>
    </dxf>
    <dxf>
      <border>
        <left style="thin">
          <color indexed="64"/>
        </left>
        <right style="thin">
          <color indexed="64"/>
        </right>
        <top style="thin">
          <color indexed="64"/>
        </top>
        <vertical style="thin">
          <color indexed="64"/>
        </vertical>
        <horizontal style="thin">
          <color indexed="64"/>
        </horizontal>
      </border>
    </dxf>
    <dxf>
      <border>
        <left style="thin">
          <color indexed="64"/>
        </left>
        <right style="thin">
          <color indexed="64"/>
        </right>
        <top style="thin">
          <color indexed="64"/>
        </top>
        <vertical style="thin">
          <color indexed="64"/>
        </vertical>
        <horizontal style="thin">
          <color indexed="64"/>
        </horizontal>
      </border>
    </dxf>
    <dxf>
      <border>
        <left style="thin">
          <color indexed="64"/>
        </left>
        <right style="thin">
          <color indexed="64"/>
        </right>
        <top style="thin">
          <color indexed="64"/>
        </top>
        <vertical style="thin">
          <color indexed="64"/>
        </vertical>
        <horizontal style="thin">
          <color indexed="64"/>
        </horizontal>
      </border>
    </dxf>
    <dxf>
      <border>
        <left style="thin">
          <color indexed="64"/>
        </left>
        <right style="thin">
          <color indexed="64"/>
        </right>
        <top style="thin">
          <color indexed="64"/>
        </top>
        <vertical style="thin">
          <color indexed="64"/>
        </vertical>
        <horizontal style="thin">
          <color indexed="64"/>
        </horizontal>
      </border>
    </dxf>
    <dxf>
      <border>
        <left style="thin">
          <color indexed="64"/>
        </left>
        <right style="thin">
          <color indexed="64"/>
        </right>
        <top style="thin">
          <color indexed="64"/>
        </top>
        <vertical style="thin">
          <color indexed="64"/>
        </vertical>
        <horizontal style="thin">
          <color indexed="64"/>
        </horizontal>
      </border>
    </dxf>
    <dxf>
      <border>
        <left style="thin">
          <color indexed="64"/>
        </left>
        <right style="thin">
          <color indexed="64"/>
        </right>
        <top style="thin">
          <color indexed="64"/>
        </top>
        <vertical style="thin">
          <color indexed="64"/>
        </vertical>
        <horizontal style="thin">
          <color indexed="64"/>
        </horizontal>
      </border>
    </dxf>
    <dxf>
      <border>
        <left style="thin">
          <color indexed="64"/>
        </left>
        <top style="thin">
          <color indexed="64"/>
        </top>
        <vertical style="thin">
          <color indexed="64"/>
        </vertical>
        <horizontal style="thin">
          <color indexed="64"/>
        </horizontal>
      </border>
    </dxf>
    <dxf>
      <alignment vertical="center"/>
    </dxf>
    <dxf>
      <alignment vertical="center"/>
    </dxf>
    <dxf>
      <alignment wrapText="1"/>
    </dxf>
    <dxf>
      <alignment horizontal="center"/>
    </dxf>
    <dxf>
      <alignment horizontal="center"/>
    </dxf>
    <dxf>
      <alignment vertical="top"/>
    </dxf>
    <dxf>
      <alignment vertical="top"/>
    </dxf>
    <dxf>
      <alignment horizontal="general" vertical="bottom" textRotation="0" wrapText="0" indent="0" justifyLastLine="0" shrinkToFit="0" readingOrder="0"/>
    </dxf>
    <dxf>
      <alignment horizontal="center"/>
    </dxf>
    <dxf>
      <alignment horizontal="cent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alignment horizontal="center" readingOrder="0"/>
    </dxf>
    <dxf>
      <alignment horizontal="center" readingOrder="0"/>
    </dxf>
    <dxf>
      <alignment horizontal="center" readingOrder="0"/>
    </dxf>
    <dxf>
      <alignment vertical="center" readingOrder="0"/>
    </dxf>
    <dxf>
      <alignment vertical="center" readingOrder="0"/>
    </dxf>
    <dxf>
      <alignment vertical="center" readingOrder="0"/>
    </dxf>
    <dxf>
      <border>
        <left style="thin">
          <color indexed="64"/>
        </left>
        <right style="thin">
          <color indexed="64"/>
        </right>
        <top style="thin">
          <color indexed="64"/>
        </top>
        <vertical style="thin">
          <color indexed="64"/>
        </vertical>
        <horizontal style="thin">
          <color indexed="64"/>
        </horizontal>
      </border>
    </dxf>
    <dxf>
      <border>
        <left style="thin">
          <color indexed="64"/>
        </left>
        <right style="thin">
          <color indexed="64"/>
        </right>
        <top style="thin">
          <color indexed="64"/>
        </top>
        <vertical style="thin">
          <color indexed="64"/>
        </vertical>
        <horizontal style="thin">
          <color indexed="64"/>
        </horizontal>
      </border>
    </dxf>
    <dxf>
      <border>
        <left style="thin">
          <color indexed="64"/>
        </left>
        <right style="thin">
          <color indexed="64"/>
        </right>
        <top style="thin">
          <color indexed="64"/>
        </top>
        <vertical style="thin">
          <color indexed="64"/>
        </vertical>
        <horizontal style="thin">
          <color indexed="64"/>
        </horizontal>
      </border>
    </dxf>
    <dxf>
      <border>
        <left style="thin">
          <color indexed="64"/>
        </left>
        <right style="thin">
          <color indexed="64"/>
        </right>
        <top style="thin">
          <color indexed="64"/>
        </top>
        <vertical style="thin">
          <color indexed="64"/>
        </vertical>
        <horizontal style="thin">
          <color indexed="64"/>
        </horizontal>
      </border>
    </dxf>
    <dxf>
      <border>
        <left style="thin">
          <color indexed="64"/>
        </left>
        <right style="thin">
          <color indexed="64"/>
        </right>
        <top style="thin">
          <color indexed="64"/>
        </top>
        <vertical style="thin">
          <color indexed="64"/>
        </vertical>
        <horizontal style="thin">
          <color indexed="64"/>
        </horizontal>
      </border>
    </dxf>
    <dxf>
      <border>
        <left style="thin">
          <color indexed="64"/>
        </left>
        <right style="thin">
          <color indexed="64"/>
        </right>
        <top style="thin">
          <color indexed="64"/>
        </top>
        <vertical style="thin">
          <color indexed="64"/>
        </vertical>
        <horizontal style="thin">
          <color indexed="64"/>
        </horizontal>
      </border>
    </dxf>
    <dxf>
      <border>
        <left style="thin">
          <color indexed="64"/>
        </left>
        <top style="thin">
          <color indexed="64"/>
        </top>
        <vertical style="thin">
          <color indexed="64"/>
        </vertical>
        <horizontal style="thin">
          <color indexed="64"/>
        </horizontal>
      </border>
    </dxf>
    <dxf>
      <alignment vertical="center"/>
    </dxf>
    <dxf>
      <alignment vertical="center"/>
    </dxf>
    <dxf>
      <alignment wrapText="1"/>
    </dxf>
    <dxf>
      <alignment horizontal="center"/>
    </dxf>
    <dxf>
      <alignment horizontal="center"/>
    </dxf>
    <dxf>
      <alignment vertical="top"/>
    </dxf>
    <dxf>
      <alignment vertical="top"/>
    </dxf>
    <dxf>
      <alignment horizontal="general" vertical="bottom" textRotation="0" wrapText="0" indent="0" justifyLastLine="0" shrinkToFit="0" readingOrder="0"/>
    </dxf>
    <dxf>
      <alignment horizontal="center"/>
    </dxf>
    <dxf>
      <alignment horizontal="cent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fill>
        <patternFill>
          <bgColor rgb="FFFFFF00"/>
        </patternFill>
      </fill>
    </dxf>
    <dxf>
      <fill>
        <patternFill>
          <bgColor rgb="FFFFFF00"/>
        </patternFill>
      </fill>
    </dxf>
    <dxf>
      <fill>
        <patternFill patternType="solid">
          <bgColor rgb="FFFFFFCC"/>
        </patternFill>
      </fill>
    </dxf>
    <dxf>
      <fill>
        <patternFill patternType="solid">
          <bgColor rgb="FFFFFFCC"/>
        </patternFill>
      </fill>
    </dxf>
    <dxf>
      <alignment horizontal="center" readingOrder="0"/>
    </dxf>
    <dxf>
      <alignment horizontal="center"/>
    </dxf>
    <dxf>
      <alignment vertical="center"/>
    </dxf>
    <dxf>
      <alignment horizontal="center"/>
    </dxf>
    <dxf>
      <alignment horizontal="general"/>
    </dxf>
    <dxf>
      <alignment horizontal="center" readingOrder="0"/>
    </dxf>
    <dxf>
      <alignment horizontal="center" readingOrder="0"/>
    </dxf>
    <dxf>
      <border>
        <left style="thin">
          <color indexed="64"/>
        </left>
        <right style="thin">
          <color indexed="64"/>
        </right>
        <top style="thin">
          <color indexed="64"/>
        </top>
        <bottom style="thin">
          <color indexed="64"/>
        </bottom>
        <vertical style="thin">
          <color indexed="64"/>
        </vertical>
        <horizontal style="thin">
          <color indexed="64"/>
        </horizontal>
      </border>
    </dxf>
    <dxf>
      <fill>
        <patternFill patternType="solid">
          <bgColor rgb="FFFFFFCC"/>
        </patternFill>
      </fill>
    </dxf>
    <dxf>
      <fill>
        <patternFill patternType="solid">
          <bgColor rgb="FFFFFFCC"/>
        </patternFill>
      </fill>
    </dxf>
    <dxf>
      <alignment horizontal="center"/>
    </dxf>
    <dxf>
      <alignment horizontal="center"/>
    </dxf>
    <dxf>
      <alignment horizontal="center"/>
    </dxf>
    <dxf>
      <alignment horizontal="general"/>
    </dxf>
    <dxf>
      <alignment horizontal="general"/>
    </dxf>
    <dxf>
      <alignment horizontal="general"/>
    </dxf>
    <dxf>
      <fill>
        <patternFill patternType="solid">
          <bgColor rgb="FFFFFFCC"/>
        </patternFill>
      </fill>
    </dxf>
    <dxf>
      <fill>
        <patternFill patternType="solid">
          <bgColor rgb="FFFFFFCC"/>
        </patternFill>
      </fill>
    </dxf>
    <dxf>
      <alignment horizontal="center"/>
    </dxf>
    <dxf>
      <alignment vertical="center"/>
    </dxf>
    <dxf>
      <alignment horizontal="center"/>
    </dxf>
    <dxf>
      <alignment horizontal="general"/>
    </dxf>
    <dxf>
      <alignment horizontal="center" readingOrder="0"/>
    </dxf>
    <dxf>
      <alignment horizontal="center" readingOrder="0"/>
    </dxf>
    <dxf>
      <border>
        <left style="thin">
          <color indexed="64"/>
        </left>
        <right style="thin">
          <color indexed="64"/>
        </right>
        <top style="thin">
          <color indexed="64"/>
        </top>
        <bottom style="thin">
          <color indexed="64"/>
        </bottom>
        <vertical style="thin">
          <color indexed="64"/>
        </vertical>
        <horizontal style="thin">
          <color indexed="64"/>
        </horizontal>
      </border>
    </dxf>
    <dxf>
      <fill>
        <patternFill patternType="solid">
          <bgColor rgb="FFFFFF00"/>
        </patternFill>
      </fill>
    </dxf>
    <dxf>
      <fill>
        <patternFill patternType="solid">
          <bgColor rgb="FFFFFF00"/>
        </patternFill>
      </fill>
    </dxf>
    <dxf>
      <alignment horizontal="center" readingOrder="0"/>
    </dxf>
    <dxf>
      <alignment horizontal="center"/>
    </dxf>
    <dxf>
      <alignment vertical="center"/>
    </dxf>
    <dxf>
      <alignment horizontal="center"/>
    </dxf>
    <dxf>
      <alignment horizontal="general"/>
    </dxf>
    <dxf>
      <alignment horizontal="center" readingOrder="0"/>
    </dxf>
    <dxf>
      <alignment horizontal="center" readingOrder="0"/>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alignment horizontal="center" readingOrder="0"/>
    </dxf>
    <dxf>
      <alignment horizontal="center" readingOrder="0"/>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fill>
        <patternFill patternType="solid">
          <bgColor rgb="FFFFFFCC"/>
        </patternFill>
      </fill>
    </dxf>
    <dxf>
      <fill>
        <patternFill patternType="solid">
          <bgColor rgb="FFFFFFCC"/>
        </patternFill>
      </fill>
    </dxf>
    <dxf>
      <alignment horizontal="center"/>
    </dxf>
    <dxf>
      <alignment horizontal="center"/>
    </dxf>
    <dxf>
      <alignment horizontal="center"/>
    </dxf>
    <dxf>
      <alignment horizontal="general"/>
    </dxf>
    <dxf>
      <alignment horizontal="general"/>
    </dxf>
    <dxf>
      <alignment horizontal="general"/>
    </dxf>
    <dxf>
      <fill>
        <patternFill patternType="solid">
          <bgColor rgb="FFFFFFCC"/>
        </patternFill>
      </fill>
    </dxf>
    <dxf>
      <fill>
        <patternFill patternType="solid">
          <bgColor rgb="FFFFFFCC"/>
        </patternFill>
      </fill>
    </dxf>
    <dxf>
      <alignment horizontal="center"/>
    </dxf>
    <dxf>
      <alignment vertical="center"/>
    </dxf>
    <dxf>
      <alignment horizontal="center"/>
    </dxf>
    <dxf>
      <alignment horizontal="general"/>
    </dxf>
    <dxf>
      <alignment horizontal="center" readingOrder="0"/>
    </dxf>
    <dxf>
      <alignment horizontal="center" readingOrder="0"/>
    </dxf>
    <dxf>
      <border>
        <left style="thin">
          <color indexed="64"/>
        </left>
        <right style="thin">
          <color indexed="64"/>
        </right>
        <top style="thin">
          <color indexed="64"/>
        </top>
        <bottom style="thin">
          <color indexed="64"/>
        </bottom>
        <vertical style="thin">
          <color indexed="64"/>
        </vertical>
        <horizontal style="thin">
          <color indexed="64"/>
        </horizontal>
      </border>
    </dxf>
    <dxf>
      <alignment horizontal="center" readingOrder="0"/>
    </dxf>
    <dxf>
      <border>
        <left style="thin">
          <color indexed="64"/>
        </left>
        <right style="thin">
          <color indexed="64"/>
        </right>
        <top style="thin">
          <color indexed="64"/>
        </top>
        <bottom style="thin">
          <color indexed="64"/>
        </bottom>
        <vertical style="thin">
          <color indexed="64"/>
        </vertical>
        <horizontal style="thin">
          <color indexed="64"/>
        </horizontal>
      </border>
    </dxf>
    <dxf>
      <alignment horizontal="center" readingOrder="0"/>
    </dxf>
    <dxf>
      <alignment horizontal="center" readingOrder="0"/>
    </dxf>
    <dxf>
      <alignment horizontal="center" readingOrder="0"/>
    </dxf>
    <dxf>
      <alignment horizontal="center" readingOrder="0"/>
    </dxf>
    <dxf>
      <alignment horizontal="center" readingOrder="0"/>
    </dxf>
    <dxf>
      <border>
        <left style="thin">
          <color indexed="64"/>
        </left>
        <right style="thin">
          <color indexed="64"/>
        </right>
        <top style="thin">
          <color indexed="64"/>
        </top>
        <bottom style="thin">
          <color indexed="64"/>
        </bottom>
        <vertical style="thin">
          <color indexed="64"/>
        </vertical>
        <horizontal style="thin">
          <color indexed="64"/>
        </horizontal>
      </border>
    </dxf>
    <dxf>
      <alignment horizontal="center" readingOrder="0"/>
    </dxf>
    <dxf>
      <alignment horizontal="center" readingOrder="0"/>
    </dxf>
    <dxf>
      <alignment horizontal="center" readingOrder="0"/>
    </dxf>
    <dxf>
      <alignment horizontal="center" readingOrder="0"/>
    </dxf>
    <dxf>
      <alignment horizontal="center" readingOrder="0"/>
    </dxf>
    <dxf>
      <border>
        <left style="thin">
          <color indexed="64"/>
        </left>
        <right style="thin">
          <color indexed="64"/>
        </right>
        <top style="thin">
          <color indexed="64"/>
        </top>
        <bottom style="thin">
          <color indexed="64"/>
        </bottom>
        <vertical style="thin">
          <color indexed="64"/>
        </vertical>
        <horizontal style="thin">
          <color indexed="64"/>
        </horizontal>
      </border>
    </dxf>
    <dxf>
      <alignment horizontal="center" readingOrder="0"/>
    </dxf>
    <dxf>
      <alignment horizontal="center" readingOrder="0"/>
    </dxf>
    <dxf>
      <alignment horizontal="center" readingOrder="0"/>
    </dxf>
    <dxf>
      <alignment horizontal="center" readingOrder="0"/>
    </dxf>
    <dxf>
      <alignment horizontal="center" readingOrder="0"/>
    </dxf>
    <dxf>
      <alignment horizontal="center" readingOrder="0"/>
    </dxf>
    <dxf>
      <alignment horizontal="center" readingOrder="0"/>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alignment horizontal="center" readingOrder="0"/>
    </dxf>
    <dxf>
      <alignment vertical="center" readingOrder="0"/>
    </dxf>
    <dxf>
      <border>
        <left style="thin">
          <color indexed="64"/>
        </left>
        <right style="thin">
          <color indexed="64"/>
        </right>
        <top style="thin">
          <color indexed="64"/>
        </top>
        <bottom style="thin">
          <color indexed="64"/>
        </bottom>
        <vertical style="thin">
          <color indexed="64"/>
        </vertical>
        <horizontal style="thin">
          <color indexed="64"/>
        </horizontal>
      </border>
    </dxf>
    <dxf>
      <alignment horizontal="center" readingOrder="0"/>
    </dxf>
    <dxf>
      <alignment vertical="center" readingOrder="0"/>
    </dxf>
    <dxf>
      <border>
        <left style="thin">
          <color indexed="64"/>
        </left>
        <right style="thin">
          <color indexed="64"/>
        </right>
        <top style="thin">
          <color indexed="64"/>
        </top>
        <bottom style="thin">
          <color indexed="64"/>
        </bottom>
        <vertical style="thin">
          <color indexed="64"/>
        </vertical>
        <horizontal style="thin">
          <color indexed="64"/>
        </horizontal>
      </border>
    </dxf>
    <dxf>
      <alignment horizontal="center" readingOrder="0"/>
    </dxf>
    <dxf>
      <alignment vertical="center" readingOrder="0"/>
    </dxf>
    <dxf>
      <border>
        <left style="thin">
          <color indexed="64"/>
        </left>
        <right style="thin">
          <color indexed="64"/>
        </right>
        <top style="thin">
          <color indexed="64"/>
        </top>
        <bottom style="thin">
          <color indexed="64"/>
        </bottom>
        <vertical style="thin">
          <color indexed="64"/>
        </vertical>
        <horizontal style="thin">
          <color indexed="64"/>
        </horizontal>
      </border>
    </dxf>
    <dxf>
      <alignment horizontal="center" readingOrder="0"/>
    </dxf>
    <dxf>
      <alignment vertical="center" readingOrder="0"/>
    </dxf>
    <dxf>
      <border>
        <left style="thin">
          <color indexed="64"/>
        </left>
        <right style="thin">
          <color indexed="64"/>
        </right>
        <top style="thin">
          <color indexed="64"/>
        </top>
        <bottom style="thin">
          <color indexed="64"/>
        </bottom>
        <vertical style="thin">
          <color indexed="64"/>
        </vertical>
        <horizontal style="thin">
          <color indexed="64"/>
        </horizontal>
      </border>
    </dxf>
    <dxf>
      <alignment horizontal="center" readingOrder="0"/>
    </dxf>
    <dxf>
      <alignment vertical="center" readingOrder="0"/>
    </dxf>
    <dxf>
      <border>
        <left style="thin">
          <color indexed="64"/>
        </left>
        <right style="thin">
          <color indexed="64"/>
        </right>
        <top style="thin">
          <color indexed="64"/>
        </top>
        <bottom style="thin">
          <color indexed="64"/>
        </bottom>
        <vertical style="thin">
          <color indexed="64"/>
        </vertical>
        <horizontal style="thin">
          <color indexed="64"/>
        </horizontal>
      </border>
    </dxf>
    <dxf>
      <alignment horizontal="center" readingOrder="0"/>
    </dxf>
    <dxf>
      <alignment vertical="center" readingOrder="0"/>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border>
        <left style="thin">
          <color indexed="64"/>
        </left>
        <right style="thin">
          <color indexed="64"/>
        </right>
        <top style="thin">
          <color indexed="64"/>
        </top>
        <bottom style="thin">
          <color indexed="64"/>
        </bottom>
        <vertical style="thin">
          <color indexed="64"/>
        </vertical>
        <horizontal style="thin">
          <color indexed="64"/>
        </horizontal>
      </border>
    </dxf>
    <dxf>
      <alignment horizontal="center"/>
    </dxf>
    <dxf>
      <alignment horizontal="center"/>
    </dxf>
    <dxf>
      <alignment horizontal="center"/>
    </dxf>
    <dxf>
      <alignment horizontal="center"/>
    </dxf>
    <dxf>
      <alignment horizontal="center"/>
    </dxf>
    <dxf>
      <alignment horizontal="center"/>
    </dxf>
    <dxf>
      <alignment vertical="bottom"/>
    </dxf>
    <dxf>
      <alignment vertical="bottom"/>
    </dxf>
    <dxf>
      <alignment vertical="bottom"/>
    </dxf>
    <dxf>
      <alignment vertical="bottom"/>
    </dxf>
    <dxf>
      <alignment vertical="bottom"/>
    </dxf>
    <dxf>
      <alignment vertical="bottom"/>
    </dxf>
    <dxf>
      <alignment vertical="center"/>
    </dxf>
    <dxf>
      <alignment vertical="center"/>
    </dxf>
    <dxf>
      <alignment vertical="center"/>
    </dxf>
    <dxf>
      <alignment vertical="center"/>
    </dxf>
    <dxf>
      <alignment vertical="center"/>
    </dxf>
    <dxf>
      <alignment vertical="cent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alignment horizontal="center" readingOrder="0"/>
    </dxf>
    <dxf>
      <alignment horizontal="center" readingOrder="0"/>
    </dxf>
    <dxf>
      <alignment horizontal="center" readingOrder="0"/>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alignment horizontal="center" readingOrder="0"/>
    </dxf>
    <dxf>
      <alignment horizontal="center" readingOrder="0"/>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alignment horizontal="center" readingOrder="0"/>
    </dxf>
    <dxf>
      <alignment horizontal="center" readingOrder="0"/>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alignment horizontal="center" readingOrder="0"/>
    </dxf>
    <dxf>
      <alignment horizontal="center" readingOrder="0"/>
    </dxf>
    <dxf>
      <alignment horizontal="center" readingOrder="0"/>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alignment horizontal="center" readingOrder="0"/>
    </dxf>
    <dxf>
      <alignment horizontal="center" readingOrder="0"/>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alignment horizontal="center" readingOrder="0"/>
    </dxf>
    <dxf>
      <alignment horizontal="center" readingOrder="0"/>
    </dxf>
    <dxf>
      <alignment horizontal="center" readingOrder="0"/>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alignment horizontal="center" readingOrder="0"/>
    </dxf>
    <dxf>
      <alignment horizontal="center" readingOrder="0"/>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alignment wrapText="1" readingOrder="0"/>
    </dxf>
    <dxf>
      <alignment wrapText="1" readingOrder="0"/>
    </dxf>
    <dxf>
      <alignment wrapText="1" readingOrder="0"/>
    </dxf>
    <dxf>
      <fill>
        <patternFill patternType="none">
          <bgColor auto="1"/>
        </patternFill>
      </fill>
    </dxf>
    <dxf>
      <border>
        <left style="thin">
          <color indexed="64"/>
        </left>
        <right style="thin">
          <color indexed="64"/>
        </right>
        <top style="thin">
          <color indexed="64"/>
        </top>
        <bottom style="thin">
          <color indexed="64"/>
        </bottom>
        <vertical style="thin">
          <color indexed="64"/>
        </vertical>
        <horizontal style="thin">
          <color indexed="64"/>
        </horizontal>
      </border>
    </dxf>
    <dxf>
      <alignment wrapText="1" readingOrder="0"/>
    </dxf>
    <dxf>
      <alignment textRotation="90" readingOrder="0"/>
    </dxf>
    <dxf>
      <alignment textRotation="90" readingOrder="0"/>
    </dxf>
    <dxf>
      <alignment horizontal="center" readingOrder="0"/>
    </dxf>
    <dxf>
      <alignment horizontal="center" readingOrder="0"/>
    </dxf>
    <dxf>
      <alignment horizontal="center" readingOrder="0"/>
    </dxf>
    <dxf>
      <border>
        <left style="thin">
          <color indexed="64"/>
        </left>
        <right style="thin">
          <color indexed="64"/>
        </right>
        <top style="thin">
          <color indexed="64"/>
        </top>
        <bottom style="thin">
          <color indexed="64"/>
        </bottom>
        <vertical style="thin">
          <color indexed="64"/>
        </vertical>
        <horizontal style="thin">
          <color indexed="64"/>
        </horizontal>
      </border>
    </dxf>
    <dxf>
      <alignment wrapText="1" readingOrder="0"/>
    </dxf>
    <dxf>
      <alignment wrapText="1" readingOrder="0"/>
    </dxf>
    <dxf>
      <alignment wrapText="1" readingOrder="0"/>
    </dxf>
    <dxf>
      <fill>
        <patternFill patternType="none">
          <bgColor auto="1"/>
        </patternFill>
      </fill>
    </dxf>
    <dxf>
      <border>
        <left style="thin">
          <color indexed="64"/>
        </left>
        <right style="thin">
          <color indexed="64"/>
        </right>
        <top style="thin">
          <color indexed="64"/>
        </top>
        <bottom style="thin">
          <color indexed="64"/>
        </bottom>
        <vertical style="thin">
          <color indexed="64"/>
        </vertical>
        <horizontal style="thin">
          <color indexed="64"/>
        </horizontal>
      </border>
    </dxf>
    <dxf>
      <alignment wrapText="1" readingOrder="0"/>
    </dxf>
    <dxf>
      <alignment textRotation="90" readingOrder="0"/>
    </dxf>
    <dxf>
      <alignment textRotation="90" readingOrder="0"/>
    </dxf>
    <dxf>
      <alignment horizontal="center" readingOrder="0"/>
    </dxf>
    <dxf>
      <alignment horizontal="center" readingOrder="0"/>
    </dxf>
    <dxf>
      <alignment horizontal="center" readingOrder="0"/>
    </dxf>
    <dxf>
      <border>
        <left style="thin">
          <color indexed="64"/>
        </left>
        <right style="thin">
          <color indexed="64"/>
        </right>
        <top style="thin">
          <color indexed="64"/>
        </top>
        <bottom style="thin">
          <color indexed="64"/>
        </bottom>
        <vertical style="thin">
          <color indexed="64"/>
        </vertical>
        <horizontal style="thin">
          <color indexed="64"/>
        </horizontal>
      </border>
    </dxf>
    <dxf>
      <alignment wrapText="1" readingOrder="0"/>
    </dxf>
    <dxf>
      <alignment wrapText="1" readingOrder="0"/>
    </dxf>
    <dxf>
      <alignment wrapText="1" readingOrder="0"/>
    </dxf>
    <dxf>
      <fill>
        <patternFill patternType="none">
          <bgColor auto="1"/>
        </patternFill>
      </fill>
    </dxf>
    <dxf>
      <border>
        <left style="thin">
          <color indexed="64"/>
        </left>
        <right style="thin">
          <color indexed="64"/>
        </right>
        <top style="thin">
          <color indexed="64"/>
        </top>
        <bottom style="thin">
          <color indexed="64"/>
        </bottom>
        <vertical style="thin">
          <color indexed="64"/>
        </vertical>
        <horizontal style="thin">
          <color indexed="64"/>
        </horizontal>
      </border>
    </dxf>
    <dxf>
      <alignment wrapText="1" readingOrder="0"/>
    </dxf>
    <dxf>
      <alignment textRotation="90" readingOrder="0"/>
    </dxf>
    <dxf>
      <alignment textRotation="90" readingOrder="0"/>
    </dxf>
    <dxf>
      <alignment horizontal="center" readingOrder="0"/>
    </dxf>
    <dxf>
      <alignment horizontal="center" readingOrder="0"/>
    </dxf>
    <dxf>
      <alignment horizontal="center" readingOrder="0"/>
    </dxf>
    <dxf>
      <border>
        <left style="thin">
          <color indexed="64"/>
        </left>
        <right style="thin">
          <color indexed="64"/>
        </right>
        <top style="thin">
          <color indexed="64"/>
        </top>
        <bottom style="thin">
          <color indexed="64"/>
        </bottom>
        <vertical style="thin">
          <color indexed="64"/>
        </vertical>
        <horizontal style="thin">
          <color indexed="64"/>
        </horizontal>
      </border>
    </dxf>
    <dxf>
      <alignment wrapText="1" readingOrder="0"/>
    </dxf>
    <dxf>
      <alignment wrapText="1" readingOrder="0"/>
    </dxf>
    <dxf>
      <alignment wrapText="1" readingOrder="0"/>
    </dxf>
    <dxf>
      <fill>
        <patternFill patternType="none">
          <bgColor auto="1"/>
        </patternFill>
      </fill>
    </dxf>
    <dxf>
      <border>
        <left style="thin">
          <color indexed="64"/>
        </left>
        <right style="thin">
          <color indexed="64"/>
        </right>
        <top style="thin">
          <color indexed="64"/>
        </top>
        <bottom style="thin">
          <color indexed="64"/>
        </bottom>
        <vertical style="thin">
          <color indexed="64"/>
        </vertical>
        <horizontal style="thin">
          <color indexed="64"/>
        </horizontal>
      </border>
    </dxf>
    <dxf>
      <alignment wrapText="1" readingOrder="0"/>
    </dxf>
    <dxf>
      <alignment textRotation="90" readingOrder="0"/>
    </dxf>
    <dxf>
      <alignment textRotation="90" readingOrder="0"/>
    </dxf>
    <dxf>
      <alignment horizontal="center" readingOrder="0"/>
    </dxf>
    <dxf>
      <alignment horizontal="center" readingOrder="0"/>
    </dxf>
    <dxf>
      <alignment horizontal="center" readingOrder="0"/>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alignment wrapText="1" readingOrder="0"/>
    </dxf>
    <dxf>
      <alignment wrapText="1" readingOrder="0"/>
    </dxf>
    <dxf>
      <alignment textRotation="90" readingOrder="0"/>
    </dxf>
    <dxf>
      <alignment textRotation="90" readingOrder="0"/>
    </dxf>
    <dxf>
      <alignment horizontal="center" readingOrder="0"/>
    </dxf>
    <dxf>
      <alignment horizontal="center" readingOrder="0"/>
    </dxf>
    <dxf>
      <alignment horizontal="center" readingOrder="0"/>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alignment horizontal="center" readingOrder="0"/>
    </dxf>
    <dxf>
      <alignment horizontal="center" readingOrder="0"/>
    </dxf>
    <dxf>
      <alignment horizontal="center" readingOrder="0"/>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alignment horizontal="center" readingOrder="0"/>
    </dxf>
    <dxf>
      <alignment horizontal="center" readingOrder="0"/>
    </dxf>
    <dxf>
      <alignment horizontal="center" readingOrder="0"/>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alignment horizontal="center" readingOrder="0"/>
    </dxf>
    <dxf>
      <alignment horizontal="center" readingOrder="0"/>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alignment horizontal="center" readingOrder="0"/>
    </dxf>
    <dxf>
      <alignment horizontal="center" readingOrder="0"/>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alignment horizontal="center" readingOrder="0"/>
    </dxf>
    <dxf>
      <alignment horizontal="center" readingOrder="0"/>
    </dxf>
    <dxf>
      <alignment horizontal="center" readingOrder="0"/>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alignment horizontal="general" readingOrder="0"/>
    </dxf>
    <dxf>
      <alignment vertical="center" readingOrder="0"/>
    </dxf>
    <dxf>
      <alignment horizontal="center" readingOrder="0"/>
    </dxf>
    <dxf>
      <alignment horizontal="center" readingOrder="0"/>
    </dxf>
    <dxf>
      <alignment vertical="top"/>
    </dxf>
    <dxf>
      <alignment vertical="top"/>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fill>
        <patternFill patternType="solid">
          <bgColor theme="9" tint="0.59999389629810485"/>
        </patternFill>
      </fill>
    </dxf>
    <dxf>
      <fill>
        <patternFill patternType="solid">
          <bgColor theme="9" tint="0.59999389629810485"/>
        </patternFill>
      </fill>
    </dxf>
    <dxf>
      <fill>
        <patternFill patternType="solid">
          <bgColor theme="9" tint="0.59999389629810485"/>
        </patternFill>
      </fill>
    </dxf>
    <dxf>
      <fill>
        <patternFill patternType="solid">
          <bgColor theme="9" tint="0.59999389629810485"/>
        </patternFill>
      </fill>
    </dxf>
    <dxf>
      <alignment horizontal="center" readingOrder="0"/>
    </dxf>
    <dxf>
      <alignment horizontal="center" readingOrder="0"/>
    </dxf>
    <dxf>
      <alignment horizontal="center" readingOrder="0"/>
    </dxf>
    <dxf>
      <alignment vertical="top"/>
    </dxf>
    <dxf>
      <alignment vertical="top"/>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alignment vertical="bottom"/>
    </dxf>
    <dxf>
      <alignment vertical="bottom"/>
    </dxf>
    <dxf>
      <alignment vertical="bottom"/>
    </dxf>
    <dxf>
      <alignment wrapText="1"/>
    </dxf>
    <dxf>
      <alignment wrapText="1"/>
    </dxf>
    <dxf>
      <alignment wrapText="1"/>
    </dxf>
    <dxf>
      <alignment horizontal="center"/>
    </dxf>
    <dxf>
      <alignment horizontal="center"/>
    </dxf>
    <dxf>
      <alignment horizontal="center"/>
    </dxf>
    <dxf>
      <alignment horizontal="general"/>
    </dxf>
    <dxf>
      <alignment horizontal="general"/>
    </dxf>
    <dxf>
      <alignment horizontal="general"/>
    </dxf>
    <dxf>
      <alignment vertical="top"/>
    </dxf>
    <dxf>
      <alignment vertical="top"/>
    </dxf>
    <dxf>
      <alignment vertical="top"/>
    </dxf>
    <dxf>
      <alignment vertical="top"/>
    </dxf>
    <dxf>
      <alignment vertical="top"/>
    </dxf>
    <dxf>
      <alignment vertical="top"/>
    </dxf>
    <dxf>
      <alignment vertical="top"/>
    </dxf>
    <dxf>
      <alignment wrapText="1"/>
    </dxf>
    <dxf>
      <alignment wrapText="1"/>
    </dxf>
    <dxf>
      <border>
        <left style="thin">
          <color indexed="64"/>
        </left>
        <right style="thin">
          <color indexed="64"/>
        </right>
        <top style="thin">
          <color indexed="64"/>
        </top>
        <bottom style="thin">
          <color indexed="64"/>
        </bottom>
        <vertical style="thin">
          <color indexed="64"/>
        </vertical>
        <horizontal style="thin">
          <color indexed="64"/>
        </horizontal>
      </border>
    </dxf>
    <dxf>
      <alignment horizontal="center" readingOrder="0"/>
    </dxf>
    <dxf>
      <alignment horizontal="center" readingOrder="0"/>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alignment horizontal="general" readingOrder="0"/>
    </dxf>
    <dxf>
      <alignment vertical="center" readingOrder="0"/>
    </dxf>
    <dxf>
      <alignment horizontal="center" readingOrder="0"/>
    </dxf>
    <dxf>
      <alignment horizontal="center" readingOrder="0"/>
    </dxf>
    <dxf>
      <alignment vertical="top"/>
    </dxf>
    <dxf>
      <alignment vertical="top"/>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alignment horizontal="general" readingOrder="0"/>
    </dxf>
    <dxf>
      <alignment vertical="center" readingOrder="0"/>
    </dxf>
    <dxf>
      <alignment horizontal="center" readingOrder="0"/>
    </dxf>
    <dxf>
      <alignment horizontal="center" readingOrder="0"/>
    </dxf>
    <dxf>
      <alignment vertical="top"/>
    </dxf>
    <dxf>
      <alignment vertical="top"/>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alignment vertical="top"/>
    </dxf>
    <dxf>
      <alignment vertical="top"/>
    </dxf>
    <dxf>
      <alignment vertical="top"/>
    </dxf>
    <dxf>
      <alignment vertical="top"/>
    </dxf>
    <dxf>
      <alignment vertical="top"/>
    </dxf>
    <dxf>
      <alignment vertical="top"/>
    </dxf>
    <dxf>
      <border>
        <left style="thin">
          <color indexed="64"/>
        </left>
        <right style="thin">
          <color indexed="64"/>
        </right>
        <top style="thin">
          <color indexed="64"/>
        </top>
        <bottom style="thin">
          <color indexed="64"/>
        </bottom>
        <vertical style="thin">
          <color indexed="64"/>
        </vertical>
        <horizontal style="thin">
          <color indexed="64"/>
        </horizontal>
      </border>
    </dxf>
    <dxf>
      <alignment horizontal="center" readingOrder="0"/>
    </dxf>
    <dxf>
      <alignment horizontal="center" readingOrder="0"/>
    </dxf>
    <dxf>
      <alignment horizontal="center" readingOrder="0"/>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alignment horizontal="general" readingOrder="0"/>
    </dxf>
    <dxf>
      <alignment vertical="center" readingOrder="0"/>
    </dxf>
    <dxf>
      <alignment horizontal="center" readingOrder="0"/>
    </dxf>
    <dxf>
      <alignment horizontal="center" readingOrder="0"/>
    </dxf>
    <dxf>
      <alignment vertical="top"/>
    </dxf>
    <dxf>
      <alignment vertical="top"/>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alignment horizontal="center" readingOrder="0"/>
    </dxf>
    <dxf>
      <alignment horizontal="center" readingOrder="0"/>
    </dxf>
    <dxf>
      <alignment horizontal="center" readingOrder="0"/>
    </dxf>
    <dxf>
      <alignment vertical="top"/>
    </dxf>
    <dxf>
      <alignment vertical="top"/>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alignment horizontal="general" readingOrder="0"/>
    </dxf>
    <dxf>
      <alignment vertical="center" readingOrder="0"/>
    </dxf>
    <dxf>
      <alignment horizontal="center" readingOrder="0"/>
    </dxf>
    <dxf>
      <alignment horizontal="center" readingOrder="0"/>
    </dxf>
    <dxf>
      <alignment vertical="top"/>
    </dxf>
    <dxf>
      <alignment vertical="top"/>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alignment horizontal="general" readingOrder="0"/>
    </dxf>
    <dxf>
      <alignment vertical="center" readingOrder="0"/>
    </dxf>
    <dxf>
      <alignment horizontal="center" readingOrder="0"/>
    </dxf>
    <dxf>
      <alignment horizontal="center" readingOrder="0"/>
    </dxf>
    <dxf>
      <alignment vertical="top"/>
    </dxf>
    <dxf>
      <alignment vertical="top"/>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font>
        <b/>
      </font>
    </dxf>
    <dxf>
      <fill>
        <patternFill patternType="solid">
          <bgColor rgb="FFFFFFCC"/>
        </patternFill>
      </fill>
    </dxf>
    <dxf>
      <fill>
        <patternFill patternType="solid">
          <bgColor rgb="FFFFFFCC"/>
        </patternFill>
      </fill>
    </dxf>
    <dxf>
      <fill>
        <patternFill patternType="solid">
          <bgColor rgb="FFFFFFCC"/>
        </patternFill>
      </fill>
    </dxf>
    <dxf>
      <fill>
        <patternFill patternType="solid">
          <bgColor rgb="FFFFFFCC"/>
        </patternFill>
      </fill>
    </dxf>
    <dxf>
      <fill>
        <patternFill patternType="solid">
          <bgColor rgb="FFFFFFCC"/>
        </patternFill>
      </fill>
    </dxf>
    <dxf>
      <fill>
        <patternFill patternType="solid">
          <bgColor rgb="FFFFFFCC"/>
        </patternFill>
      </fill>
    </dxf>
    <dxf>
      <fill>
        <patternFill patternType="solid">
          <bgColor rgb="FFFFFFCC"/>
        </patternFill>
      </fill>
    </dxf>
    <dxf>
      <fill>
        <patternFill patternType="solid">
          <bgColor rgb="FFFFFFCC"/>
        </patternFill>
      </fill>
    </dxf>
    <dxf>
      <fill>
        <patternFill patternType="solid">
          <bgColor rgb="FFFFFFCC"/>
        </patternFill>
      </fill>
    </dxf>
    <dxf>
      <fill>
        <patternFill patternType="solid">
          <bgColor rgb="FFFFFFCC"/>
        </patternFill>
      </fill>
    </dxf>
    <dxf>
      <fill>
        <patternFill patternType="solid">
          <bgColor rgb="FFFFFFCC"/>
        </patternFill>
      </fill>
    </dxf>
    <dxf>
      <fill>
        <patternFill patternType="solid">
          <bgColor rgb="FFFFFFCC"/>
        </patternFill>
      </fill>
    </dxf>
    <dxf>
      <fill>
        <patternFill patternType="solid">
          <bgColor rgb="FFFFFFCC"/>
        </patternFill>
      </fill>
    </dxf>
    <dxf>
      <fill>
        <patternFill patternType="solid">
          <bgColor rgb="FFFFFFCC"/>
        </patternFill>
      </fill>
    </dxf>
    <dxf>
      <fill>
        <patternFill patternType="solid">
          <bgColor rgb="FFFFFFCC"/>
        </patternFill>
      </fill>
    </dxf>
    <dxf>
      <fill>
        <patternFill patternType="solid">
          <bgColor rgb="FFFFFFCC"/>
        </patternFill>
      </fill>
    </dxf>
    <dxf>
      <alignment horizontal="center" readingOrder="0"/>
    </dxf>
    <dxf>
      <alignment horizontal="center" readingOrder="0"/>
    </dxf>
    <dxf>
      <alignment horizontal="center" readingOrder="0"/>
    </dxf>
    <dxf>
      <alignment horizontal="center" readingOrder="0"/>
    </dxf>
    <dxf>
      <border>
        <left style="thin">
          <color indexed="64"/>
        </left>
        <right style="thin">
          <color indexed="64"/>
        </right>
        <top style="thin">
          <color indexed="64"/>
        </top>
        <bottom style="thin">
          <color indexed="64"/>
        </bottom>
        <vertical style="thin">
          <color indexed="64"/>
        </vertical>
        <horizontal style="thin">
          <color indexed="64"/>
        </horizontal>
      </border>
    </dxf>
    <dxf>
      <alignment horizontal="center" readingOrder="0"/>
    </dxf>
    <dxf>
      <alignment horizontal="center" readingOrder="0"/>
    </dxf>
    <dxf>
      <alignment textRotation="90" wrapText="1" readingOrder="0"/>
    </dxf>
    <dxf>
      <font>
        <b/>
      </font>
    </dxf>
    <dxf>
      <fill>
        <patternFill patternType="solid">
          <bgColor rgb="FFFFFFCC"/>
        </patternFill>
      </fill>
    </dxf>
    <dxf>
      <fill>
        <patternFill patternType="solid">
          <bgColor rgb="FFFFFFCC"/>
        </patternFill>
      </fill>
    </dxf>
    <dxf>
      <fill>
        <patternFill patternType="solid">
          <bgColor rgb="FFFFFFCC"/>
        </patternFill>
      </fill>
    </dxf>
    <dxf>
      <fill>
        <patternFill patternType="solid">
          <bgColor rgb="FFFFFFCC"/>
        </patternFill>
      </fill>
    </dxf>
    <dxf>
      <fill>
        <patternFill patternType="solid">
          <bgColor rgb="FFFFFFCC"/>
        </patternFill>
      </fill>
    </dxf>
    <dxf>
      <fill>
        <patternFill patternType="solid">
          <bgColor rgb="FFFFFFCC"/>
        </patternFill>
      </fill>
    </dxf>
    <dxf>
      <fill>
        <patternFill patternType="solid">
          <bgColor rgb="FFFFFFCC"/>
        </patternFill>
      </fill>
    </dxf>
    <dxf>
      <fill>
        <patternFill patternType="solid">
          <bgColor rgb="FFFFFFCC"/>
        </patternFill>
      </fill>
    </dxf>
    <dxf>
      <fill>
        <patternFill patternType="solid">
          <bgColor rgb="FFFFFFCC"/>
        </patternFill>
      </fill>
    </dxf>
    <dxf>
      <fill>
        <patternFill patternType="solid">
          <bgColor rgb="FFFFFFCC"/>
        </patternFill>
      </fill>
    </dxf>
    <dxf>
      <fill>
        <patternFill patternType="solid">
          <bgColor rgb="FFFFFFCC"/>
        </patternFill>
      </fill>
    </dxf>
    <dxf>
      <fill>
        <patternFill patternType="solid">
          <bgColor rgb="FFFFFFCC"/>
        </patternFill>
      </fill>
    </dxf>
    <dxf>
      <fill>
        <patternFill patternType="solid">
          <bgColor rgb="FFFFFFCC"/>
        </patternFill>
      </fill>
    </dxf>
    <dxf>
      <fill>
        <patternFill patternType="solid">
          <bgColor rgb="FFFFFFCC"/>
        </patternFill>
      </fill>
    </dxf>
    <dxf>
      <fill>
        <patternFill patternType="solid">
          <bgColor rgb="FFFFFFCC"/>
        </patternFill>
      </fill>
    </dxf>
    <dxf>
      <fill>
        <patternFill patternType="solid">
          <bgColor rgb="FFFFFFCC"/>
        </patternFill>
      </fill>
    </dxf>
    <dxf>
      <alignment horizontal="center" readingOrder="0"/>
    </dxf>
    <dxf>
      <alignment horizontal="center" readingOrder="0"/>
    </dxf>
    <dxf>
      <alignment horizontal="center" readingOrder="0"/>
    </dxf>
    <dxf>
      <border>
        <left style="thin">
          <color indexed="64"/>
        </left>
        <right style="thin">
          <color indexed="64"/>
        </right>
        <top style="thin">
          <color indexed="64"/>
        </top>
        <bottom style="thin">
          <color indexed="64"/>
        </bottom>
        <vertical style="thin">
          <color indexed="64"/>
        </vertical>
        <horizontal style="thin">
          <color indexed="64"/>
        </horizontal>
      </border>
    </dxf>
    <dxf>
      <font>
        <b/>
      </font>
    </dxf>
    <dxf>
      <fill>
        <patternFill patternType="solid">
          <bgColor rgb="FFFFFFCC"/>
        </patternFill>
      </fill>
    </dxf>
    <dxf>
      <fill>
        <patternFill patternType="solid">
          <bgColor rgb="FFFFFFCC"/>
        </patternFill>
      </fill>
    </dxf>
    <dxf>
      <fill>
        <patternFill patternType="solid">
          <bgColor rgb="FFFFFFCC"/>
        </patternFill>
      </fill>
    </dxf>
    <dxf>
      <fill>
        <patternFill patternType="solid">
          <bgColor rgb="FFFFFFCC"/>
        </patternFill>
      </fill>
    </dxf>
    <dxf>
      <fill>
        <patternFill patternType="solid">
          <bgColor rgb="FFFFFFCC"/>
        </patternFill>
      </fill>
    </dxf>
    <dxf>
      <fill>
        <patternFill patternType="solid">
          <bgColor rgb="FFFFFFCC"/>
        </patternFill>
      </fill>
    </dxf>
    <dxf>
      <fill>
        <patternFill patternType="solid">
          <bgColor rgb="FFFFFFCC"/>
        </patternFill>
      </fill>
    </dxf>
    <dxf>
      <fill>
        <patternFill patternType="solid">
          <bgColor rgb="FFFFFFCC"/>
        </patternFill>
      </fill>
    </dxf>
    <dxf>
      <fill>
        <patternFill patternType="solid">
          <bgColor rgb="FFFFFFCC"/>
        </patternFill>
      </fill>
    </dxf>
    <dxf>
      <fill>
        <patternFill patternType="solid">
          <bgColor rgb="FFFFFFCC"/>
        </patternFill>
      </fill>
    </dxf>
    <dxf>
      <fill>
        <patternFill patternType="solid">
          <bgColor rgb="FFFFFFCC"/>
        </patternFill>
      </fill>
    </dxf>
    <dxf>
      <fill>
        <patternFill patternType="solid">
          <bgColor rgb="FFFFFFCC"/>
        </patternFill>
      </fill>
    </dxf>
    <dxf>
      <fill>
        <patternFill patternType="solid">
          <bgColor rgb="FFFFFFCC"/>
        </patternFill>
      </fill>
    </dxf>
    <dxf>
      <fill>
        <patternFill patternType="solid">
          <bgColor rgb="FFFFFFCC"/>
        </patternFill>
      </fill>
    </dxf>
    <dxf>
      <fill>
        <patternFill patternType="solid">
          <bgColor rgb="FFFFFFCC"/>
        </patternFill>
      </fill>
    </dxf>
    <dxf>
      <fill>
        <patternFill patternType="solid">
          <bgColor rgb="FFFFFFCC"/>
        </patternFill>
      </fill>
    </dxf>
    <dxf>
      <alignment horizontal="center" readingOrder="0"/>
    </dxf>
    <dxf>
      <alignment horizontal="center" readingOrder="0"/>
    </dxf>
    <dxf>
      <alignment horizontal="center" readingOrder="0"/>
    </dxf>
    <dxf>
      <alignment horizontal="center" readingOrder="0"/>
    </dxf>
    <dxf>
      <border>
        <left style="thin">
          <color indexed="64"/>
        </left>
        <right style="thin">
          <color indexed="64"/>
        </right>
        <top style="thin">
          <color indexed="64"/>
        </top>
        <bottom style="thin">
          <color indexed="64"/>
        </bottom>
        <vertical style="thin">
          <color indexed="64"/>
        </vertical>
        <horizontal style="thin">
          <color indexed="64"/>
        </horizontal>
      </border>
    </dxf>
    <dxf>
      <font>
        <b/>
      </font>
    </dxf>
    <dxf>
      <fill>
        <patternFill patternType="solid">
          <bgColor rgb="FFFFFFCC"/>
        </patternFill>
      </fill>
    </dxf>
    <dxf>
      <fill>
        <patternFill patternType="solid">
          <bgColor rgb="FFFFFFCC"/>
        </patternFill>
      </fill>
    </dxf>
    <dxf>
      <fill>
        <patternFill patternType="solid">
          <bgColor rgb="FFFFFFCC"/>
        </patternFill>
      </fill>
    </dxf>
    <dxf>
      <fill>
        <patternFill patternType="solid">
          <bgColor rgb="FFFFFFCC"/>
        </patternFill>
      </fill>
    </dxf>
    <dxf>
      <fill>
        <patternFill patternType="solid">
          <bgColor rgb="FFFFFFCC"/>
        </patternFill>
      </fill>
    </dxf>
    <dxf>
      <fill>
        <patternFill patternType="solid">
          <bgColor rgb="FFFFFFCC"/>
        </patternFill>
      </fill>
    </dxf>
    <dxf>
      <fill>
        <patternFill patternType="solid">
          <bgColor rgb="FFFFFFCC"/>
        </patternFill>
      </fill>
    </dxf>
    <dxf>
      <fill>
        <patternFill patternType="solid">
          <bgColor rgb="FFFFFFCC"/>
        </patternFill>
      </fill>
    </dxf>
    <dxf>
      <fill>
        <patternFill patternType="solid">
          <bgColor rgb="FFFFFFCC"/>
        </patternFill>
      </fill>
    </dxf>
    <dxf>
      <fill>
        <patternFill patternType="solid">
          <bgColor rgb="FFFFFFCC"/>
        </patternFill>
      </fill>
    </dxf>
    <dxf>
      <fill>
        <patternFill patternType="solid">
          <bgColor rgb="FFFFFFCC"/>
        </patternFill>
      </fill>
    </dxf>
    <dxf>
      <fill>
        <patternFill patternType="solid">
          <bgColor rgb="FFFFFFCC"/>
        </patternFill>
      </fill>
    </dxf>
    <dxf>
      <fill>
        <patternFill patternType="solid">
          <bgColor rgb="FFFFFFCC"/>
        </patternFill>
      </fill>
    </dxf>
    <dxf>
      <fill>
        <patternFill patternType="solid">
          <bgColor rgb="FFFFFFCC"/>
        </patternFill>
      </fill>
    </dxf>
    <dxf>
      <fill>
        <patternFill patternType="solid">
          <bgColor rgb="FFFFFFCC"/>
        </patternFill>
      </fill>
    </dxf>
    <dxf>
      <fill>
        <patternFill patternType="solid">
          <bgColor rgb="FFFFFFCC"/>
        </patternFill>
      </fill>
    </dxf>
    <dxf>
      <alignment horizontal="center" readingOrder="0"/>
    </dxf>
    <dxf>
      <alignment horizontal="center" readingOrder="0"/>
    </dxf>
    <dxf>
      <alignment horizontal="center" readingOrder="0"/>
    </dxf>
    <dxf>
      <alignment horizontal="center" readingOrder="0"/>
    </dxf>
    <dxf>
      <border>
        <left style="thin">
          <color indexed="64"/>
        </left>
        <right style="thin">
          <color indexed="64"/>
        </right>
        <top style="thin">
          <color indexed="64"/>
        </top>
        <bottom style="thin">
          <color indexed="64"/>
        </bottom>
        <vertical style="thin">
          <color indexed="64"/>
        </vertical>
        <horizontal style="thin">
          <color indexed="64"/>
        </horizontal>
      </border>
    </dxf>
    <dxf>
      <font>
        <b/>
      </font>
    </dxf>
    <dxf>
      <fill>
        <patternFill patternType="solid">
          <bgColor rgb="FFFFFFCC"/>
        </patternFill>
      </fill>
    </dxf>
    <dxf>
      <fill>
        <patternFill patternType="solid">
          <bgColor rgb="FFFFFFCC"/>
        </patternFill>
      </fill>
    </dxf>
    <dxf>
      <fill>
        <patternFill patternType="solid">
          <bgColor rgb="FFFFFFCC"/>
        </patternFill>
      </fill>
    </dxf>
    <dxf>
      <fill>
        <patternFill patternType="solid">
          <bgColor rgb="FFFFFFCC"/>
        </patternFill>
      </fill>
    </dxf>
    <dxf>
      <fill>
        <patternFill patternType="solid">
          <bgColor rgb="FFFFFFCC"/>
        </patternFill>
      </fill>
    </dxf>
    <dxf>
      <fill>
        <patternFill patternType="solid">
          <bgColor rgb="FFFFFFCC"/>
        </patternFill>
      </fill>
    </dxf>
    <dxf>
      <fill>
        <patternFill patternType="solid">
          <bgColor rgb="FFFFFFCC"/>
        </patternFill>
      </fill>
    </dxf>
    <dxf>
      <fill>
        <patternFill patternType="solid">
          <bgColor rgb="FFFFFFCC"/>
        </patternFill>
      </fill>
    </dxf>
    <dxf>
      <fill>
        <patternFill patternType="solid">
          <bgColor rgb="FFFFFFCC"/>
        </patternFill>
      </fill>
    </dxf>
    <dxf>
      <fill>
        <patternFill patternType="solid">
          <bgColor rgb="FFFFFFCC"/>
        </patternFill>
      </fill>
    </dxf>
    <dxf>
      <fill>
        <patternFill patternType="solid">
          <bgColor rgb="FFFFFFCC"/>
        </patternFill>
      </fill>
    </dxf>
    <dxf>
      <fill>
        <patternFill patternType="solid">
          <bgColor rgb="FFFFFFCC"/>
        </patternFill>
      </fill>
    </dxf>
    <dxf>
      <fill>
        <patternFill patternType="solid">
          <bgColor rgb="FFFFFFCC"/>
        </patternFill>
      </fill>
    </dxf>
    <dxf>
      <fill>
        <patternFill patternType="solid">
          <bgColor rgb="FFFFFFCC"/>
        </patternFill>
      </fill>
    </dxf>
    <dxf>
      <fill>
        <patternFill patternType="solid">
          <bgColor rgb="FFFFFFCC"/>
        </patternFill>
      </fill>
    </dxf>
    <dxf>
      <fill>
        <patternFill patternType="solid">
          <bgColor rgb="FFFFFFCC"/>
        </patternFill>
      </fill>
    </dxf>
    <dxf>
      <alignment horizontal="center" readingOrder="0"/>
    </dxf>
    <dxf>
      <alignment horizontal="center" readingOrder="0"/>
    </dxf>
    <dxf>
      <alignment horizontal="center" readingOrder="0"/>
    </dxf>
    <dxf>
      <alignment horizontal="center" readingOrder="0"/>
    </dxf>
    <dxf>
      <border>
        <left style="thin">
          <color indexed="64"/>
        </left>
        <right style="thin">
          <color indexed="64"/>
        </right>
        <top style="thin">
          <color indexed="64"/>
        </top>
        <bottom style="thin">
          <color indexed="64"/>
        </bottom>
        <vertical style="thin">
          <color indexed="64"/>
        </vertical>
        <horizontal style="thin">
          <color indexed="64"/>
        </horizontal>
      </border>
    </dxf>
    <dxf>
      <alignment horizontal="center" readingOrder="0"/>
    </dxf>
    <dxf>
      <alignment horizontal="center" readingOrder="0"/>
    </dxf>
    <dxf>
      <alignment horizontal="center" readingOrder="0"/>
    </dxf>
    <dxf>
      <alignment horizontal="center" readingOrder="0"/>
    </dxf>
    <dxf>
      <alignment horizontal="center" readingOrder="0"/>
    </dxf>
    <dxf>
      <border>
        <left style="thin">
          <color indexed="64"/>
        </left>
        <right style="thin">
          <color indexed="64"/>
        </right>
        <top style="thin">
          <color indexed="64"/>
        </top>
        <bottom style="thin">
          <color indexed="64"/>
        </bottom>
        <vertical style="thin">
          <color indexed="64"/>
        </vertical>
        <horizontal style="thin">
          <color indexed="64"/>
        </horizontal>
      </border>
    </dxf>
    <dxf>
      <alignment horizontal="center"/>
    </dxf>
    <dxf>
      <alignment horizontal="center"/>
    </dxf>
    <dxf>
      <alignment horizontal="center"/>
    </dxf>
    <dxf>
      <alignment horizontal="center"/>
    </dxf>
    <dxf>
      <alignment horizontal="center"/>
    </dxf>
    <dxf>
      <alignment vertical="bottom"/>
    </dxf>
    <dxf>
      <alignment vertical="bottom"/>
    </dxf>
    <dxf>
      <alignment vertical="bottom"/>
    </dxf>
    <dxf>
      <alignment vertical="bottom"/>
    </dxf>
    <dxf>
      <alignment vertical="bottom"/>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164" formatCode="h:mm;@"/>
    </dxf>
    <dxf>
      <numFmt numFmtId="0" formatCode="General"/>
    </dxf>
    <dxf>
      <numFmt numFmtId="0" formatCode="General"/>
    </dxf>
    <dxf>
      <numFmt numFmtId="0" formatCode="General"/>
    </dxf>
    <dxf>
      <numFmt numFmtId="19" formatCode="dd/mm/yyyy"/>
    </dxf>
    <dxf>
      <alignment horizontal="center" readingOrder="0"/>
    </dxf>
    <dxf>
      <alignment horizontal="center" readingOrder="0"/>
    </dxf>
    <dxf>
      <alignment horizontal="center" readingOrder="0"/>
    </dxf>
    <dxf>
      <alignment horizontal="center" readingOrder="0"/>
    </dxf>
    <dxf>
      <alignment horizontal="center" readingOrder="0"/>
    </dxf>
    <dxf>
      <border>
        <left style="thin">
          <color indexed="64"/>
        </left>
        <right style="thin">
          <color indexed="64"/>
        </right>
        <top style="thin">
          <color indexed="64"/>
        </top>
        <bottom style="thin">
          <color indexed="64"/>
        </bottom>
        <vertical style="thin">
          <color indexed="64"/>
        </vertical>
        <horizontal style="thin">
          <color indexed="64"/>
        </horizontal>
      </border>
    </dxf>
    <dxf>
      <alignment horizontal="center" readingOrder="0"/>
    </dxf>
    <dxf>
      <alignment horizontal="center" readingOrder="0"/>
    </dxf>
    <dxf>
      <alignment horizontal="center" readingOrder="0"/>
    </dxf>
    <dxf>
      <alignment horizontal="center" readingOrder="0"/>
    </dxf>
    <dxf>
      <alignment horizontal="center" readingOrder="0"/>
    </dxf>
    <dxf>
      <border>
        <left style="thin">
          <color indexed="64"/>
        </left>
        <right style="thin">
          <color indexed="64"/>
        </right>
        <top style="thin">
          <color indexed="64"/>
        </top>
        <bottom style="thin">
          <color indexed="64"/>
        </bottom>
        <vertical style="thin">
          <color indexed="64"/>
        </vertical>
        <horizontal style="thin">
          <color indexed="64"/>
        </horizontal>
      </border>
    </dxf>
    <dxf>
      <alignment horizontal="center" readingOrder="0"/>
    </dxf>
    <dxf>
      <alignment horizontal="center" readingOrder="0"/>
    </dxf>
    <dxf>
      <alignment horizontal="center" readingOrder="0"/>
    </dxf>
    <dxf>
      <alignment horizontal="center" readingOrder="0"/>
    </dxf>
    <dxf>
      <border>
        <left style="thin">
          <color indexed="64"/>
        </left>
        <right style="thin">
          <color indexed="64"/>
        </right>
        <top style="thin">
          <color indexed="64"/>
        </top>
        <bottom style="thin">
          <color indexed="64"/>
        </bottom>
        <vertical style="thin">
          <color indexed="64"/>
        </vertical>
        <horizontal style="thin">
          <color indexed="64"/>
        </horizontal>
      </border>
    </dxf>
    <dxf>
      <alignment horizontal="center" readingOrder="0"/>
    </dxf>
    <dxf>
      <alignment horizontal="center" readingOrder="0"/>
    </dxf>
    <dxf>
      <alignment horizontal="center" readingOrder="0"/>
    </dxf>
    <dxf>
      <alignment horizontal="center" readingOrder="0"/>
    </dxf>
    <dxf>
      <border>
        <left style="thin">
          <color indexed="64"/>
        </left>
        <right style="thin">
          <color indexed="64"/>
        </right>
        <top style="thin">
          <color indexed="64"/>
        </top>
        <bottom style="thin">
          <color indexed="64"/>
        </bottom>
        <vertical style="thin">
          <color indexed="64"/>
        </vertical>
        <horizontal style="thin">
          <color indexed="64"/>
        </horizontal>
      </border>
    </dxf>
    <dxf>
      <alignment horizontal="center" readingOrder="0"/>
    </dxf>
    <dxf>
      <alignment horizontal="center" readingOrder="0"/>
    </dxf>
    <dxf>
      <alignment horizontal="center" readingOrder="0"/>
    </dxf>
    <dxf>
      <alignment horizontal="center" readingOrder="0"/>
    </dxf>
    <dxf>
      <alignment horizontal="center" readingOrder="0"/>
    </dxf>
    <dxf>
      <border>
        <left style="thin">
          <color indexed="64"/>
        </left>
        <right style="thin">
          <color indexed="64"/>
        </right>
        <top style="thin">
          <color indexed="64"/>
        </top>
        <bottom style="thin">
          <color indexed="64"/>
        </bottom>
        <vertical style="thin">
          <color indexed="64"/>
        </vertical>
        <horizontal style="thin">
          <color indexed="64"/>
        </horizontal>
      </border>
    </dxf>
    <dxf>
      <alignment horizontal="center" readingOrder="0"/>
    </dxf>
    <dxf>
      <alignment horizontal="center" readingOrder="0"/>
    </dxf>
    <dxf>
      <alignment horizontal="center" readingOrder="0"/>
    </dxf>
    <dxf>
      <alignment horizontal="center" readingOrder="0"/>
    </dxf>
    <dxf>
      <alignment horizontal="center" readingOrder="0"/>
    </dxf>
    <dxf>
      <border>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1"/>
        <color theme="1"/>
        <name val="Calibri"/>
        <scheme val="minor"/>
      </font>
      <alignment horizontal="general" vertical="top" textRotation="0" wrapText="0" relativeIndent="0" justifyLastLine="0" shrinkToFit="0" readingOrder="0"/>
    </dxf>
    <dxf>
      <font>
        <b val="0"/>
        <i val="0"/>
        <strike val="0"/>
        <condense val="0"/>
        <extend val="0"/>
        <outline val="0"/>
        <shadow val="0"/>
        <u val="none"/>
        <vertAlign val="baseline"/>
        <sz val="11"/>
        <color theme="1"/>
        <name val="Calibri"/>
        <scheme val="minor"/>
      </font>
      <alignment horizontal="general" vertical="top" textRotation="0" wrapText="0" relativeIndent="0" justifyLastLine="0" shrinkToFit="0" readingOrder="0"/>
    </dxf>
    <dxf>
      <font>
        <b val="0"/>
        <i val="0"/>
        <strike val="0"/>
        <condense val="0"/>
        <extend val="0"/>
        <outline val="0"/>
        <shadow val="0"/>
        <u val="none"/>
        <vertAlign val="baseline"/>
        <sz val="11"/>
        <color theme="1"/>
        <name val="Calibri"/>
        <scheme val="minor"/>
      </font>
      <alignment horizontal="general" vertical="top" textRotation="0" wrapText="0" relativeIndent="0" justifyLastLine="0" shrinkToFit="0" readingOrder="0"/>
    </dxf>
    <dxf>
      <font>
        <b val="0"/>
        <i val="0"/>
        <strike val="0"/>
        <condense val="0"/>
        <extend val="0"/>
        <outline val="0"/>
        <shadow val="0"/>
        <u val="none"/>
        <vertAlign val="baseline"/>
        <sz val="11"/>
        <color theme="1"/>
        <name val="Calibri"/>
        <scheme val="minor"/>
      </font>
      <alignment horizontal="general" vertical="top" textRotation="0" wrapText="0" relativeIndent="0" justifyLastLine="0" shrinkToFit="0" readingOrder="0"/>
    </dxf>
    <dxf>
      <font>
        <b val="0"/>
        <i val="0"/>
        <strike val="0"/>
        <condense val="0"/>
        <extend val="0"/>
        <outline val="0"/>
        <shadow val="0"/>
        <u val="none"/>
        <vertAlign val="baseline"/>
        <sz val="11"/>
        <color theme="1"/>
        <name val="Calibri"/>
        <scheme val="minor"/>
      </font>
      <alignment horizontal="general" vertical="top" textRotation="0" wrapText="0" relativeIndent="0" justifyLastLine="0" shrinkToFit="0" readingOrder="0"/>
    </dxf>
    <dxf>
      <font>
        <b val="0"/>
        <i val="0"/>
        <strike val="0"/>
        <condense val="0"/>
        <extend val="0"/>
        <outline val="0"/>
        <shadow val="0"/>
        <u val="none"/>
        <vertAlign val="baseline"/>
        <sz val="11"/>
        <color theme="1"/>
        <name val="Calibri"/>
        <scheme val="minor"/>
      </font>
      <alignment horizontal="general" vertical="top" textRotation="0" wrapText="0" relativeIndent="0" justifyLastLine="0" shrinkToFit="0" readingOrder="0"/>
    </dxf>
    <dxf>
      <font>
        <b val="0"/>
        <i val="0"/>
        <strike val="0"/>
        <condense val="0"/>
        <extend val="0"/>
        <outline val="0"/>
        <shadow val="0"/>
        <u val="none"/>
        <vertAlign val="baseline"/>
        <sz val="11"/>
        <color theme="1"/>
        <name val="Calibri"/>
        <scheme val="minor"/>
      </font>
      <alignment horizontal="general" vertical="top" textRotation="0" wrapText="0" relativeIndent="0" justifyLastLine="0" shrinkToFit="0" readingOrder="0"/>
    </dxf>
    <dxf>
      <font>
        <b val="0"/>
        <i val="0"/>
        <strike val="0"/>
        <condense val="0"/>
        <extend val="0"/>
        <outline val="0"/>
        <shadow val="0"/>
        <u val="none"/>
        <vertAlign val="baseline"/>
        <sz val="11"/>
        <color theme="1"/>
        <name val="Calibri"/>
        <scheme val="minor"/>
      </font>
      <alignment horizontal="general" vertical="top" textRotation="0" wrapText="0" relativeIndent="0" justifyLastLine="0" shrinkToFit="0" readingOrder="0"/>
    </dxf>
    <dxf>
      <font>
        <b val="0"/>
        <i val="0"/>
        <strike val="0"/>
        <condense val="0"/>
        <extend val="0"/>
        <outline val="0"/>
        <shadow val="0"/>
        <u val="none"/>
        <vertAlign val="baseline"/>
        <sz val="11"/>
        <color theme="1"/>
        <name val="Calibri"/>
        <scheme val="minor"/>
      </font>
      <alignment horizontal="general" vertical="top" textRotation="0" wrapText="0" relativeIndent="0" justifyLastLine="0" shrinkToFit="0" readingOrder="0"/>
    </dxf>
    <dxf>
      <font>
        <b val="0"/>
        <i val="0"/>
        <strike val="0"/>
        <condense val="0"/>
        <extend val="0"/>
        <outline val="0"/>
        <shadow val="0"/>
        <u val="none"/>
        <vertAlign val="baseline"/>
        <sz val="11"/>
        <color theme="1"/>
        <name val="Calibri"/>
        <scheme val="minor"/>
      </font>
      <alignment horizontal="general" vertical="top" textRotation="0" wrapText="0" relativeIndent="0" justifyLastLine="0" shrinkToFit="0" readingOrder="0"/>
    </dxf>
    <dxf>
      <font>
        <b val="0"/>
        <i val="0"/>
        <strike val="0"/>
        <condense val="0"/>
        <extend val="0"/>
        <outline val="0"/>
        <shadow val="0"/>
        <u val="none"/>
        <vertAlign val="baseline"/>
        <sz val="11"/>
        <color theme="1"/>
        <name val="Calibri"/>
        <scheme val="minor"/>
      </font>
      <alignment horizontal="general" vertical="top" textRotation="0" wrapText="0" relativeIndent="0" justifyLastLine="0" shrinkToFit="0" readingOrder="0"/>
    </dxf>
    <dxf>
      <font>
        <b val="0"/>
        <i val="0"/>
        <strike val="0"/>
        <condense val="0"/>
        <extend val="0"/>
        <outline val="0"/>
        <shadow val="0"/>
        <u val="none"/>
        <vertAlign val="baseline"/>
        <sz val="11"/>
        <color theme="1"/>
        <name val="Calibri"/>
        <scheme val="minor"/>
      </font>
      <alignment horizontal="general" vertical="top" textRotation="0" wrapText="0" relativeIndent="0" justifyLastLine="0" shrinkToFit="0" readingOrder="0"/>
    </dxf>
    <dxf>
      <font>
        <b val="0"/>
        <i val="0"/>
        <strike val="0"/>
        <condense val="0"/>
        <extend val="0"/>
        <outline val="0"/>
        <shadow val="0"/>
        <u val="none"/>
        <vertAlign val="baseline"/>
        <sz val="11"/>
        <color theme="1"/>
        <name val="Calibri"/>
        <scheme val="minor"/>
      </font>
      <alignment horizontal="general" vertical="top" textRotation="0" wrapText="0" relativeIndent="0" justifyLastLine="0" shrinkToFit="0" readingOrder="0"/>
    </dxf>
    <dxf>
      <font>
        <b val="0"/>
        <i val="0"/>
        <strike val="0"/>
        <condense val="0"/>
        <extend val="0"/>
        <outline val="0"/>
        <shadow val="0"/>
        <u val="none"/>
        <vertAlign val="baseline"/>
        <sz val="11"/>
        <color theme="1"/>
        <name val="Calibri"/>
        <scheme val="minor"/>
      </font>
      <alignment horizontal="general" vertical="top" textRotation="0" wrapText="0" relativeIndent="0" justifyLastLine="0" shrinkToFit="0" readingOrder="0"/>
    </dxf>
    <dxf>
      <font>
        <b val="0"/>
        <i val="0"/>
        <strike val="0"/>
        <condense val="0"/>
        <extend val="0"/>
        <outline val="0"/>
        <shadow val="0"/>
        <u val="none"/>
        <vertAlign val="baseline"/>
        <sz val="11"/>
        <color theme="1"/>
        <name val="Calibri"/>
        <scheme val="minor"/>
      </font>
      <alignment horizontal="general" vertical="top" textRotation="0" wrapText="0" relativeIndent="0" justifyLastLine="0" shrinkToFit="0" readingOrder="0"/>
    </dxf>
    <dxf>
      <font>
        <b val="0"/>
        <i val="0"/>
        <strike val="0"/>
        <condense val="0"/>
        <extend val="0"/>
        <outline val="0"/>
        <shadow val="0"/>
        <u val="none"/>
        <vertAlign val="baseline"/>
        <sz val="11"/>
        <color theme="1"/>
        <name val="Calibri"/>
        <scheme val="minor"/>
      </font>
      <alignment horizontal="general" vertical="top" textRotation="0" wrapText="0" relativeIndent="0" justifyLastLine="0" shrinkToFit="0" readingOrder="0"/>
    </dxf>
    <dxf>
      <font>
        <b val="0"/>
        <i val="0"/>
        <strike val="0"/>
        <condense val="0"/>
        <extend val="0"/>
        <outline val="0"/>
        <shadow val="0"/>
        <u val="none"/>
        <vertAlign val="baseline"/>
        <sz val="11"/>
        <color theme="1"/>
        <name val="Calibri"/>
        <scheme val="minor"/>
      </font>
      <alignment horizontal="general" vertical="top" textRotation="0" wrapText="0" relativeIndent="0" justifyLastLine="0" shrinkToFit="0" readingOrder="0"/>
    </dxf>
    <dxf>
      <font>
        <b val="0"/>
        <i val="0"/>
        <strike val="0"/>
        <condense val="0"/>
        <extend val="0"/>
        <outline val="0"/>
        <shadow val="0"/>
        <u val="none"/>
        <vertAlign val="baseline"/>
        <sz val="11"/>
        <color theme="1"/>
        <name val="Calibri"/>
        <scheme val="minor"/>
      </font>
      <alignment horizontal="general" vertical="top" textRotation="0" wrapText="0" relativeIndent="0" justifyLastLine="0" shrinkToFit="0" readingOrder="0"/>
    </dxf>
    <dxf>
      <font>
        <b val="0"/>
        <i val="0"/>
        <strike val="0"/>
        <condense val="0"/>
        <extend val="0"/>
        <outline val="0"/>
        <shadow val="0"/>
        <u val="none"/>
        <vertAlign val="baseline"/>
        <sz val="11"/>
        <color theme="1"/>
        <name val="Calibri"/>
        <scheme val="minor"/>
      </font>
      <alignment horizontal="general" vertical="top" textRotation="0" wrapText="0" relativeIndent="0" justifyLastLine="0" shrinkToFit="0" readingOrder="0"/>
    </dxf>
    <dxf>
      <font>
        <b val="0"/>
        <i val="0"/>
        <strike val="0"/>
        <condense val="0"/>
        <extend val="0"/>
        <outline val="0"/>
        <shadow val="0"/>
        <u val="none"/>
        <vertAlign val="baseline"/>
        <sz val="11"/>
        <color theme="1"/>
        <name val="Calibri"/>
        <scheme val="minor"/>
      </font>
      <alignment horizontal="general" vertical="top" textRotation="0" wrapText="0" relativeIndent="0" justifyLastLine="0" shrinkToFit="0" readingOrder="0"/>
    </dxf>
    <dxf>
      <font>
        <b val="0"/>
        <i val="0"/>
        <strike val="0"/>
        <condense val="0"/>
        <extend val="0"/>
        <outline val="0"/>
        <shadow val="0"/>
        <u val="none"/>
        <vertAlign val="baseline"/>
        <sz val="11"/>
        <color theme="1"/>
        <name val="Calibri"/>
        <scheme val="minor"/>
      </font>
      <alignment horizontal="general" vertical="top" textRotation="0" wrapText="0" relativeIndent="0" justifyLastLine="0" shrinkToFit="0" readingOrder="0"/>
    </dxf>
    <dxf>
      <font>
        <b val="0"/>
        <i val="0"/>
        <strike val="0"/>
        <condense val="0"/>
        <extend val="0"/>
        <outline val="0"/>
        <shadow val="0"/>
        <u val="none"/>
        <vertAlign val="baseline"/>
        <sz val="11"/>
        <color theme="1"/>
        <name val="Calibri"/>
        <scheme val="minor"/>
      </font>
      <alignment horizontal="general" vertical="top"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30" formatCode="@"/>
      <alignment horizontal="general" vertical="top"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30" formatCode="@"/>
      <alignment horizontal="general" vertical="top"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h:mm;@"/>
      <alignment horizontal="general" vertical="top" textRotation="0" wrapText="0" relativeIndent="0" justifyLastLine="0" shrinkToFit="0" readingOrder="0"/>
    </dxf>
    <dxf>
      <font>
        <b val="0"/>
        <i val="0"/>
        <strike val="0"/>
        <condense val="0"/>
        <extend val="0"/>
        <outline val="0"/>
        <shadow val="0"/>
        <u val="none"/>
        <vertAlign val="baseline"/>
        <sz val="11"/>
        <color theme="1"/>
        <name val="Calibri"/>
        <scheme val="minor"/>
      </font>
      <alignment horizontal="general" vertical="top" textRotation="0" wrapText="0" relativeIndent="0" justifyLastLine="0" shrinkToFit="0" readingOrder="0"/>
    </dxf>
    <dxf>
      <font>
        <b val="0"/>
        <i val="0"/>
        <strike val="0"/>
        <condense val="0"/>
        <extend val="0"/>
        <outline val="0"/>
        <shadow val="0"/>
        <u val="none"/>
        <vertAlign val="baseline"/>
        <sz val="11"/>
        <color theme="1"/>
        <name val="Calibri"/>
        <scheme val="minor"/>
      </font>
      <alignment horizontal="general" vertical="top" textRotation="0" wrapText="0" relativeIndent="0" justifyLastLine="0" shrinkToFit="0" readingOrder="0"/>
    </dxf>
    <dxf>
      <font>
        <b val="0"/>
        <i val="0"/>
        <strike val="0"/>
        <condense val="0"/>
        <extend val="0"/>
        <outline val="0"/>
        <shadow val="0"/>
        <u val="none"/>
        <vertAlign val="baseline"/>
        <sz val="11"/>
        <color theme="1"/>
        <name val="Calibri"/>
        <scheme val="minor"/>
      </font>
      <alignment horizontal="general" vertical="top" textRotation="0" wrapText="0" relativeIndent="0" justifyLastLine="0" shrinkToFit="0" readingOrder="0"/>
    </dxf>
    <dxf>
      <font>
        <b val="0"/>
        <i val="0"/>
        <strike val="0"/>
        <condense val="0"/>
        <extend val="0"/>
        <outline val="0"/>
        <shadow val="0"/>
        <u val="none"/>
        <vertAlign val="baseline"/>
        <sz val="11"/>
        <color theme="1"/>
        <name val="Calibri"/>
        <scheme val="minor"/>
      </font>
      <alignment horizontal="general" vertical="top" textRotation="0" wrapText="0" relativeIndent="0" justifyLastLine="0" shrinkToFit="0" readingOrder="0"/>
    </dxf>
    <dxf>
      <font>
        <b val="0"/>
        <i val="0"/>
        <strike val="0"/>
        <condense val="0"/>
        <extend val="0"/>
        <outline val="0"/>
        <shadow val="0"/>
        <u val="none"/>
        <vertAlign val="baseline"/>
        <sz val="11"/>
        <color theme="1"/>
        <name val="Calibri"/>
        <scheme val="minor"/>
      </font>
      <alignment horizontal="general" vertical="top"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9" formatCode="dd/mm/yyyy"/>
      <alignment horizontal="general" vertical="top" textRotation="0" wrapText="0" relativeIndent="0" justifyLastLine="0" shrinkToFit="0" readingOrder="0"/>
    </dxf>
    <dxf>
      <font>
        <b val="0"/>
        <i val="0"/>
        <strike val="0"/>
        <condense val="0"/>
        <extend val="0"/>
        <outline val="0"/>
        <shadow val="0"/>
        <u val="none"/>
        <vertAlign val="baseline"/>
        <sz val="11"/>
        <color theme="1"/>
        <name val="Calibri"/>
        <scheme val="minor"/>
      </font>
      <alignment horizontal="general" vertical="top" textRotation="0" wrapText="0" relativeIndent="0" justifyLastLine="0" shrinkToFit="0" readingOrder="0"/>
    </dxf>
    <dxf>
      <font>
        <b val="0"/>
        <i val="0"/>
        <strike val="0"/>
        <condense val="0"/>
        <extend val="0"/>
        <outline val="0"/>
        <shadow val="0"/>
        <u val="none"/>
        <vertAlign val="baseline"/>
        <sz val="11"/>
        <color theme="1"/>
        <name val="Calibri"/>
        <scheme val="minor"/>
      </font>
      <alignment horizontal="general" vertical="top" textRotation="0" wrapText="0" relativeIndent="0" justifyLastLine="0" shrinkToFit="0" readingOrder="0"/>
    </dxf>
  </dxfs>
  <tableStyles count="0" defaultTableStyle="TableStyleMedium9" defaultPivotStyle="PivotStyleLight16"/>
  <colors>
    <mruColors>
      <color rgb="FFFFFFCC"/>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customXml" Target="../customXml/item1.xml"/><Relationship Id="rId21" Type="http://schemas.openxmlformats.org/officeDocument/2006/relationships/worksheet" Target="worksheets/sheet21.xml"/><Relationship Id="rId34" Type="http://schemas.openxmlformats.org/officeDocument/2006/relationships/theme" Target="theme/theme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pivotCacheDefinition" Target="pivotCache/pivotCacheDefinition3.xml"/><Relationship Id="rId38" Type="http://schemas.openxmlformats.org/officeDocument/2006/relationships/calcChain" Target="calcChain.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pivotCacheDefinition" Target="pivotCache/pivotCacheDefinition2.xml"/><Relationship Id="rId37" Type="http://schemas.openxmlformats.org/officeDocument/2006/relationships/sharedStrings" Target="sharedStrings.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styles" Target="styles.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pivotCacheDefinition" Target="pivotCache/pivotCacheDefinition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connections" Target="connections.xml"/><Relationship Id="rId8" Type="http://schemas.openxmlformats.org/officeDocument/2006/relationships/worksheet" Target="worksheets/sheet8.xml"/><Relationship Id="rId3" Type="http://schemas.openxmlformats.org/officeDocument/2006/relationships/worksheet" Target="worksheets/sheet3.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pivotSource>
    <c:name>[Datos 2019.xlsx]Pronost 2019!Tabla dinámica5</c:name>
    <c:fmtId val="2"/>
  </c:pivotSource>
  <c:chart>
    <c:title>
      <c:tx>
        <c:rich>
          <a:bodyPr/>
          <a:lstStyle/>
          <a:p>
            <a:pPr>
              <a:defRPr/>
            </a:pPr>
            <a:r>
              <a:rPr lang="en-US" sz="2000"/>
              <a:t>Distribución</a:t>
            </a:r>
            <a:r>
              <a:rPr lang="en-US" sz="2000" baseline="0"/>
              <a:t> incidentes por Sexo - 2019</a:t>
            </a:r>
            <a:endParaRPr lang="en-US" sz="2000"/>
          </a:p>
        </c:rich>
      </c:tx>
      <c:overlay val="0"/>
    </c:title>
    <c:autoTitleDeleted val="0"/>
    <c:pivotFmts>
      <c:pivotFmt>
        <c:idx val="0"/>
        <c:marker>
          <c:symbol val="none"/>
        </c:marker>
        <c:dLbl>
          <c:idx val="0"/>
          <c:spPr/>
          <c:txPr>
            <a:bodyPr/>
            <a:lstStyle/>
            <a:p>
              <a:pPr>
                <a:defRPr sz="1400"/>
              </a:pPr>
              <a:endParaRPr lang="es-ES"/>
            </a:p>
          </c:txPr>
          <c:showLegendKey val="0"/>
          <c:showVal val="0"/>
          <c:showCatName val="1"/>
          <c:showSerName val="0"/>
          <c:showPercent val="1"/>
          <c:showBubbleSize val="0"/>
          <c:extLst>
            <c:ext xmlns:c15="http://schemas.microsoft.com/office/drawing/2012/chart" uri="{CE6537A1-D6FC-4f65-9D91-7224C49458BB}"/>
          </c:extLst>
        </c:dLbl>
      </c:pivotFmt>
      <c:pivotFmt>
        <c:idx val="1"/>
        <c:dLbl>
          <c:idx val="0"/>
          <c:layout>
            <c:manualLayout>
              <c:x val="6.4465585055362304E-2"/>
              <c:y val="-3.5315370370370323E-2"/>
            </c:manualLayout>
          </c:layout>
          <c:spPr/>
          <c:txPr>
            <a:bodyPr/>
            <a:lstStyle/>
            <a:p>
              <a:pPr>
                <a:defRPr sz="1400"/>
              </a:pPr>
              <a:endParaRPr lang="es-ES"/>
            </a:p>
          </c:txPr>
          <c:showLegendKey val="0"/>
          <c:showVal val="0"/>
          <c:showCatName val="1"/>
          <c:showSerName val="0"/>
          <c:showPercent val="1"/>
          <c:showBubbleSize val="0"/>
          <c:extLst>
            <c:ext xmlns:c15="http://schemas.microsoft.com/office/drawing/2012/chart" uri="{CE6537A1-D6FC-4f65-9D91-7224C49458BB}"/>
          </c:extLst>
        </c:dLbl>
      </c:pivotFmt>
      <c:pivotFmt>
        <c:idx val="2"/>
        <c:dLbl>
          <c:idx val="0"/>
          <c:layout>
            <c:manualLayout>
              <c:x val="-4.3480205599300076E-2"/>
              <c:y val="5.179691521610766E-3"/>
            </c:manualLayout>
          </c:layout>
          <c:spPr/>
          <c:txPr>
            <a:bodyPr/>
            <a:lstStyle/>
            <a:p>
              <a:pPr>
                <a:defRPr sz="1400"/>
              </a:pPr>
              <a:endParaRPr lang="es-ES"/>
            </a:p>
          </c:txPr>
          <c:showLegendKey val="0"/>
          <c:showVal val="0"/>
          <c:showCatName val="1"/>
          <c:showSerName val="0"/>
          <c:showPercent val="1"/>
          <c:showBubbleSize val="0"/>
          <c:extLst>
            <c:ext xmlns:c15="http://schemas.microsoft.com/office/drawing/2012/chart" uri="{CE6537A1-D6FC-4f65-9D91-7224C49458BB}"/>
          </c:extLst>
        </c:dLbl>
      </c:pivotFmt>
      <c:pivotFmt>
        <c:idx val="3"/>
        <c:dLbl>
          <c:idx val="0"/>
          <c:layout>
            <c:manualLayout>
              <c:x val="-0.12461887576553073"/>
              <c:y val="4.5469485805799723E-2"/>
            </c:manualLayout>
          </c:layout>
          <c:spPr/>
          <c:txPr>
            <a:bodyPr/>
            <a:lstStyle/>
            <a:p>
              <a:pPr>
                <a:defRPr sz="1400"/>
              </a:pPr>
              <a:endParaRPr lang="es-ES"/>
            </a:p>
          </c:txPr>
          <c:showLegendKey val="0"/>
          <c:showVal val="0"/>
          <c:showCatName val="1"/>
          <c:showSerName val="0"/>
          <c:showPercent val="1"/>
          <c:showBubbleSize val="0"/>
          <c:extLst>
            <c:ext xmlns:c15="http://schemas.microsoft.com/office/drawing/2012/chart" uri="{CE6537A1-D6FC-4f65-9D91-7224C49458BB}"/>
          </c:extLst>
        </c:dLbl>
      </c:pivotFmt>
    </c:pivotFmts>
    <c:plotArea>
      <c:layout/>
      <c:pieChart>
        <c:varyColors val="1"/>
        <c:ser>
          <c:idx val="0"/>
          <c:order val="0"/>
          <c:tx>
            <c:strRef>
              <c:f>'Pronost 2019'!$Q$23</c:f>
              <c:strCache>
                <c:ptCount val="1"/>
                <c:pt idx="0">
                  <c:v>Total</c:v>
                </c:pt>
              </c:strCache>
            </c:strRef>
          </c:tx>
          <c:dPt>
            <c:idx val="0"/>
            <c:bubble3D val="0"/>
            <c:explosion val="6"/>
            <c:extLst>
              <c:ext xmlns:c16="http://schemas.microsoft.com/office/drawing/2014/chart" uri="{C3380CC4-5D6E-409C-BE32-E72D297353CC}">
                <c16:uniqueId val="{00000000-CCAB-4018-8FF1-FC061B6961B9}"/>
              </c:ext>
            </c:extLst>
          </c:dPt>
          <c:dPt>
            <c:idx val="1"/>
            <c:bubble3D val="0"/>
            <c:explosion val="5"/>
            <c:extLst>
              <c:ext xmlns:c16="http://schemas.microsoft.com/office/drawing/2014/chart" uri="{C3380CC4-5D6E-409C-BE32-E72D297353CC}">
                <c16:uniqueId val="{00000001-CCAB-4018-8FF1-FC061B6961B9}"/>
              </c:ext>
            </c:extLst>
          </c:dPt>
          <c:dPt>
            <c:idx val="2"/>
            <c:bubble3D val="0"/>
            <c:explosion val="5"/>
            <c:extLst>
              <c:ext xmlns:c16="http://schemas.microsoft.com/office/drawing/2014/chart" uri="{C3380CC4-5D6E-409C-BE32-E72D297353CC}">
                <c16:uniqueId val="{00000002-CCAB-4018-8FF1-FC061B6961B9}"/>
              </c:ext>
            </c:extLst>
          </c:dPt>
          <c:dLbls>
            <c:dLbl>
              <c:idx val="0"/>
              <c:layout>
                <c:manualLayout>
                  <c:x val="6.4465585055362304E-2"/>
                  <c:y val="-3.5315370370370323E-2"/>
                </c:manualLayout>
              </c:layout>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0-CCAB-4018-8FF1-FC061B6961B9}"/>
                </c:ext>
              </c:extLst>
            </c:dLbl>
            <c:dLbl>
              <c:idx val="1"/>
              <c:layout>
                <c:manualLayout>
                  <c:x val="-4.3480205599300076E-2"/>
                  <c:y val="5.179691521610766E-3"/>
                </c:manualLayout>
              </c:layout>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1-CCAB-4018-8FF1-FC061B6961B9}"/>
                </c:ext>
              </c:extLst>
            </c:dLbl>
            <c:dLbl>
              <c:idx val="2"/>
              <c:layout>
                <c:manualLayout>
                  <c:x val="-0.12461887576553073"/>
                  <c:y val="4.5469485805799723E-2"/>
                </c:manualLayout>
              </c:layout>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2-CCAB-4018-8FF1-FC061B6961B9}"/>
                </c:ext>
              </c:extLst>
            </c:dLbl>
            <c:spPr/>
            <c:txPr>
              <a:bodyPr/>
              <a:lstStyle/>
              <a:p>
                <a:pPr>
                  <a:defRPr sz="1400"/>
                </a:pPr>
                <a:endParaRPr lang="es-ES"/>
              </a:p>
            </c:txPr>
            <c:showLegendKey val="0"/>
            <c:showVal val="0"/>
            <c:showCatName val="1"/>
            <c:showSerName val="0"/>
            <c:showPercent val="1"/>
            <c:showBubbleSize val="0"/>
            <c:showLeaderLines val="1"/>
            <c:extLst>
              <c:ext xmlns:c15="http://schemas.microsoft.com/office/drawing/2012/chart" uri="{CE6537A1-D6FC-4f65-9D91-7224C49458BB}"/>
            </c:extLst>
          </c:dLbls>
          <c:cat>
            <c:strRef>
              <c:f>'Pronost 2019'!$P$24:$P$27</c:f>
              <c:strCache>
                <c:ptCount val="3"/>
                <c:pt idx="0">
                  <c:v>Hombre</c:v>
                </c:pt>
                <c:pt idx="1">
                  <c:v>Mujer</c:v>
                </c:pt>
                <c:pt idx="2">
                  <c:v>Sin Datos</c:v>
                </c:pt>
              </c:strCache>
            </c:strRef>
          </c:cat>
          <c:val>
            <c:numRef>
              <c:f>'Pronost 2019'!$Q$24:$Q$27</c:f>
              <c:numCache>
                <c:formatCode>General</c:formatCode>
                <c:ptCount val="3"/>
                <c:pt idx="0">
                  <c:v>927</c:v>
                </c:pt>
                <c:pt idx="1">
                  <c:v>291</c:v>
                </c:pt>
                <c:pt idx="2">
                  <c:v>62</c:v>
                </c:pt>
              </c:numCache>
            </c:numRef>
          </c:val>
          <c:extLst>
            <c:ext xmlns:c16="http://schemas.microsoft.com/office/drawing/2014/chart" uri="{C3380CC4-5D6E-409C-BE32-E72D297353CC}">
              <c16:uniqueId val="{00000003-CCAB-4018-8FF1-FC061B6961B9}"/>
            </c:ext>
          </c:extLst>
        </c:ser>
        <c:dLbls>
          <c:showLegendKey val="0"/>
          <c:showVal val="0"/>
          <c:showCatName val="1"/>
          <c:showSerName val="0"/>
          <c:showPercent val="1"/>
          <c:showBubbleSize val="0"/>
          <c:showLeaderLines val="1"/>
        </c:dLbls>
        <c:firstSliceAng val="0"/>
      </c:pieChart>
    </c:plotArea>
    <c:plotVisOnly val="1"/>
    <c:dispBlanksAs val="zero"/>
    <c:showDLblsOverMax val="0"/>
  </c:chart>
  <c:printSettings>
    <c:headerFooter/>
    <c:pageMargins b="0.7500000000000091" l="0.70000000000000062" r="0.70000000000000062" t="0.7500000000000091" header="0.30000000000000032" footer="0.30000000000000032"/>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pivotSource>
    <c:name>[Datos 2019.xlsx]Pronost 2019!Tabla dinámica6</c:name>
    <c:fmtId val="2"/>
  </c:pivotSource>
  <c:chart>
    <c:title>
      <c:tx>
        <c:rich>
          <a:bodyPr/>
          <a:lstStyle/>
          <a:p>
            <a:pPr marL="0" marR="0" indent="0" algn="ctr" defTabSz="914400" rtl="0" eaLnBrk="1" fontAlgn="auto" latinLnBrk="0" hangingPunct="1">
              <a:lnSpc>
                <a:spcPct val="100000"/>
              </a:lnSpc>
              <a:spcBef>
                <a:spcPts val="0"/>
              </a:spcBef>
              <a:spcAft>
                <a:spcPts val="0"/>
              </a:spcAft>
              <a:buClrTx/>
              <a:buSzTx/>
              <a:buFontTx/>
              <a:buNone/>
              <a:tabLst/>
              <a:defRPr sz="1800" b="1" i="0" u="none" strike="noStrike" kern="1200" baseline="0">
                <a:solidFill>
                  <a:sysClr val="windowText" lastClr="000000"/>
                </a:solidFill>
                <a:latin typeface="+mn-lt"/>
                <a:ea typeface="+mn-ea"/>
                <a:cs typeface="+mn-cs"/>
              </a:defRPr>
            </a:pPr>
            <a:r>
              <a:rPr lang="en-US" sz="2000" b="1" i="0" baseline="0"/>
              <a:t>Distribución fallecimientos por Sexo - 2019</a:t>
            </a:r>
            <a:endParaRPr lang="es-ES"/>
          </a:p>
        </c:rich>
      </c:tx>
      <c:layout>
        <c:manualLayout>
          <c:xMode val="edge"/>
          <c:yMode val="edge"/>
          <c:x val="0.12000861845141322"/>
          <c:y val="1.8997577308078634E-2"/>
        </c:manualLayout>
      </c:layout>
      <c:overlay val="0"/>
    </c:title>
    <c:autoTitleDeleted val="0"/>
    <c:pivotFmts>
      <c:pivotFmt>
        <c:idx val="0"/>
        <c:marker>
          <c:symbol val="none"/>
        </c:marker>
        <c:dLbl>
          <c:idx val="0"/>
          <c:numFmt formatCode="0.00%" sourceLinked="0"/>
          <c:spPr/>
          <c:txPr>
            <a:bodyPr/>
            <a:lstStyle/>
            <a:p>
              <a:pPr>
                <a:defRPr sz="1400"/>
              </a:pPr>
              <a:endParaRPr lang="es-ES"/>
            </a:p>
          </c:txPr>
          <c:showLegendKey val="0"/>
          <c:showVal val="0"/>
          <c:showCatName val="1"/>
          <c:showSerName val="0"/>
          <c:showPercent val="1"/>
          <c:showBubbleSize val="0"/>
          <c:extLst>
            <c:ext xmlns:c15="http://schemas.microsoft.com/office/drawing/2012/chart" uri="{CE6537A1-D6FC-4f65-9D91-7224C49458BB}"/>
          </c:extLst>
        </c:dLbl>
      </c:pivotFmt>
      <c:pivotFmt>
        <c:idx val="1"/>
        <c:dLbl>
          <c:idx val="0"/>
          <c:layout>
            <c:manualLayout>
              <c:x val="0.12416051795370879"/>
              <c:y val="-9.4707126690418246E-3"/>
            </c:manualLayout>
          </c:layout>
          <c:showLegendKey val="0"/>
          <c:showVal val="0"/>
          <c:showCatName val="1"/>
          <c:showSerName val="0"/>
          <c:showPercent val="1"/>
          <c:showBubbleSize val="0"/>
          <c:extLst>
            <c:ext xmlns:c15="http://schemas.microsoft.com/office/drawing/2012/chart" uri="{CE6537A1-D6FC-4f65-9D91-7224C49458BB}"/>
          </c:extLst>
        </c:dLbl>
      </c:pivotFmt>
      <c:pivotFmt>
        <c:idx val="2"/>
        <c:dLbl>
          <c:idx val="0"/>
          <c:layout>
            <c:manualLayout>
              <c:x val="-6.4777451981682513E-2"/>
              <c:y val="2.4077873293361286E-2"/>
            </c:manualLayout>
          </c:layout>
          <c:numFmt formatCode="0.00%" sourceLinked="0"/>
          <c:spPr/>
          <c:txPr>
            <a:bodyPr/>
            <a:lstStyle/>
            <a:p>
              <a:pPr>
                <a:defRPr sz="1400"/>
              </a:pPr>
              <a:endParaRPr lang="es-ES"/>
            </a:p>
          </c:txPr>
          <c:showLegendKey val="0"/>
          <c:showVal val="0"/>
          <c:showCatName val="1"/>
          <c:showSerName val="0"/>
          <c:showPercent val="1"/>
          <c:showBubbleSize val="0"/>
          <c:extLst>
            <c:ext xmlns:c15="http://schemas.microsoft.com/office/drawing/2012/chart" uri="{CE6537A1-D6FC-4f65-9D91-7224C49458BB}"/>
          </c:extLst>
        </c:dLbl>
      </c:pivotFmt>
      <c:pivotFmt>
        <c:idx val="3"/>
        <c:dLbl>
          <c:idx val="0"/>
          <c:layout>
            <c:manualLayout>
              <c:x val="0.11256525988644726"/>
              <c:y val="-8.6292951913120933E-2"/>
            </c:manualLayout>
          </c:layout>
          <c:numFmt formatCode="0.00%" sourceLinked="0"/>
          <c:spPr/>
          <c:txPr>
            <a:bodyPr/>
            <a:lstStyle/>
            <a:p>
              <a:pPr>
                <a:defRPr sz="1400"/>
              </a:pPr>
              <a:endParaRPr lang="es-ES"/>
            </a:p>
          </c:txPr>
          <c:showLegendKey val="0"/>
          <c:showVal val="0"/>
          <c:showCatName val="1"/>
          <c:showSerName val="0"/>
          <c:showPercent val="1"/>
          <c:showBubbleSize val="0"/>
          <c:extLst>
            <c:ext xmlns:c15="http://schemas.microsoft.com/office/drawing/2012/chart" uri="{CE6537A1-D6FC-4f65-9D91-7224C49458BB}"/>
          </c:extLst>
        </c:dLbl>
      </c:pivotFmt>
    </c:pivotFmts>
    <c:plotArea>
      <c:layout/>
      <c:pieChart>
        <c:varyColors val="1"/>
        <c:ser>
          <c:idx val="0"/>
          <c:order val="0"/>
          <c:tx>
            <c:strRef>
              <c:f>'Pronost 2019'!$Q$43</c:f>
              <c:strCache>
                <c:ptCount val="1"/>
                <c:pt idx="0">
                  <c:v>Total</c:v>
                </c:pt>
              </c:strCache>
            </c:strRef>
          </c:tx>
          <c:explosion val="8"/>
          <c:dLbls>
            <c:dLbl>
              <c:idx val="0"/>
              <c:layout>
                <c:manualLayout>
                  <c:x val="0.11256525988644726"/>
                  <c:y val="-8.6292951913120933E-2"/>
                </c:manualLayout>
              </c:layout>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0-B39F-422B-804A-6DF9123B0CFE}"/>
                </c:ext>
              </c:extLst>
            </c:dLbl>
            <c:dLbl>
              <c:idx val="1"/>
              <c:layout>
                <c:manualLayout>
                  <c:x val="-6.4777451981682513E-2"/>
                  <c:y val="2.4077873293361286E-2"/>
                </c:manualLayout>
              </c:layout>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1-B39F-422B-804A-6DF9123B0CFE}"/>
                </c:ext>
              </c:extLst>
            </c:dLbl>
            <c:numFmt formatCode="0.00%" sourceLinked="0"/>
            <c:spPr/>
            <c:txPr>
              <a:bodyPr/>
              <a:lstStyle/>
              <a:p>
                <a:pPr>
                  <a:defRPr sz="1400"/>
                </a:pPr>
                <a:endParaRPr lang="es-ES"/>
              </a:p>
            </c:txPr>
            <c:showLegendKey val="0"/>
            <c:showVal val="0"/>
            <c:showCatName val="1"/>
            <c:showSerName val="0"/>
            <c:showPercent val="1"/>
            <c:showBubbleSize val="0"/>
            <c:showLeaderLines val="1"/>
            <c:extLst>
              <c:ext xmlns:c15="http://schemas.microsoft.com/office/drawing/2012/chart" uri="{CE6537A1-D6FC-4f65-9D91-7224C49458BB}"/>
            </c:extLst>
          </c:dLbls>
          <c:cat>
            <c:strRef>
              <c:f>'Pronost 2019'!$P$44:$P$46</c:f>
              <c:strCache>
                <c:ptCount val="2"/>
                <c:pt idx="0">
                  <c:v>Hombre</c:v>
                </c:pt>
                <c:pt idx="1">
                  <c:v>Mujer</c:v>
                </c:pt>
              </c:strCache>
            </c:strRef>
          </c:cat>
          <c:val>
            <c:numRef>
              <c:f>'Pronost 2019'!$Q$44:$Q$46</c:f>
              <c:numCache>
                <c:formatCode>General</c:formatCode>
                <c:ptCount val="2"/>
                <c:pt idx="0">
                  <c:v>413</c:v>
                </c:pt>
                <c:pt idx="1">
                  <c:v>120</c:v>
                </c:pt>
              </c:numCache>
            </c:numRef>
          </c:val>
          <c:extLst>
            <c:ext xmlns:c16="http://schemas.microsoft.com/office/drawing/2014/chart" uri="{C3380CC4-5D6E-409C-BE32-E72D297353CC}">
              <c16:uniqueId val="{00000003-B39F-422B-804A-6DF9123B0CFE}"/>
            </c:ext>
          </c:extLst>
        </c:ser>
        <c:dLbls>
          <c:showLegendKey val="0"/>
          <c:showVal val="0"/>
          <c:showCatName val="1"/>
          <c:showSerName val="0"/>
          <c:showPercent val="1"/>
          <c:showBubbleSize val="0"/>
          <c:showLeaderLines val="1"/>
        </c:dLbls>
        <c:firstSliceAng val="0"/>
      </c:pieChart>
    </c:plotArea>
    <c:plotVisOnly val="1"/>
    <c:dispBlanksAs val="zero"/>
    <c:showDLblsOverMax val="0"/>
  </c:chart>
  <c:printSettings>
    <c:headerFooter/>
    <c:pageMargins b="0.7500000000000091" l="0.70000000000000062" r="0.70000000000000062" t="0.7500000000000091" header="0.30000000000000032" footer="0.30000000000000032"/>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pivotSource>
    <c:name>[Datos 2019.xlsx]Pronost 2018!Tabla dinámica7</c:name>
    <c:fmtId val="4"/>
  </c:pivotSource>
  <c:chart>
    <c:title>
      <c:tx>
        <c:rich>
          <a:bodyPr/>
          <a:lstStyle/>
          <a:p>
            <a:pPr marL="0" marR="0" indent="0" algn="ctr" defTabSz="914400" rtl="0" eaLnBrk="1" fontAlgn="auto" latinLnBrk="0" hangingPunct="1">
              <a:lnSpc>
                <a:spcPct val="100000"/>
              </a:lnSpc>
              <a:spcBef>
                <a:spcPts val="0"/>
              </a:spcBef>
              <a:spcAft>
                <a:spcPts val="0"/>
              </a:spcAft>
              <a:buClrTx/>
              <a:buSzTx/>
              <a:buFontTx/>
              <a:buNone/>
              <a:tabLst/>
              <a:defRPr sz="1800" b="1" i="0" u="none" strike="noStrike" kern="1200" baseline="0">
                <a:solidFill>
                  <a:sysClr val="windowText" lastClr="000000"/>
                </a:solidFill>
                <a:latin typeface="+mn-lt"/>
                <a:ea typeface="+mn-ea"/>
                <a:cs typeface="+mn-cs"/>
              </a:defRPr>
            </a:pPr>
            <a:r>
              <a:rPr lang="en-US" sz="2000" b="1" i="0" baseline="0"/>
              <a:t>Incidentes no mortales por Sexo - 2019</a:t>
            </a:r>
            <a:endParaRPr lang="en-US" sz="2000"/>
          </a:p>
        </c:rich>
      </c:tx>
      <c:overlay val="0"/>
    </c:title>
    <c:autoTitleDeleted val="0"/>
    <c:pivotFmts>
      <c:pivotFmt>
        <c:idx val="0"/>
        <c:marker>
          <c:symbol val="none"/>
        </c:marker>
        <c:dLbl>
          <c:idx val="0"/>
          <c:numFmt formatCode="0.00%" sourceLinked="0"/>
          <c:spPr/>
          <c:txPr>
            <a:bodyPr/>
            <a:lstStyle/>
            <a:p>
              <a:pPr>
                <a:defRPr sz="1400"/>
              </a:pPr>
              <a:endParaRPr lang="es-ES"/>
            </a:p>
          </c:txPr>
          <c:showLegendKey val="0"/>
          <c:showVal val="0"/>
          <c:showCatName val="1"/>
          <c:showSerName val="0"/>
          <c:showPercent val="1"/>
          <c:showBubbleSize val="0"/>
          <c:extLst>
            <c:ext xmlns:c15="http://schemas.microsoft.com/office/drawing/2012/chart" uri="{CE6537A1-D6FC-4f65-9D91-7224C49458BB}"/>
          </c:extLst>
        </c:dLbl>
      </c:pivotFmt>
      <c:pivotFmt>
        <c:idx val="1"/>
        <c:dLbl>
          <c:idx val="0"/>
          <c:layout>
            <c:manualLayout>
              <c:x val="-4.7772691204298806E-2"/>
              <c:y val="-1.1143751261861878E-2"/>
            </c:manualLayout>
          </c:layout>
          <c:showLegendKey val="0"/>
          <c:showVal val="0"/>
          <c:showCatName val="1"/>
          <c:showSerName val="0"/>
          <c:showPercent val="1"/>
          <c:showBubbleSize val="0"/>
          <c:extLst>
            <c:ext xmlns:c15="http://schemas.microsoft.com/office/drawing/2012/chart" uri="{CE6537A1-D6FC-4f65-9D91-7224C49458BB}"/>
          </c:extLst>
        </c:dLbl>
      </c:pivotFmt>
      <c:pivotFmt>
        <c:idx val="2"/>
        <c:dLbl>
          <c:idx val="0"/>
          <c:layout>
            <c:manualLayout>
              <c:x val="-0.12416125533503516"/>
              <c:y val="4.4552796285079792E-2"/>
            </c:manualLayout>
          </c:layout>
          <c:showLegendKey val="0"/>
          <c:showVal val="0"/>
          <c:showCatName val="1"/>
          <c:showSerName val="0"/>
          <c:showPercent val="1"/>
          <c:showBubbleSize val="0"/>
          <c:extLst>
            <c:ext xmlns:c15="http://schemas.microsoft.com/office/drawing/2012/chart" uri="{CE6537A1-D6FC-4f65-9D91-7224C49458BB}"/>
          </c:extLst>
        </c:dLbl>
      </c:pivotFmt>
      <c:pivotFmt>
        <c:idx val="3"/>
        <c:dLbl>
          <c:idx val="0"/>
          <c:layout>
            <c:manualLayout>
              <c:x val="7.9909192925124092E-2"/>
              <c:y val="-7.612002826569754E-2"/>
            </c:manualLayout>
          </c:layout>
          <c:showLegendKey val="0"/>
          <c:showVal val="0"/>
          <c:showCatName val="1"/>
          <c:showSerName val="0"/>
          <c:showPercent val="1"/>
          <c:showBubbleSize val="0"/>
          <c:extLst>
            <c:ext xmlns:c15="http://schemas.microsoft.com/office/drawing/2012/chart" uri="{CE6537A1-D6FC-4f65-9D91-7224C49458BB}"/>
          </c:extLst>
        </c:dLbl>
      </c:pivotFmt>
    </c:pivotFmts>
    <c:plotArea>
      <c:layout/>
      <c:pieChart>
        <c:varyColors val="1"/>
        <c:ser>
          <c:idx val="0"/>
          <c:order val="0"/>
          <c:tx>
            <c:strRef>
              <c:f>'Pronost 2018'!$X$18</c:f>
              <c:strCache>
                <c:ptCount val="1"/>
                <c:pt idx="0">
                  <c:v>Total</c:v>
                </c:pt>
              </c:strCache>
            </c:strRef>
          </c:tx>
          <c:explosion val="6"/>
          <c:dLbls>
            <c:dLbl>
              <c:idx val="0"/>
              <c:layout>
                <c:manualLayout>
                  <c:x val="7.9909192925124092E-2"/>
                  <c:y val="-7.612002826569754E-2"/>
                </c:manualLayout>
              </c:layout>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0-6609-4317-BE57-FAF0BA402F22}"/>
                </c:ext>
              </c:extLst>
            </c:dLbl>
            <c:dLbl>
              <c:idx val="1"/>
              <c:layout>
                <c:manualLayout>
                  <c:x val="-4.7772691204298806E-2"/>
                  <c:y val="-1.1143751261861878E-2"/>
                </c:manualLayout>
              </c:layout>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1-6609-4317-BE57-FAF0BA402F22}"/>
                </c:ext>
              </c:extLst>
            </c:dLbl>
            <c:dLbl>
              <c:idx val="2"/>
              <c:layout>
                <c:manualLayout>
                  <c:x val="-0.12416125533503516"/>
                  <c:y val="4.4552796285079792E-2"/>
                </c:manualLayout>
              </c:layout>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0-99D9-4DDF-B612-DA829B2ADB7D}"/>
                </c:ext>
              </c:extLst>
            </c:dLbl>
            <c:numFmt formatCode="0.00%" sourceLinked="0"/>
            <c:spPr>
              <a:noFill/>
              <a:ln>
                <a:noFill/>
              </a:ln>
              <a:effectLst/>
            </c:spPr>
            <c:txPr>
              <a:bodyPr/>
              <a:lstStyle/>
              <a:p>
                <a:pPr>
                  <a:defRPr sz="1400"/>
                </a:pPr>
                <a:endParaRPr lang="es-ES"/>
              </a:p>
            </c:txPr>
            <c:showLegendKey val="0"/>
            <c:showVal val="0"/>
            <c:showCatName val="1"/>
            <c:showSerName val="0"/>
            <c:showPercent val="1"/>
            <c:showBubbleSize val="0"/>
            <c:showLeaderLines val="1"/>
            <c:extLst>
              <c:ext xmlns:c15="http://schemas.microsoft.com/office/drawing/2012/chart" uri="{CE6537A1-D6FC-4f65-9D91-7224C49458BB}"/>
            </c:extLst>
          </c:dLbls>
          <c:cat>
            <c:strRef>
              <c:f>'Pronost 2018'!$W$19:$W$22</c:f>
              <c:strCache>
                <c:ptCount val="3"/>
                <c:pt idx="0">
                  <c:v>Hombre</c:v>
                </c:pt>
                <c:pt idx="1">
                  <c:v>Mujer</c:v>
                </c:pt>
                <c:pt idx="2">
                  <c:v>Sin Datos</c:v>
                </c:pt>
              </c:strCache>
            </c:strRef>
          </c:cat>
          <c:val>
            <c:numRef>
              <c:f>'Pronost 2018'!$X$19:$X$22</c:f>
              <c:numCache>
                <c:formatCode>General</c:formatCode>
                <c:ptCount val="3"/>
                <c:pt idx="0">
                  <c:v>227</c:v>
                </c:pt>
                <c:pt idx="1">
                  <c:v>84</c:v>
                </c:pt>
                <c:pt idx="2">
                  <c:v>11</c:v>
                </c:pt>
              </c:numCache>
            </c:numRef>
          </c:val>
          <c:extLst>
            <c:ext xmlns:c16="http://schemas.microsoft.com/office/drawing/2014/chart" uri="{C3380CC4-5D6E-409C-BE32-E72D297353CC}">
              <c16:uniqueId val="{00000003-6609-4317-BE57-FAF0BA402F22}"/>
            </c:ext>
          </c:extLst>
        </c:ser>
        <c:dLbls>
          <c:showLegendKey val="0"/>
          <c:showVal val="0"/>
          <c:showCatName val="1"/>
          <c:showSerName val="0"/>
          <c:showPercent val="1"/>
          <c:showBubbleSize val="0"/>
          <c:showLeaderLines val="1"/>
        </c:dLbls>
        <c:firstSliceAng val="0"/>
      </c:pieChart>
    </c:plotArea>
    <c:plotVisOnly val="1"/>
    <c:dispBlanksAs val="zero"/>
    <c:showDLblsOverMax val="0"/>
  </c:chart>
  <c:printSettings>
    <c:headerFooter/>
    <c:pageMargins b="0.7500000000000091" l="0.70000000000000062" r="0.70000000000000062" t="0.7500000000000091" header="0.30000000000000032" footer="0.30000000000000032"/>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pivotSource>
    <c:name>[Datos 2019.xlsx]Pronost 2018!Tabla dinámica1</c:name>
    <c:fmtId val="2"/>
  </c:pivotSource>
  <c:chart>
    <c:title>
      <c:tx>
        <c:rich>
          <a:bodyPr/>
          <a:lstStyle/>
          <a:p>
            <a:pPr>
              <a:defRPr/>
            </a:pPr>
            <a:r>
              <a:rPr lang="en-US" sz="2400" b="1" i="0" baseline="0"/>
              <a:t>Pronóstico de los Incidentes  por sexo -  2019</a:t>
            </a:r>
            <a:endParaRPr lang="es-ES" sz="2400"/>
          </a:p>
        </c:rich>
      </c:tx>
      <c:overlay val="0"/>
    </c:title>
    <c:autoTitleDeleted val="0"/>
    <c:pivotFmts>
      <c:pivotFmt>
        <c:idx val="0"/>
        <c:marker>
          <c:symbol val="none"/>
        </c:marker>
        <c:dLbl>
          <c:idx val="0"/>
          <c:delete val="1"/>
          <c:extLst>
            <c:ext xmlns:c15="http://schemas.microsoft.com/office/drawing/2012/chart" uri="{CE6537A1-D6FC-4f65-9D91-7224C49458BB}"/>
          </c:extLst>
        </c:dLbl>
      </c:pivotFmt>
      <c:pivotFmt>
        <c:idx val="1"/>
        <c:marker>
          <c:symbol val="none"/>
        </c:marker>
        <c:dLbl>
          <c:idx val="0"/>
          <c:delete val="1"/>
          <c:extLst>
            <c:ext xmlns:c15="http://schemas.microsoft.com/office/drawing/2012/chart" uri="{CE6537A1-D6FC-4f65-9D91-7224C49458BB}"/>
          </c:extLst>
        </c:dLbl>
      </c:pivotFmt>
      <c:pivotFmt>
        <c:idx val="2"/>
        <c:marker>
          <c:symbol val="none"/>
        </c:marker>
        <c:dLbl>
          <c:idx val="0"/>
          <c:delete val="1"/>
          <c:extLst>
            <c:ext xmlns:c15="http://schemas.microsoft.com/office/drawing/2012/chart" uri="{CE6537A1-D6FC-4f65-9D91-7224C49458BB}"/>
          </c:extLst>
        </c:dLbl>
      </c:pivotFmt>
      <c:pivotFmt>
        <c:idx val="3"/>
        <c:marker>
          <c:symbol val="none"/>
        </c:marker>
      </c:pivotFmt>
      <c:pivotFmt>
        <c:idx val="4"/>
        <c:marker>
          <c:symbol val="none"/>
        </c:marker>
        <c:dLbl>
          <c:idx val="0"/>
          <c:delete val="1"/>
          <c:extLst>
            <c:ext xmlns:c15="http://schemas.microsoft.com/office/drawing/2012/chart" uri="{CE6537A1-D6FC-4f65-9D91-7224C49458BB}"/>
          </c:extLst>
        </c:dLbl>
      </c:pivotFmt>
    </c:pivotFmts>
    <c:plotArea>
      <c:layout/>
      <c:barChart>
        <c:barDir val="bar"/>
        <c:grouping val="clustered"/>
        <c:varyColors val="0"/>
        <c:ser>
          <c:idx val="0"/>
          <c:order val="0"/>
          <c:tx>
            <c:strRef>
              <c:f>'Pronost 2018'!$C$3:$C$4</c:f>
              <c:strCache>
                <c:ptCount val="1"/>
                <c:pt idx="0">
                  <c:v>Hombre</c:v>
                </c:pt>
              </c:strCache>
            </c:strRef>
          </c:tx>
          <c:invertIfNegative val="0"/>
          <c:cat>
            <c:strRef>
              <c:f>'Pronost 2018'!$B$5:$B$14</c:f>
              <c:strCache>
                <c:ptCount val="9"/>
                <c:pt idx="0">
                  <c:v>Ahogamiento mortal</c:v>
                </c:pt>
                <c:pt idx="1">
                  <c:v>Lesiones</c:v>
                </c:pt>
                <c:pt idx="2">
                  <c:v>Rescate con necesidad de observación posterior</c:v>
                </c:pt>
                <c:pt idx="3">
                  <c:v>Rescate sin consecuencias</c:v>
                </c:pt>
                <c:pt idx="4">
                  <c:v>Ahogamiento no mortal con hospitalizacion</c:v>
                </c:pt>
                <c:pt idx="5">
                  <c:v>Rescate y traslado a supervisión médica</c:v>
                </c:pt>
                <c:pt idx="6">
                  <c:v>Fallecimiento Sin Ahogamiento</c:v>
                </c:pt>
                <c:pt idx="7">
                  <c:v>Traumatismo/TRM</c:v>
                </c:pt>
                <c:pt idx="8">
                  <c:v>Sin datos</c:v>
                </c:pt>
              </c:strCache>
            </c:strRef>
          </c:cat>
          <c:val>
            <c:numRef>
              <c:f>'Pronost 2018'!$C$5:$C$14</c:f>
              <c:numCache>
                <c:formatCode>General</c:formatCode>
                <c:ptCount val="9"/>
                <c:pt idx="0">
                  <c:v>194</c:v>
                </c:pt>
                <c:pt idx="1">
                  <c:v>9</c:v>
                </c:pt>
                <c:pt idx="2">
                  <c:v>8</c:v>
                </c:pt>
                <c:pt idx="3">
                  <c:v>118</c:v>
                </c:pt>
                <c:pt idx="4">
                  <c:v>47</c:v>
                </c:pt>
                <c:pt idx="5">
                  <c:v>38</c:v>
                </c:pt>
                <c:pt idx="6">
                  <c:v>1</c:v>
                </c:pt>
                <c:pt idx="7">
                  <c:v>4</c:v>
                </c:pt>
                <c:pt idx="8">
                  <c:v>3</c:v>
                </c:pt>
              </c:numCache>
            </c:numRef>
          </c:val>
          <c:extLst>
            <c:ext xmlns:c16="http://schemas.microsoft.com/office/drawing/2014/chart" uri="{C3380CC4-5D6E-409C-BE32-E72D297353CC}">
              <c16:uniqueId val="{00000000-E919-4DC0-9BD1-48666677BF77}"/>
            </c:ext>
          </c:extLst>
        </c:ser>
        <c:ser>
          <c:idx val="1"/>
          <c:order val="1"/>
          <c:tx>
            <c:strRef>
              <c:f>'Pronost 2018'!$D$3:$D$4</c:f>
              <c:strCache>
                <c:ptCount val="1"/>
                <c:pt idx="0">
                  <c:v>Mujer</c:v>
                </c:pt>
              </c:strCache>
            </c:strRef>
          </c:tx>
          <c:invertIfNegative val="0"/>
          <c:cat>
            <c:strRef>
              <c:f>'Pronost 2018'!$B$5:$B$14</c:f>
              <c:strCache>
                <c:ptCount val="9"/>
                <c:pt idx="0">
                  <c:v>Ahogamiento mortal</c:v>
                </c:pt>
                <c:pt idx="1">
                  <c:v>Lesiones</c:v>
                </c:pt>
                <c:pt idx="2">
                  <c:v>Rescate con necesidad de observación posterior</c:v>
                </c:pt>
                <c:pt idx="3">
                  <c:v>Rescate sin consecuencias</c:v>
                </c:pt>
                <c:pt idx="4">
                  <c:v>Ahogamiento no mortal con hospitalizacion</c:v>
                </c:pt>
                <c:pt idx="5">
                  <c:v>Rescate y traslado a supervisión médica</c:v>
                </c:pt>
                <c:pt idx="6">
                  <c:v>Fallecimiento Sin Ahogamiento</c:v>
                </c:pt>
                <c:pt idx="7">
                  <c:v>Traumatismo/TRM</c:v>
                </c:pt>
                <c:pt idx="8">
                  <c:v>Sin datos</c:v>
                </c:pt>
              </c:strCache>
            </c:strRef>
          </c:cat>
          <c:val>
            <c:numRef>
              <c:f>'Pronost 2018'!$D$5:$D$14</c:f>
              <c:numCache>
                <c:formatCode>General</c:formatCode>
                <c:ptCount val="9"/>
                <c:pt idx="0">
                  <c:v>61</c:v>
                </c:pt>
                <c:pt idx="1">
                  <c:v>1</c:v>
                </c:pt>
                <c:pt idx="2">
                  <c:v>2</c:v>
                </c:pt>
                <c:pt idx="3">
                  <c:v>40</c:v>
                </c:pt>
                <c:pt idx="4">
                  <c:v>23</c:v>
                </c:pt>
                <c:pt idx="5">
                  <c:v>18</c:v>
                </c:pt>
              </c:numCache>
            </c:numRef>
          </c:val>
          <c:extLst>
            <c:ext xmlns:c16="http://schemas.microsoft.com/office/drawing/2014/chart" uri="{C3380CC4-5D6E-409C-BE32-E72D297353CC}">
              <c16:uniqueId val="{00000001-E919-4DC0-9BD1-48666677BF77}"/>
            </c:ext>
          </c:extLst>
        </c:ser>
        <c:ser>
          <c:idx val="2"/>
          <c:order val="2"/>
          <c:tx>
            <c:strRef>
              <c:f>'Pronost 2018'!$E$3:$E$4</c:f>
              <c:strCache>
                <c:ptCount val="1"/>
                <c:pt idx="0">
                  <c:v>Sin Datos</c:v>
                </c:pt>
              </c:strCache>
            </c:strRef>
          </c:tx>
          <c:invertIfNegative val="0"/>
          <c:cat>
            <c:strRef>
              <c:f>'Pronost 2018'!$B$5:$B$14</c:f>
              <c:strCache>
                <c:ptCount val="9"/>
                <c:pt idx="0">
                  <c:v>Ahogamiento mortal</c:v>
                </c:pt>
                <c:pt idx="1">
                  <c:v>Lesiones</c:v>
                </c:pt>
                <c:pt idx="2">
                  <c:v>Rescate con necesidad de observación posterior</c:v>
                </c:pt>
                <c:pt idx="3">
                  <c:v>Rescate sin consecuencias</c:v>
                </c:pt>
                <c:pt idx="4">
                  <c:v>Ahogamiento no mortal con hospitalizacion</c:v>
                </c:pt>
                <c:pt idx="5">
                  <c:v>Rescate y traslado a supervisión médica</c:v>
                </c:pt>
                <c:pt idx="6">
                  <c:v>Fallecimiento Sin Ahogamiento</c:v>
                </c:pt>
                <c:pt idx="7">
                  <c:v>Traumatismo/TRM</c:v>
                </c:pt>
                <c:pt idx="8">
                  <c:v>Sin datos</c:v>
                </c:pt>
              </c:strCache>
            </c:strRef>
          </c:cat>
          <c:val>
            <c:numRef>
              <c:f>'Pronost 2018'!$E$5:$E$14</c:f>
              <c:numCache>
                <c:formatCode>General</c:formatCode>
                <c:ptCount val="9"/>
                <c:pt idx="3">
                  <c:v>11</c:v>
                </c:pt>
              </c:numCache>
            </c:numRef>
          </c:val>
          <c:extLst>
            <c:ext xmlns:c16="http://schemas.microsoft.com/office/drawing/2014/chart" uri="{C3380CC4-5D6E-409C-BE32-E72D297353CC}">
              <c16:uniqueId val="{00000000-3065-4112-B1FF-C5530AA21C7E}"/>
            </c:ext>
          </c:extLst>
        </c:ser>
        <c:dLbls>
          <c:showLegendKey val="0"/>
          <c:showVal val="0"/>
          <c:showCatName val="0"/>
          <c:showSerName val="0"/>
          <c:showPercent val="0"/>
          <c:showBubbleSize val="0"/>
        </c:dLbls>
        <c:gapWidth val="75"/>
        <c:overlap val="-25"/>
        <c:axId val="221308032"/>
        <c:axId val="221309568"/>
      </c:barChart>
      <c:catAx>
        <c:axId val="221308032"/>
        <c:scaling>
          <c:orientation val="minMax"/>
        </c:scaling>
        <c:delete val="0"/>
        <c:axPos val="l"/>
        <c:majorGridlines/>
        <c:numFmt formatCode="General" sourceLinked="0"/>
        <c:majorTickMark val="none"/>
        <c:minorTickMark val="none"/>
        <c:tickLblPos val="nextTo"/>
        <c:txPr>
          <a:bodyPr/>
          <a:lstStyle/>
          <a:p>
            <a:pPr>
              <a:defRPr sz="1400"/>
            </a:pPr>
            <a:endParaRPr lang="es-ES"/>
          </a:p>
        </c:txPr>
        <c:crossAx val="221309568"/>
        <c:crosses val="autoZero"/>
        <c:auto val="1"/>
        <c:lblAlgn val="ctr"/>
        <c:lblOffset val="100"/>
        <c:noMultiLvlLbl val="0"/>
      </c:catAx>
      <c:valAx>
        <c:axId val="221309568"/>
        <c:scaling>
          <c:orientation val="minMax"/>
        </c:scaling>
        <c:delete val="0"/>
        <c:axPos val="b"/>
        <c:majorGridlines/>
        <c:numFmt formatCode="General" sourceLinked="1"/>
        <c:majorTickMark val="none"/>
        <c:minorTickMark val="none"/>
        <c:tickLblPos val="nextTo"/>
        <c:spPr>
          <a:ln w="9525">
            <a:noFill/>
          </a:ln>
        </c:spPr>
        <c:crossAx val="221308032"/>
        <c:crosses val="autoZero"/>
        <c:crossBetween val="between"/>
      </c:valAx>
    </c:plotArea>
    <c:legend>
      <c:legendPos val="b"/>
      <c:overlay val="0"/>
      <c:txPr>
        <a:bodyPr/>
        <a:lstStyle/>
        <a:p>
          <a:pPr>
            <a:defRPr sz="1400"/>
          </a:pPr>
          <a:endParaRPr lang="es-ES"/>
        </a:p>
      </c:txPr>
    </c:legend>
    <c:plotVisOnly val="1"/>
    <c:dispBlanksAs val="gap"/>
    <c:showDLblsOverMax val="0"/>
  </c:chart>
  <c:printSettings>
    <c:headerFooter/>
    <c:pageMargins b="0.7500000000000091" l="0.70000000000000062" r="0.70000000000000062" t="0.7500000000000091" header="0.30000000000000032" footer="0.30000000000000032"/>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pivotSource>
    <c:name>[Datos 2019.xlsx]Pronost 2019!Tabla dinámica2</c:name>
    <c:fmtId val="10"/>
  </c:pivotSource>
  <c:chart>
    <c:title>
      <c:tx>
        <c:rich>
          <a:bodyPr/>
          <a:lstStyle/>
          <a:p>
            <a:pPr>
              <a:defRPr/>
            </a:pPr>
            <a:r>
              <a:rPr lang="en-US"/>
              <a:t>Pronóstico de los incidentes  - 2019</a:t>
            </a:r>
          </a:p>
        </c:rich>
      </c:tx>
      <c:overlay val="0"/>
    </c:title>
    <c:autoTitleDeleted val="0"/>
    <c:pivotFmts>
      <c:pivotFmt>
        <c:idx val="0"/>
        <c:marker>
          <c:symbol val="none"/>
        </c:marker>
        <c:dLbl>
          <c:idx val="0"/>
          <c:spPr>
            <a:noFill/>
            <a:ln>
              <a:noFill/>
            </a:ln>
            <a:effectLst/>
          </c:spPr>
          <c:txPr>
            <a:bodyPr wrap="square" lIns="38100" tIns="19050" rIns="38100" bIns="19050" anchor="ctr">
              <a:spAutoFit/>
            </a:bodyPr>
            <a:lstStyle/>
            <a:p>
              <a:pPr>
                <a:defRPr/>
              </a:pPr>
              <a:endParaRPr lang="es-ES"/>
            </a:p>
          </c:txPr>
          <c:showLegendKey val="0"/>
          <c:showVal val="0"/>
          <c:showCatName val="1"/>
          <c:showSerName val="0"/>
          <c:showPercent val="1"/>
          <c:showBubbleSize val="0"/>
          <c:extLst>
            <c:ext xmlns:c15="http://schemas.microsoft.com/office/drawing/2012/chart" uri="{CE6537A1-D6FC-4f65-9D91-7224C49458BB}"/>
          </c:extLst>
        </c:dLbl>
      </c:pivotFmt>
      <c:pivotFmt>
        <c:idx val="1"/>
        <c:spPr>
          <a:solidFill>
            <a:srgbClr val="FF0000"/>
          </a:solidFill>
        </c:spPr>
        <c:dLbl>
          <c:idx val="0"/>
          <c:layout>
            <c:manualLayout>
              <c:x val="4.9967167248950173E-2"/>
              <c:y val="-0.19585183758198471"/>
            </c:manualLayout>
          </c:layout>
          <c:spPr>
            <a:noFill/>
            <a:ln>
              <a:noFill/>
            </a:ln>
            <a:effectLst/>
          </c:spPr>
          <c:txPr>
            <a:bodyPr wrap="square" lIns="38100" tIns="19050" rIns="38100" bIns="19050" anchor="ctr">
              <a:spAutoFit/>
            </a:bodyPr>
            <a:lstStyle/>
            <a:p>
              <a:pPr>
                <a:defRPr/>
              </a:pPr>
              <a:endParaRPr lang="es-ES"/>
            </a:p>
          </c:txPr>
          <c:showLegendKey val="0"/>
          <c:showVal val="0"/>
          <c:showCatName val="1"/>
          <c:showSerName val="0"/>
          <c:showPercent val="1"/>
          <c:showBubbleSize val="0"/>
          <c:extLst>
            <c:ext xmlns:c15="http://schemas.microsoft.com/office/drawing/2012/chart" uri="{CE6537A1-D6FC-4f65-9D91-7224C49458BB}"/>
          </c:extLst>
        </c:dLbl>
      </c:pivotFmt>
      <c:pivotFmt>
        <c:idx val="2"/>
        <c:dLbl>
          <c:idx val="0"/>
          <c:layout>
            <c:manualLayout>
              <c:x val="-1.8098022347204562E-2"/>
              <c:y val="-0.25359663530395182"/>
            </c:manualLayout>
          </c:layout>
          <c:spPr>
            <a:noFill/>
            <a:ln>
              <a:noFill/>
            </a:ln>
            <a:effectLst/>
          </c:spPr>
          <c:txPr>
            <a:bodyPr wrap="square" lIns="38100" tIns="19050" rIns="38100" bIns="19050" anchor="ctr">
              <a:spAutoFit/>
            </a:bodyPr>
            <a:lstStyle/>
            <a:p>
              <a:pPr>
                <a:defRPr/>
              </a:pPr>
              <a:endParaRPr lang="es-ES"/>
            </a:p>
          </c:txPr>
          <c:showLegendKey val="0"/>
          <c:showVal val="0"/>
          <c:showCatName val="1"/>
          <c:showSerName val="0"/>
          <c:showPercent val="1"/>
          <c:showBubbleSize val="0"/>
          <c:extLst>
            <c:ext xmlns:c15="http://schemas.microsoft.com/office/drawing/2012/chart" uri="{CE6537A1-D6FC-4f65-9D91-7224C49458BB}"/>
          </c:extLst>
        </c:dLbl>
      </c:pivotFmt>
      <c:pivotFmt>
        <c:idx val="3"/>
        <c:dLbl>
          <c:idx val="0"/>
          <c:layout>
            <c:manualLayout>
              <c:x val="0.17278915969145056"/>
              <c:y val="8.7072090452583028E-3"/>
            </c:manualLayout>
          </c:layout>
          <c:spPr>
            <a:noFill/>
            <a:ln>
              <a:noFill/>
            </a:ln>
            <a:effectLst/>
          </c:spPr>
          <c:txPr>
            <a:bodyPr wrap="square" lIns="38100" tIns="19050" rIns="38100" bIns="19050" anchor="ctr">
              <a:spAutoFit/>
            </a:bodyPr>
            <a:lstStyle/>
            <a:p>
              <a:pPr>
                <a:defRPr/>
              </a:pPr>
              <a:endParaRPr lang="es-ES"/>
            </a:p>
          </c:txPr>
          <c:showLegendKey val="0"/>
          <c:showVal val="0"/>
          <c:showCatName val="1"/>
          <c:showSerName val="0"/>
          <c:showPercent val="1"/>
          <c:showBubbleSize val="0"/>
          <c:extLst>
            <c:ext xmlns:c15="http://schemas.microsoft.com/office/drawing/2012/chart" uri="{CE6537A1-D6FC-4f65-9D91-7224C49458BB}"/>
          </c:extLst>
        </c:dLbl>
      </c:pivotFmt>
      <c:pivotFmt>
        <c:idx val="4"/>
        <c:dLbl>
          <c:idx val="0"/>
          <c:layout>
            <c:manualLayout>
              <c:x val="-0.17381097361486875"/>
              <c:y val="7.9438933258035582E-3"/>
            </c:manualLayout>
          </c:layout>
          <c:spPr>
            <a:noFill/>
            <a:ln>
              <a:noFill/>
            </a:ln>
            <a:effectLst/>
          </c:spPr>
          <c:txPr>
            <a:bodyPr wrap="square" lIns="38100" tIns="19050" rIns="38100" bIns="19050" anchor="ctr">
              <a:spAutoFit/>
            </a:bodyPr>
            <a:lstStyle/>
            <a:p>
              <a:pPr>
                <a:defRPr/>
              </a:pPr>
              <a:endParaRPr lang="es-ES"/>
            </a:p>
          </c:txPr>
          <c:showLegendKey val="0"/>
          <c:showVal val="0"/>
          <c:showCatName val="1"/>
          <c:showSerName val="0"/>
          <c:showPercent val="1"/>
          <c:showBubbleSize val="0"/>
          <c:extLst>
            <c:ext xmlns:c15="http://schemas.microsoft.com/office/drawing/2012/chart" uri="{CE6537A1-D6FC-4f65-9D91-7224C49458BB}"/>
          </c:extLst>
        </c:dLbl>
      </c:pivotFmt>
      <c:pivotFmt>
        <c:idx val="5"/>
        <c:dLbl>
          <c:idx val="0"/>
          <c:layout>
            <c:manualLayout>
              <c:x val="-0.23380053188096497"/>
              <c:y val="-2.9405468098251994E-2"/>
            </c:manualLayout>
          </c:layout>
          <c:spPr>
            <a:noFill/>
            <a:ln>
              <a:noFill/>
            </a:ln>
            <a:effectLst/>
          </c:spPr>
          <c:txPr>
            <a:bodyPr wrap="square" lIns="38100" tIns="19050" rIns="38100" bIns="19050" anchor="ctr">
              <a:spAutoFit/>
            </a:bodyPr>
            <a:lstStyle/>
            <a:p>
              <a:pPr>
                <a:defRPr/>
              </a:pPr>
              <a:endParaRPr lang="es-ES"/>
            </a:p>
          </c:txPr>
          <c:showLegendKey val="0"/>
          <c:showVal val="0"/>
          <c:showCatName val="1"/>
          <c:showSerName val="0"/>
          <c:showPercent val="1"/>
          <c:showBubbleSize val="0"/>
          <c:extLst>
            <c:ext xmlns:c15="http://schemas.microsoft.com/office/drawing/2012/chart" uri="{CE6537A1-D6FC-4f65-9D91-7224C49458BB}"/>
          </c:extLst>
        </c:dLbl>
      </c:pivotFmt>
      <c:pivotFmt>
        <c:idx val="6"/>
        <c:dLbl>
          <c:idx val="0"/>
          <c:layout>
            <c:manualLayout>
              <c:x val="0.11792213842209422"/>
              <c:y val="7.0293904403182492E-2"/>
            </c:manualLayout>
          </c:layout>
          <c:spPr>
            <a:noFill/>
            <a:ln>
              <a:noFill/>
            </a:ln>
            <a:effectLst/>
          </c:spPr>
          <c:txPr>
            <a:bodyPr wrap="square" lIns="38100" tIns="19050" rIns="38100" bIns="19050" anchor="ctr">
              <a:spAutoFit/>
            </a:bodyPr>
            <a:lstStyle/>
            <a:p>
              <a:pPr>
                <a:defRPr/>
              </a:pPr>
              <a:endParaRPr lang="es-ES"/>
            </a:p>
          </c:txPr>
          <c:showLegendKey val="0"/>
          <c:showVal val="0"/>
          <c:showCatName val="1"/>
          <c:showSerName val="0"/>
          <c:showPercent val="1"/>
          <c:showBubbleSize val="0"/>
          <c:extLst>
            <c:ext xmlns:c15="http://schemas.microsoft.com/office/drawing/2012/chart" uri="{CE6537A1-D6FC-4f65-9D91-7224C49458BB}"/>
          </c:extLst>
        </c:dLbl>
      </c:pivotFmt>
    </c:pivotFmts>
    <c:plotArea>
      <c:layout/>
      <c:pieChart>
        <c:varyColors val="1"/>
        <c:ser>
          <c:idx val="0"/>
          <c:order val="0"/>
          <c:tx>
            <c:strRef>
              <c:f>'Pronost 2019'!$Q$3</c:f>
              <c:strCache>
                <c:ptCount val="1"/>
                <c:pt idx="0">
                  <c:v>Total</c:v>
                </c:pt>
              </c:strCache>
            </c:strRef>
          </c:tx>
          <c:dPt>
            <c:idx val="8"/>
            <c:bubble3D val="0"/>
            <c:spPr>
              <a:solidFill>
                <a:srgbClr val="FF0000"/>
              </a:solidFill>
            </c:spPr>
            <c:extLst>
              <c:ext xmlns:c16="http://schemas.microsoft.com/office/drawing/2014/chart" uri="{C3380CC4-5D6E-409C-BE32-E72D297353CC}">
                <c16:uniqueId val="{00000000-7714-41C0-888F-D22E928B56B4}"/>
              </c:ext>
            </c:extLst>
          </c:dPt>
          <c:dLbls>
            <c:dLbl>
              <c:idx val="0"/>
              <c:layout>
                <c:manualLayout>
                  <c:x val="-0.17381097361486875"/>
                  <c:y val="7.9438933258035582E-3"/>
                </c:manualLayout>
              </c:layout>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1-7714-41C0-888F-D22E928B56B4}"/>
                </c:ext>
              </c:extLst>
            </c:dLbl>
            <c:dLbl>
              <c:idx val="1"/>
              <c:layout>
                <c:manualLayout>
                  <c:x val="0.17278915969145056"/>
                  <c:y val="8.7072090452583028E-3"/>
                </c:manualLayout>
              </c:layout>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2-7714-41C0-888F-D22E928B56B4}"/>
                </c:ext>
              </c:extLst>
            </c:dLbl>
            <c:dLbl>
              <c:idx val="2"/>
              <c:layout>
                <c:manualLayout>
                  <c:x val="0.11792213842209422"/>
                  <c:y val="7.0293904403182492E-2"/>
                </c:manualLayout>
              </c:layout>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3-7714-41C0-888F-D22E928B56B4}"/>
                </c:ext>
              </c:extLst>
            </c:dLbl>
            <c:dLbl>
              <c:idx val="3"/>
              <c:layout>
                <c:manualLayout>
                  <c:x val="-1.8098022347204562E-2"/>
                  <c:y val="-0.25359663530395182"/>
                </c:manualLayout>
              </c:layout>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4-7714-41C0-888F-D22E928B56B4}"/>
                </c:ext>
              </c:extLst>
            </c:dLbl>
            <c:dLbl>
              <c:idx val="7"/>
              <c:layout>
                <c:manualLayout>
                  <c:x val="-0.23380053188096497"/>
                  <c:y val="-2.9405468098251994E-2"/>
                </c:manualLayout>
              </c:layout>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5-7714-41C0-888F-D22E928B56B4}"/>
                </c:ext>
              </c:extLst>
            </c:dLbl>
            <c:dLbl>
              <c:idx val="8"/>
              <c:layout>
                <c:manualLayout>
                  <c:x val="4.9967167248950173E-2"/>
                  <c:y val="-0.19585183758198471"/>
                </c:manualLayout>
              </c:layout>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0-7714-41C0-888F-D22E928B56B4}"/>
                </c:ext>
              </c:extLst>
            </c:dLbl>
            <c:spPr>
              <a:noFill/>
              <a:ln>
                <a:noFill/>
              </a:ln>
              <a:effectLst/>
            </c:spPr>
            <c:txPr>
              <a:bodyPr wrap="square" lIns="38100" tIns="19050" rIns="38100" bIns="19050" anchor="ctr">
                <a:spAutoFit/>
              </a:bodyPr>
              <a:lstStyle/>
              <a:p>
                <a:pPr>
                  <a:defRPr/>
                </a:pPr>
                <a:endParaRPr lang="es-ES"/>
              </a:p>
            </c:txPr>
            <c:showLegendKey val="0"/>
            <c:showVal val="0"/>
            <c:showCatName val="1"/>
            <c:showSerName val="0"/>
            <c:showPercent val="1"/>
            <c:showBubbleSize val="0"/>
            <c:showLeaderLines val="1"/>
            <c:extLst>
              <c:ext xmlns:c15="http://schemas.microsoft.com/office/drawing/2012/chart" uri="{CE6537A1-D6FC-4f65-9D91-7224C49458BB}"/>
            </c:extLst>
          </c:dLbls>
          <c:cat>
            <c:strRef>
              <c:f>'Pronost 2019'!$P$4:$P$13</c:f>
              <c:strCache>
                <c:ptCount val="9"/>
                <c:pt idx="0">
                  <c:v>Traumatismo/TRM</c:v>
                </c:pt>
                <c:pt idx="1">
                  <c:v>Sin datos</c:v>
                </c:pt>
                <c:pt idx="2">
                  <c:v>Rescate y traslado a supervisión médica</c:v>
                </c:pt>
                <c:pt idx="3">
                  <c:v>Rescate sin consecuencias</c:v>
                </c:pt>
                <c:pt idx="4">
                  <c:v>Rescate con necesidad de observación posterior</c:v>
                </c:pt>
                <c:pt idx="5">
                  <c:v>Lesiones</c:v>
                </c:pt>
                <c:pt idx="6">
                  <c:v>Fallecimiento Sin Ahogamiento</c:v>
                </c:pt>
                <c:pt idx="7">
                  <c:v>Ahogamiento no mortal con hospitalizacion</c:v>
                </c:pt>
                <c:pt idx="8">
                  <c:v>Ahogamiento mortal</c:v>
                </c:pt>
              </c:strCache>
            </c:strRef>
          </c:cat>
          <c:val>
            <c:numRef>
              <c:f>'Pronost 2019'!$Q$4:$Q$13</c:f>
              <c:numCache>
                <c:formatCode>General</c:formatCode>
                <c:ptCount val="9"/>
                <c:pt idx="0">
                  <c:v>14</c:v>
                </c:pt>
                <c:pt idx="1">
                  <c:v>8</c:v>
                </c:pt>
                <c:pt idx="2">
                  <c:v>122</c:v>
                </c:pt>
                <c:pt idx="3">
                  <c:v>404</c:v>
                </c:pt>
                <c:pt idx="4">
                  <c:v>10</c:v>
                </c:pt>
                <c:pt idx="5">
                  <c:v>26</c:v>
                </c:pt>
                <c:pt idx="6">
                  <c:v>2</c:v>
                </c:pt>
                <c:pt idx="7">
                  <c:v>161</c:v>
                </c:pt>
                <c:pt idx="8">
                  <c:v>533</c:v>
                </c:pt>
              </c:numCache>
            </c:numRef>
          </c:val>
          <c:extLst>
            <c:ext xmlns:c16="http://schemas.microsoft.com/office/drawing/2014/chart" uri="{C3380CC4-5D6E-409C-BE32-E72D297353CC}">
              <c16:uniqueId val="{00000006-7714-41C0-888F-D22E928B56B4}"/>
            </c:ext>
          </c:extLst>
        </c:ser>
        <c:dLbls>
          <c:showLegendKey val="0"/>
          <c:showVal val="0"/>
          <c:showCatName val="1"/>
          <c:showSerName val="0"/>
          <c:showPercent val="1"/>
          <c:showBubbleSize val="0"/>
          <c:showLeaderLines val="1"/>
        </c:dLbls>
        <c:firstSliceAng val="0"/>
      </c:pieChart>
    </c:plotArea>
    <c:plotVisOnly val="1"/>
    <c:dispBlanksAs val="zero"/>
    <c:showDLblsOverMax val="0"/>
  </c:chart>
  <c:printSettings>
    <c:headerFooter/>
    <c:pageMargins b="0.75000000000000089" l="0.70000000000000062" r="0.70000000000000062" t="0.75000000000000089" header="0.30000000000000032" footer="0.30000000000000032"/>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pivotSource>
    <c:name>[Datos 2019.xlsx]PronosticoMEs!Tabla dinámica4</c:name>
    <c:fmtId val="3"/>
  </c:pivotSource>
  <c:chart>
    <c:title>
      <c:tx>
        <c:rich>
          <a:bodyPr/>
          <a:lstStyle/>
          <a:p>
            <a:pPr>
              <a:defRPr sz="2000"/>
            </a:pPr>
            <a:r>
              <a:rPr lang="es-ES" sz="4000"/>
              <a:t>Pronóstico incidentes</a:t>
            </a:r>
            <a:r>
              <a:rPr lang="es-ES" sz="4000" baseline="0"/>
              <a:t> </a:t>
            </a:r>
            <a:r>
              <a:rPr lang="es-ES" sz="4000"/>
              <a:t>por meses - 2019</a:t>
            </a:r>
          </a:p>
        </c:rich>
      </c:tx>
      <c:overlay val="0"/>
    </c:title>
    <c:autoTitleDeleted val="0"/>
    <c:pivotFmts>
      <c:pivotFmt>
        <c:idx val="0"/>
        <c:marker>
          <c:symbol val="none"/>
        </c:marker>
        <c:dLbl>
          <c:idx val="0"/>
          <c:spPr/>
          <c:txPr>
            <a:bodyPr/>
            <a:lstStyle/>
            <a:p>
              <a:pPr>
                <a:defRPr sz="1100"/>
              </a:pPr>
              <a:endParaRPr lang="es-ES"/>
            </a:p>
          </c:txPr>
          <c:showLegendKey val="0"/>
          <c:showVal val="1"/>
          <c:showCatName val="0"/>
          <c:showSerName val="0"/>
          <c:showPercent val="0"/>
          <c:showBubbleSize val="0"/>
          <c:extLst>
            <c:ext xmlns:c15="http://schemas.microsoft.com/office/drawing/2012/chart" uri="{CE6537A1-D6FC-4f65-9D91-7224C49458BB}"/>
          </c:extLst>
        </c:dLbl>
      </c:pivotFmt>
      <c:pivotFmt>
        <c:idx val="1"/>
        <c:marker>
          <c:symbol val="none"/>
        </c:marker>
        <c:dLbl>
          <c:idx val="0"/>
          <c:spPr/>
          <c:txPr>
            <a:bodyPr/>
            <a:lstStyle/>
            <a:p>
              <a:pPr>
                <a:defRPr sz="1100"/>
              </a:pPr>
              <a:endParaRPr lang="es-ES"/>
            </a:p>
          </c:txPr>
          <c:showLegendKey val="0"/>
          <c:showVal val="1"/>
          <c:showCatName val="0"/>
          <c:showSerName val="0"/>
          <c:showPercent val="0"/>
          <c:showBubbleSize val="0"/>
          <c:extLst>
            <c:ext xmlns:c15="http://schemas.microsoft.com/office/drawing/2012/chart" uri="{CE6537A1-D6FC-4f65-9D91-7224C49458BB}"/>
          </c:extLst>
        </c:dLbl>
      </c:pivotFmt>
      <c:pivotFmt>
        <c:idx val="2"/>
        <c:marker>
          <c:symbol val="none"/>
        </c:marker>
        <c:dLbl>
          <c:idx val="0"/>
          <c:spPr/>
          <c:txPr>
            <a:bodyPr/>
            <a:lstStyle/>
            <a:p>
              <a:pPr>
                <a:defRPr/>
              </a:pPr>
              <a:endParaRPr lang="es-ES"/>
            </a:p>
          </c:txPr>
          <c:showLegendKey val="0"/>
          <c:showVal val="1"/>
          <c:showCatName val="0"/>
          <c:showSerName val="0"/>
          <c:showPercent val="0"/>
          <c:showBubbleSize val="0"/>
          <c:extLst>
            <c:ext xmlns:c15="http://schemas.microsoft.com/office/drawing/2012/chart" uri="{CE6537A1-D6FC-4f65-9D91-7224C49458BB}"/>
          </c:extLst>
        </c:dLbl>
      </c:pivotFmt>
      <c:pivotFmt>
        <c:idx val="3"/>
        <c:marker>
          <c:symbol val="none"/>
        </c:marker>
        <c:dLbl>
          <c:idx val="0"/>
          <c:spPr/>
          <c:txPr>
            <a:bodyPr/>
            <a:lstStyle/>
            <a:p>
              <a:pPr>
                <a:defRPr/>
              </a:pPr>
              <a:endParaRPr lang="es-ES"/>
            </a:p>
          </c:txPr>
          <c:showLegendKey val="0"/>
          <c:showVal val="1"/>
          <c:showCatName val="0"/>
          <c:showSerName val="0"/>
          <c:showPercent val="0"/>
          <c:showBubbleSize val="0"/>
          <c:extLst>
            <c:ext xmlns:c15="http://schemas.microsoft.com/office/drawing/2012/chart" uri="{CE6537A1-D6FC-4f65-9D91-7224C49458BB}"/>
          </c:extLst>
        </c:dLbl>
      </c:pivotFmt>
      <c:pivotFmt>
        <c:idx val="4"/>
        <c:marker>
          <c:symbol val="none"/>
        </c:marker>
      </c:pivotFmt>
      <c:pivotFmt>
        <c:idx val="5"/>
        <c:marker>
          <c:symbol val="none"/>
        </c:marker>
      </c:pivotFmt>
      <c:pivotFmt>
        <c:idx val="6"/>
        <c:marker>
          <c:symbol val="none"/>
        </c:marker>
      </c:pivotFmt>
      <c:pivotFmt>
        <c:idx val="7"/>
        <c:marker>
          <c:symbol val="none"/>
        </c:marker>
      </c:pivotFmt>
      <c:pivotFmt>
        <c:idx val="8"/>
        <c:marker>
          <c:symbol val="none"/>
        </c:marker>
        <c:dLbl>
          <c:idx val="0"/>
          <c:spPr/>
          <c:txPr>
            <a:bodyPr/>
            <a:lstStyle/>
            <a:p>
              <a:pPr>
                <a:defRPr sz="1100"/>
              </a:pPr>
              <a:endParaRPr lang="es-ES"/>
            </a:p>
          </c:txPr>
          <c:showLegendKey val="0"/>
          <c:showVal val="1"/>
          <c:showCatName val="0"/>
          <c:showSerName val="0"/>
          <c:showPercent val="0"/>
          <c:showBubbleSize val="0"/>
          <c:extLst>
            <c:ext xmlns:c15="http://schemas.microsoft.com/office/drawing/2012/chart" uri="{CE6537A1-D6FC-4f65-9D91-7224C49458BB}"/>
          </c:extLst>
        </c:dLbl>
      </c:pivotFmt>
      <c:pivotFmt>
        <c:idx val="9"/>
        <c:marker>
          <c:symbol val="none"/>
        </c:marker>
        <c:dLbl>
          <c:idx val="0"/>
          <c:spPr/>
          <c:txPr>
            <a:bodyPr/>
            <a:lstStyle/>
            <a:p>
              <a:pPr>
                <a:defRPr sz="1100"/>
              </a:pPr>
              <a:endParaRPr lang="es-ES"/>
            </a:p>
          </c:txPr>
          <c:showLegendKey val="0"/>
          <c:showVal val="1"/>
          <c:showCatName val="0"/>
          <c:showSerName val="0"/>
          <c:showPercent val="0"/>
          <c:showBubbleSize val="0"/>
          <c:extLst>
            <c:ext xmlns:c15="http://schemas.microsoft.com/office/drawing/2012/chart" uri="{CE6537A1-D6FC-4f65-9D91-7224C49458BB}"/>
          </c:extLst>
        </c:dLbl>
      </c:pivotFmt>
      <c:pivotFmt>
        <c:idx val="10"/>
        <c:marker>
          <c:symbol val="none"/>
        </c:marker>
        <c:dLbl>
          <c:idx val="0"/>
          <c:spPr/>
          <c:txPr>
            <a:bodyPr/>
            <a:lstStyle/>
            <a:p>
              <a:pPr>
                <a:defRPr/>
              </a:pPr>
              <a:endParaRPr lang="es-ES"/>
            </a:p>
          </c:txPr>
          <c:showLegendKey val="0"/>
          <c:showVal val="1"/>
          <c:showCatName val="0"/>
          <c:showSerName val="0"/>
          <c:showPercent val="0"/>
          <c:showBubbleSize val="0"/>
          <c:extLst>
            <c:ext xmlns:c15="http://schemas.microsoft.com/office/drawing/2012/chart" uri="{CE6537A1-D6FC-4f65-9D91-7224C49458BB}"/>
          </c:extLst>
        </c:dLbl>
      </c:pivotFmt>
      <c:pivotFmt>
        <c:idx val="11"/>
        <c:marker>
          <c:symbol val="none"/>
        </c:marker>
        <c:dLbl>
          <c:idx val="0"/>
          <c:spPr/>
          <c:txPr>
            <a:bodyPr/>
            <a:lstStyle/>
            <a:p>
              <a:pPr>
                <a:defRPr/>
              </a:pPr>
              <a:endParaRPr lang="es-ES"/>
            </a:p>
          </c:txPr>
          <c:showLegendKey val="0"/>
          <c:showVal val="1"/>
          <c:showCatName val="0"/>
          <c:showSerName val="0"/>
          <c:showPercent val="0"/>
          <c:showBubbleSize val="0"/>
          <c:extLst>
            <c:ext xmlns:c15="http://schemas.microsoft.com/office/drawing/2012/chart" uri="{CE6537A1-D6FC-4f65-9D91-7224C49458BB}"/>
          </c:extLst>
        </c:dLbl>
      </c:pivotFmt>
      <c:pivotFmt>
        <c:idx val="12"/>
        <c:marker>
          <c:symbol val="none"/>
        </c:marker>
        <c:dLbl>
          <c:idx val="0"/>
          <c:delete val="1"/>
          <c:extLst>
            <c:ext xmlns:c15="http://schemas.microsoft.com/office/drawing/2012/chart" uri="{CE6537A1-D6FC-4f65-9D91-7224C49458BB}"/>
          </c:extLst>
        </c:dLbl>
      </c:pivotFmt>
      <c:pivotFmt>
        <c:idx val="13"/>
        <c:marker>
          <c:symbol val="none"/>
        </c:marker>
        <c:dLbl>
          <c:idx val="0"/>
          <c:delete val="1"/>
          <c:extLst>
            <c:ext xmlns:c15="http://schemas.microsoft.com/office/drawing/2012/chart" uri="{CE6537A1-D6FC-4f65-9D91-7224C49458BB}"/>
          </c:extLst>
        </c:dLbl>
      </c:pivotFmt>
      <c:pivotFmt>
        <c:idx val="14"/>
        <c:marker>
          <c:symbol val="none"/>
        </c:marker>
        <c:dLbl>
          <c:idx val="0"/>
          <c:delete val="1"/>
          <c:extLst>
            <c:ext xmlns:c15="http://schemas.microsoft.com/office/drawing/2012/chart" uri="{CE6537A1-D6FC-4f65-9D91-7224C49458BB}"/>
          </c:extLst>
        </c:dLbl>
      </c:pivotFmt>
      <c:pivotFmt>
        <c:idx val="15"/>
        <c:marker>
          <c:symbol val="none"/>
        </c:marker>
        <c:dLbl>
          <c:idx val="0"/>
          <c:delete val="1"/>
          <c:extLst>
            <c:ext xmlns:c15="http://schemas.microsoft.com/office/drawing/2012/chart" uri="{CE6537A1-D6FC-4f65-9D91-7224C49458BB}"/>
          </c:extLst>
        </c:dLbl>
      </c:pivotFmt>
      <c:pivotFmt>
        <c:idx val="16"/>
        <c:marker>
          <c:symbol val="none"/>
        </c:marker>
        <c:dLbl>
          <c:idx val="0"/>
          <c:spPr/>
          <c:txPr>
            <a:bodyPr/>
            <a:lstStyle/>
            <a:p>
              <a:pPr>
                <a:defRPr sz="1400"/>
              </a:pPr>
              <a:endParaRPr lang="es-ES"/>
            </a:p>
          </c:txPr>
          <c:showLegendKey val="0"/>
          <c:showVal val="1"/>
          <c:showCatName val="0"/>
          <c:showSerName val="0"/>
          <c:showPercent val="0"/>
          <c:showBubbleSize val="0"/>
          <c:extLst>
            <c:ext xmlns:c15="http://schemas.microsoft.com/office/drawing/2012/chart" uri="{CE6537A1-D6FC-4f65-9D91-7224C49458BB}"/>
          </c:extLst>
        </c:dLbl>
      </c:pivotFmt>
      <c:pivotFmt>
        <c:idx val="17"/>
        <c:marker>
          <c:symbol val="none"/>
        </c:marker>
        <c:dLbl>
          <c:idx val="0"/>
          <c:spPr/>
          <c:txPr>
            <a:bodyPr/>
            <a:lstStyle/>
            <a:p>
              <a:pPr>
                <a:defRPr sz="1400"/>
              </a:pPr>
              <a:endParaRPr lang="es-ES"/>
            </a:p>
          </c:txPr>
          <c:showLegendKey val="0"/>
          <c:showVal val="1"/>
          <c:showCatName val="0"/>
          <c:showSerName val="0"/>
          <c:showPercent val="0"/>
          <c:showBubbleSize val="0"/>
          <c:extLst>
            <c:ext xmlns:c15="http://schemas.microsoft.com/office/drawing/2012/chart" uri="{CE6537A1-D6FC-4f65-9D91-7224C49458BB}"/>
          </c:extLst>
        </c:dLbl>
      </c:pivotFmt>
      <c:pivotFmt>
        <c:idx val="18"/>
        <c:marker>
          <c:symbol val="none"/>
        </c:marker>
        <c:dLbl>
          <c:idx val="0"/>
          <c:spPr/>
          <c:txPr>
            <a:bodyPr/>
            <a:lstStyle/>
            <a:p>
              <a:pPr>
                <a:defRPr sz="1400"/>
              </a:pPr>
              <a:endParaRPr lang="es-ES"/>
            </a:p>
          </c:txPr>
          <c:showLegendKey val="0"/>
          <c:showVal val="1"/>
          <c:showCatName val="0"/>
          <c:showSerName val="0"/>
          <c:showPercent val="0"/>
          <c:showBubbleSize val="0"/>
          <c:extLst>
            <c:ext xmlns:c15="http://schemas.microsoft.com/office/drawing/2012/chart" uri="{CE6537A1-D6FC-4f65-9D91-7224C49458BB}"/>
          </c:extLst>
        </c:dLbl>
      </c:pivotFmt>
      <c:pivotFmt>
        <c:idx val="19"/>
        <c:marker>
          <c:symbol val="none"/>
        </c:marker>
        <c:dLbl>
          <c:idx val="0"/>
          <c:spPr/>
          <c:txPr>
            <a:bodyPr/>
            <a:lstStyle/>
            <a:p>
              <a:pPr>
                <a:defRPr sz="1400"/>
              </a:pPr>
              <a:endParaRPr lang="es-ES"/>
            </a:p>
          </c:txPr>
          <c:showLegendKey val="0"/>
          <c:showVal val="1"/>
          <c:showCatName val="0"/>
          <c:showSerName val="0"/>
          <c:showPercent val="0"/>
          <c:showBubbleSize val="0"/>
          <c:extLst>
            <c:ext xmlns:c15="http://schemas.microsoft.com/office/drawing/2012/chart" uri="{CE6537A1-D6FC-4f65-9D91-7224C49458BB}"/>
          </c:extLst>
        </c:dLbl>
      </c:pivotFmt>
      <c:pivotFmt>
        <c:idx val="20"/>
        <c:marker>
          <c:symbol val="none"/>
        </c:marker>
        <c:dLbl>
          <c:idx val="0"/>
          <c:spPr/>
          <c:txPr>
            <a:bodyPr/>
            <a:lstStyle/>
            <a:p>
              <a:pPr>
                <a:defRPr/>
              </a:pPr>
              <a:endParaRPr lang="es-ES"/>
            </a:p>
          </c:txPr>
          <c:showLegendKey val="0"/>
          <c:showVal val="1"/>
          <c:showCatName val="0"/>
          <c:showSerName val="0"/>
          <c:showPercent val="0"/>
          <c:showBubbleSize val="0"/>
          <c:extLst>
            <c:ext xmlns:c15="http://schemas.microsoft.com/office/drawing/2012/chart" uri="{CE6537A1-D6FC-4f65-9D91-7224C49458BB}"/>
          </c:extLst>
        </c:dLbl>
      </c:pivotFmt>
      <c:pivotFmt>
        <c:idx val="21"/>
        <c:marker>
          <c:symbol val="none"/>
        </c:marker>
        <c:dLbl>
          <c:idx val="0"/>
          <c:delete val="1"/>
          <c:extLst>
            <c:ext xmlns:c15="http://schemas.microsoft.com/office/drawing/2012/chart" uri="{CE6537A1-D6FC-4f65-9D91-7224C49458BB}"/>
          </c:extLst>
        </c:dLbl>
      </c:pivotFmt>
      <c:pivotFmt>
        <c:idx val="22"/>
        <c:marker>
          <c:symbol val="none"/>
        </c:marker>
        <c:dLbl>
          <c:idx val="0"/>
          <c:spPr/>
          <c:txPr>
            <a:bodyPr/>
            <a:lstStyle/>
            <a:p>
              <a:pPr>
                <a:defRPr/>
              </a:pPr>
              <a:endParaRPr lang="es-ES"/>
            </a:p>
          </c:txPr>
          <c:showLegendKey val="0"/>
          <c:showVal val="1"/>
          <c:showCatName val="0"/>
          <c:showSerName val="0"/>
          <c:showPercent val="0"/>
          <c:showBubbleSize val="0"/>
          <c:extLst>
            <c:ext xmlns:c15="http://schemas.microsoft.com/office/drawing/2012/chart" uri="{CE6537A1-D6FC-4f65-9D91-7224C49458BB}"/>
          </c:extLst>
        </c:dLbl>
      </c:pivotFmt>
      <c:pivotFmt>
        <c:idx val="23"/>
        <c:marker>
          <c:symbol val="none"/>
        </c:marker>
      </c:pivotFmt>
      <c:pivotFmt>
        <c:idx val="24"/>
        <c:dLbl>
          <c:idx val="0"/>
          <c:layout>
            <c:manualLayout>
              <c:x val="4.0110642206123434E-3"/>
              <c:y val="0"/>
            </c:manualLayout>
          </c:layout>
          <c:spPr>
            <a:noFill/>
            <a:ln>
              <a:noFill/>
            </a:ln>
            <a:effectLst/>
          </c:spPr>
          <c:txPr>
            <a:bodyPr wrap="square" lIns="38100" tIns="19050" rIns="38100" bIns="19050" anchor="ctr">
              <a:spAutoFit/>
            </a:bodyPr>
            <a:lstStyle/>
            <a:p>
              <a:pPr>
                <a:defRPr/>
              </a:pPr>
              <a:endParaRPr lang="es-ES"/>
            </a:p>
          </c:txPr>
          <c:showLegendKey val="0"/>
          <c:showVal val="1"/>
          <c:showCatName val="0"/>
          <c:showSerName val="0"/>
          <c:showPercent val="0"/>
          <c:showBubbleSize val="0"/>
          <c:extLst>
            <c:ext xmlns:c15="http://schemas.microsoft.com/office/drawing/2012/chart" uri="{CE6537A1-D6FC-4f65-9D91-7224C49458BB}"/>
          </c:extLst>
        </c:dLbl>
      </c:pivotFmt>
      <c:pivotFmt>
        <c:idx val="25"/>
        <c:marker>
          <c:symbol val="none"/>
        </c:marker>
      </c:pivotFmt>
    </c:pivotFmts>
    <c:plotArea>
      <c:layout/>
      <c:barChart>
        <c:barDir val="col"/>
        <c:grouping val="stacked"/>
        <c:varyColors val="0"/>
        <c:ser>
          <c:idx val="0"/>
          <c:order val="0"/>
          <c:tx>
            <c:strRef>
              <c:f>PronosticoMEs!$Y$31:$Y$32</c:f>
              <c:strCache>
                <c:ptCount val="1"/>
                <c:pt idx="0">
                  <c:v>Ahogamiento mortal</c:v>
                </c:pt>
              </c:strCache>
            </c:strRef>
          </c:tx>
          <c:invertIfNegative val="0"/>
          <c:dLbls>
            <c:spPr/>
            <c:txPr>
              <a:bodyPr/>
              <a:lstStyle/>
              <a:p>
                <a:pPr>
                  <a:defRPr sz="1400"/>
                </a:pPr>
                <a:endParaRPr lang="es-ES"/>
              </a:p>
            </c:txPr>
            <c:showLegendKey val="0"/>
            <c:showVal val="1"/>
            <c:showCatName val="0"/>
            <c:showSerName val="0"/>
            <c:showPercent val="0"/>
            <c:showBubbleSize val="0"/>
            <c:showLeaderLines val="0"/>
            <c:extLst>
              <c:ext xmlns:c15="http://schemas.microsoft.com/office/drawing/2012/chart" uri="{CE6537A1-D6FC-4f65-9D91-7224C49458BB}">
                <c15:showLeaderLines val="1"/>
              </c:ext>
            </c:extLst>
          </c:dLbls>
          <c:cat>
            <c:strRef>
              <c:f>PronosticoMEs!$X$33:$X$45</c:f>
              <c:strCache>
                <c:ptCount val="12"/>
                <c:pt idx="0">
                  <c:v>ene</c:v>
                </c:pt>
                <c:pt idx="1">
                  <c:v>feb</c:v>
                </c:pt>
                <c:pt idx="2">
                  <c:v>mar</c:v>
                </c:pt>
                <c:pt idx="3">
                  <c:v>abr</c:v>
                </c:pt>
                <c:pt idx="4">
                  <c:v>may</c:v>
                </c:pt>
                <c:pt idx="5">
                  <c:v>jun</c:v>
                </c:pt>
                <c:pt idx="6">
                  <c:v>jul</c:v>
                </c:pt>
                <c:pt idx="7">
                  <c:v>ago</c:v>
                </c:pt>
                <c:pt idx="8">
                  <c:v>sep</c:v>
                </c:pt>
                <c:pt idx="9">
                  <c:v>oct</c:v>
                </c:pt>
                <c:pt idx="10">
                  <c:v>nov</c:v>
                </c:pt>
                <c:pt idx="11">
                  <c:v>dic</c:v>
                </c:pt>
              </c:strCache>
            </c:strRef>
          </c:cat>
          <c:val>
            <c:numRef>
              <c:f>PronosticoMEs!$Y$33:$Y$45</c:f>
              <c:numCache>
                <c:formatCode>General</c:formatCode>
                <c:ptCount val="12"/>
                <c:pt idx="0">
                  <c:v>25</c:v>
                </c:pt>
                <c:pt idx="1">
                  <c:v>16</c:v>
                </c:pt>
                <c:pt idx="2">
                  <c:v>29</c:v>
                </c:pt>
                <c:pt idx="3">
                  <c:v>21</c:v>
                </c:pt>
                <c:pt idx="4">
                  <c:v>40</c:v>
                </c:pt>
                <c:pt idx="5">
                  <c:v>60</c:v>
                </c:pt>
                <c:pt idx="6">
                  <c:v>107</c:v>
                </c:pt>
                <c:pt idx="7">
                  <c:v>83</c:v>
                </c:pt>
                <c:pt idx="8">
                  <c:v>48</c:v>
                </c:pt>
                <c:pt idx="9">
                  <c:v>51</c:v>
                </c:pt>
                <c:pt idx="10">
                  <c:v>19</c:v>
                </c:pt>
                <c:pt idx="11">
                  <c:v>34</c:v>
                </c:pt>
              </c:numCache>
            </c:numRef>
          </c:val>
          <c:extLst>
            <c:ext xmlns:c16="http://schemas.microsoft.com/office/drawing/2014/chart" uri="{C3380CC4-5D6E-409C-BE32-E72D297353CC}">
              <c16:uniqueId val="{00000000-6B18-4AFD-AA7E-048E3DAEAC6A}"/>
            </c:ext>
          </c:extLst>
        </c:ser>
        <c:ser>
          <c:idx val="1"/>
          <c:order val="1"/>
          <c:tx>
            <c:strRef>
              <c:f>PronosticoMEs!$Z$31:$Z$32</c:f>
              <c:strCache>
                <c:ptCount val="1"/>
                <c:pt idx="0">
                  <c:v>Rescate sin consecuencias</c:v>
                </c:pt>
              </c:strCache>
            </c:strRef>
          </c:tx>
          <c:invertIfNegative val="0"/>
          <c:dLbls>
            <c:spPr/>
            <c:txPr>
              <a:bodyPr/>
              <a:lstStyle/>
              <a:p>
                <a:pPr>
                  <a:defRPr sz="1400"/>
                </a:pPr>
                <a:endParaRPr lang="es-ES"/>
              </a:p>
            </c:txPr>
            <c:showLegendKey val="0"/>
            <c:showVal val="1"/>
            <c:showCatName val="0"/>
            <c:showSerName val="0"/>
            <c:showPercent val="0"/>
            <c:showBubbleSize val="0"/>
            <c:showLeaderLines val="0"/>
            <c:extLst>
              <c:ext xmlns:c15="http://schemas.microsoft.com/office/drawing/2012/chart" uri="{CE6537A1-D6FC-4f65-9D91-7224C49458BB}">
                <c15:showLeaderLines val="1"/>
              </c:ext>
            </c:extLst>
          </c:dLbls>
          <c:cat>
            <c:strRef>
              <c:f>PronosticoMEs!$X$33:$X$45</c:f>
              <c:strCache>
                <c:ptCount val="12"/>
                <c:pt idx="0">
                  <c:v>ene</c:v>
                </c:pt>
                <c:pt idx="1">
                  <c:v>feb</c:v>
                </c:pt>
                <c:pt idx="2">
                  <c:v>mar</c:v>
                </c:pt>
                <c:pt idx="3">
                  <c:v>abr</c:v>
                </c:pt>
                <c:pt idx="4">
                  <c:v>may</c:v>
                </c:pt>
                <c:pt idx="5">
                  <c:v>jun</c:v>
                </c:pt>
                <c:pt idx="6">
                  <c:v>jul</c:v>
                </c:pt>
                <c:pt idx="7">
                  <c:v>ago</c:v>
                </c:pt>
                <c:pt idx="8">
                  <c:v>sep</c:v>
                </c:pt>
                <c:pt idx="9">
                  <c:v>oct</c:v>
                </c:pt>
                <c:pt idx="10">
                  <c:v>nov</c:v>
                </c:pt>
                <c:pt idx="11">
                  <c:v>dic</c:v>
                </c:pt>
              </c:strCache>
            </c:strRef>
          </c:cat>
          <c:val>
            <c:numRef>
              <c:f>PronosticoMEs!$Z$33:$Z$45</c:f>
              <c:numCache>
                <c:formatCode>General</c:formatCode>
                <c:ptCount val="12"/>
                <c:pt idx="0">
                  <c:v>9</c:v>
                </c:pt>
                <c:pt idx="1">
                  <c:v>21</c:v>
                </c:pt>
                <c:pt idx="2">
                  <c:v>13</c:v>
                </c:pt>
                <c:pt idx="3">
                  <c:v>20</c:v>
                </c:pt>
                <c:pt idx="4">
                  <c:v>28</c:v>
                </c:pt>
                <c:pt idx="5">
                  <c:v>48</c:v>
                </c:pt>
                <c:pt idx="6">
                  <c:v>42</c:v>
                </c:pt>
                <c:pt idx="7">
                  <c:v>156</c:v>
                </c:pt>
                <c:pt idx="8">
                  <c:v>26</c:v>
                </c:pt>
                <c:pt idx="9">
                  <c:v>12</c:v>
                </c:pt>
                <c:pt idx="10">
                  <c:v>9</c:v>
                </c:pt>
                <c:pt idx="11">
                  <c:v>20</c:v>
                </c:pt>
              </c:numCache>
            </c:numRef>
          </c:val>
          <c:extLst>
            <c:ext xmlns:c16="http://schemas.microsoft.com/office/drawing/2014/chart" uri="{C3380CC4-5D6E-409C-BE32-E72D297353CC}">
              <c16:uniqueId val="{00000001-6B18-4AFD-AA7E-048E3DAEAC6A}"/>
            </c:ext>
          </c:extLst>
        </c:ser>
        <c:ser>
          <c:idx val="2"/>
          <c:order val="2"/>
          <c:tx>
            <c:strRef>
              <c:f>PronosticoMEs!$AA$31:$AA$32</c:f>
              <c:strCache>
                <c:ptCount val="1"/>
                <c:pt idx="0">
                  <c:v>Rescate y traslado a supervisión médica</c:v>
                </c:pt>
              </c:strCache>
            </c:strRef>
          </c:tx>
          <c:invertIfNegative val="0"/>
          <c:dLbls>
            <c:spPr/>
            <c:txPr>
              <a:bodyPr/>
              <a:lstStyle/>
              <a:p>
                <a:pPr>
                  <a:defRPr sz="1400"/>
                </a:pPr>
                <a:endParaRPr lang="es-ES"/>
              </a:p>
            </c:txPr>
            <c:showLegendKey val="0"/>
            <c:showVal val="1"/>
            <c:showCatName val="0"/>
            <c:showSerName val="0"/>
            <c:showPercent val="0"/>
            <c:showBubbleSize val="0"/>
            <c:showLeaderLines val="0"/>
            <c:extLst>
              <c:ext xmlns:c15="http://schemas.microsoft.com/office/drawing/2012/chart" uri="{CE6537A1-D6FC-4f65-9D91-7224C49458BB}">
                <c15:showLeaderLines val="1"/>
              </c:ext>
            </c:extLst>
          </c:dLbls>
          <c:cat>
            <c:strRef>
              <c:f>PronosticoMEs!$X$33:$X$45</c:f>
              <c:strCache>
                <c:ptCount val="12"/>
                <c:pt idx="0">
                  <c:v>ene</c:v>
                </c:pt>
                <c:pt idx="1">
                  <c:v>feb</c:v>
                </c:pt>
                <c:pt idx="2">
                  <c:v>mar</c:v>
                </c:pt>
                <c:pt idx="3">
                  <c:v>abr</c:v>
                </c:pt>
                <c:pt idx="4">
                  <c:v>may</c:v>
                </c:pt>
                <c:pt idx="5">
                  <c:v>jun</c:v>
                </c:pt>
                <c:pt idx="6">
                  <c:v>jul</c:v>
                </c:pt>
                <c:pt idx="7">
                  <c:v>ago</c:v>
                </c:pt>
                <c:pt idx="8">
                  <c:v>sep</c:v>
                </c:pt>
                <c:pt idx="9">
                  <c:v>oct</c:v>
                </c:pt>
                <c:pt idx="10">
                  <c:v>nov</c:v>
                </c:pt>
                <c:pt idx="11">
                  <c:v>dic</c:v>
                </c:pt>
              </c:strCache>
            </c:strRef>
          </c:cat>
          <c:val>
            <c:numRef>
              <c:f>PronosticoMEs!$AA$33:$AA$45</c:f>
              <c:numCache>
                <c:formatCode>General</c:formatCode>
                <c:ptCount val="12"/>
                <c:pt idx="0">
                  <c:v>16</c:v>
                </c:pt>
                <c:pt idx="1">
                  <c:v>1</c:v>
                </c:pt>
                <c:pt idx="2">
                  <c:v>7</c:v>
                </c:pt>
                <c:pt idx="3">
                  <c:v>10</c:v>
                </c:pt>
                <c:pt idx="4">
                  <c:v>6</c:v>
                </c:pt>
                <c:pt idx="5">
                  <c:v>9</c:v>
                </c:pt>
                <c:pt idx="6">
                  <c:v>13</c:v>
                </c:pt>
                <c:pt idx="7">
                  <c:v>14</c:v>
                </c:pt>
                <c:pt idx="8">
                  <c:v>11</c:v>
                </c:pt>
                <c:pt idx="9">
                  <c:v>5</c:v>
                </c:pt>
                <c:pt idx="10">
                  <c:v>13</c:v>
                </c:pt>
                <c:pt idx="11">
                  <c:v>17</c:v>
                </c:pt>
              </c:numCache>
            </c:numRef>
          </c:val>
          <c:extLst>
            <c:ext xmlns:c16="http://schemas.microsoft.com/office/drawing/2014/chart" uri="{C3380CC4-5D6E-409C-BE32-E72D297353CC}">
              <c16:uniqueId val="{00000002-6B18-4AFD-AA7E-048E3DAEAC6A}"/>
            </c:ext>
          </c:extLst>
        </c:ser>
        <c:ser>
          <c:idx val="3"/>
          <c:order val="3"/>
          <c:tx>
            <c:strRef>
              <c:f>PronosticoMEs!$AB$31:$AB$32</c:f>
              <c:strCache>
                <c:ptCount val="1"/>
                <c:pt idx="0">
                  <c:v>Ahogamiento no mortal con hospitalizacion</c:v>
                </c:pt>
              </c:strCache>
            </c:strRef>
          </c:tx>
          <c:invertIfNegative val="0"/>
          <c:dLbls>
            <c:spPr/>
            <c:txPr>
              <a:bodyPr/>
              <a:lstStyle/>
              <a:p>
                <a:pPr>
                  <a:defRPr sz="1400"/>
                </a:pPr>
                <a:endParaRPr lang="es-ES"/>
              </a:p>
            </c:txPr>
            <c:showLegendKey val="0"/>
            <c:showVal val="1"/>
            <c:showCatName val="0"/>
            <c:showSerName val="0"/>
            <c:showPercent val="0"/>
            <c:showBubbleSize val="0"/>
            <c:showLeaderLines val="0"/>
            <c:extLst>
              <c:ext xmlns:c15="http://schemas.microsoft.com/office/drawing/2012/chart" uri="{CE6537A1-D6FC-4f65-9D91-7224C49458BB}">
                <c15:showLeaderLines val="1"/>
              </c:ext>
            </c:extLst>
          </c:dLbls>
          <c:cat>
            <c:strRef>
              <c:f>PronosticoMEs!$X$33:$X$45</c:f>
              <c:strCache>
                <c:ptCount val="12"/>
                <c:pt idx="0">
                  <c:v>ene</c:v>
                </c:pt>
                <c:pt idx="1">
                  <c:v>feb</c:v>
                </c:pt>
                <c:pt idx="2">
                  <c:v>mar</c:v>
                </c:pt>
                <c:pt idx="3">
                  <c:v>abr</c:v>
                </c:pt>
                <c:pt idx="4">
                  <c:v>may</c:v>
                </c:pt>
                <c:pt idx="5">
                  <c:v>jun</c:v>
                </c:pt>
                <c:pt idx="6">
                  <c:v>jul</c:v>
                </c:pt>
                <c:pt idx="7">
                  <c:v>ago</c:v>
                </c:pt>
                <c:pt idx="8">
                  <c:v>sep</c:v>
                </c:pt>
                <c:pt idx="9">
                  <c:v>oct</c:v>
                </c:pt>
                <c:pt idx="10">
                  <c:v>nov</c:v>
                </c:pt>
                <c:pt idx="11">
                  <c:v>dic</c:v>
                </c:pt>
              </c:strCache>
            </c:strRef>
          </c:cat>
          <c:val>
            <c:numRef>
              <c:f>PronosticoMEs!$AB$33:$AB$45</c:f>
              <c:numCache>
                <c:formatCode>General</c:formatCode>
                <c:ptCount val="12"/>
                <c:pt idx="0">
                  <c:v>1</c:v>
                </c:pt>
                <c:pt idx="1">
                  <c:v>3</c:v>
                </c:pt>
                <c:pt idx="2">
                  <c:v>6</c:v>
                </c:pt>
                <c:pt idx="3">
                  <c:v>8</c:v>
                </c:pt>
                <c:pt idx="4">
                  <c:v>12</c:v>
                </c:pt>
                <c:pt idx="5">
                  <c:v>20</c:v>
                </c:pt>
                <c:pt idx="6">
                  <c:v>44</c:v>
                </c:pt>
                <c:pt idx="7">
                  <c:v>36</c:v>
                </c:pt>
                <c:pt idx="8">
                  <c:v>13</c:v>
                </c:pt>
                <c:pt idx="9">
                  <c:v>10</c:v>
                </c:pt>
                <c:pt idx="10">
                  <c:v>6</c:v>
                </c:pt>
                <c:pt idx="11">
                  <c:v>2</c:v>
                </c:pt>
              </c:numCache>
            </c:numRef>
          </c:val>
          <c:extLst>
            <c:ext xmlns:c16="http://schemas.microsoft.com/office/drawing/2014/chart" uri="{C3380CC4-5D6E-409C-BE32-E72D297353CC}">
              <c16:uniqueId val="{00000003-6B18-4AFD-AA7E-048E3DAEAC6A}"/>
            </c:ext>
          </c:extLst>
        </c:ser>
        <c:ser>
          <c:idx val="4"/>
          <c:order val="4"/>
          <c:tx>
            <c:strRef>
              <c:f>PronosticoMEs!$AC$31:$AC$32</c:f>
              <c:strCache>
                <c:ptCount val="1"/>
                <c:pt idx="0">
                  <c:v>Lesiones</c:v>
                </c:pt>
              </c:strCache>
            </c:strRef>
          </c:tx>
          <c:invertIfNegative val="0"/>
          <c:dLbls>
            <c:spPr/>
            <c:txPr>
              <a:bodyPr/>
              <a:lstStyle/>
              <a:p>
                <a:pPr>
                  <a:defRPr/>
                </a:pPr>
                <a:endParaRPr lang="es-ES"/>
              </a:p>
            </c:txPr>
            <c:showLegendKey val="0"/>
            <c:showVal val="1"/>
            <c:showCatName val="0"/>
            <c:showSerName val="0"/>
            <c:showPercent val="0"/>
            <c:showBubbleSize val="0"/>
            <c:showLeaderLines val="0"/>
            <c:extLst>
              <c:ext xmlns:c15="http://schemas.microsoft.com/office/drawing/2012/chart" uri="{CE6537A1-D6FC-4f65-9D91-7224C49458BB}">
                <c15:showLeaderLines val="1"/>
              </c:ext>
            </c:extLst>
          </c:dLbls>
          <c:cat>
            <c:strRef>
              <c:f>PronosticoMEs!$X$33:$X$45</c:f>
              <c:strCache>
                <c:ptCount val="12"/>
                <c:pt idx="0">
                  <c:v>ene</c:v>
                </c:pt>
                <c:pt idx="1">
                  <c:v>feb</c:v>
                </c:pt>
                <c:pt idx="2">
                  <c:v>mar</c:v>
                </c:pt>
                <c:pt idx="3">
                  <c:v>abr</c:v>
                </c:pt>
                <c:pt idx="4">
                  <c:v>may</c:v>
                </c:pt>
                <c:pt idx="5">
                  <c:v>jun</c:v>
                </c:pt>
                <c:pt idx="6">
                  <c:v>jul</c:v>
                </c:pt>
                <c:pt idx="7">
                  <c:v>ago</c:v>
                </c:pt>
                <c:pt idx="8">
                  <c:v>sep</c:v>
                </c:pt>
                <c:pt idx="9">
                  <c:v>oct</c:v>
                </c:pt>
                <c:pt idx="10">
                  <c:v>nov</c:v>
                </c:pt>
                <c:pt idx="11">
                  <c:v>dic</c:v>
                </c:pt>
              </c:strCache>
            </c:strRef>
          </c:cat>
          <c:val>
            <c:numRef>
              <c:f>PronosticoMEs!$AC$33:$AC$45</c:f>
              <c:numCache>
                <c:formatCode>General</c:formatCode>
                <c:ptCount val="12"/>
                <c:pt idx="0">
                  <c:v>1</c:v>
                </c:pt>
                <c:pt idx="2">
                  <c:v>5</c:v>
                </c:pt>
                <c:pt idx="3">
                  <c:v>2</c:v>
                </c:pt>
                <c:pt idx="4">
                  <c:v>1</c:v>
                </c:pt>
                <c:pt idx="5">
                  <c:v>1</c:v>
                </c:pt>
                <c:pt idx="6">
                  <c:v>1</c:v>
                </c:pt>
                <c:pt idx="7">
                  <c:v>9</c:v>
                </c:pt>
                <c:pt idx="8">
                  <c:v>3</c:v>
                </c:pt>
                <c:pt idx="9">
                  <c:v>2</c:v>
                </c:pt>
                <c:pt idx="10">
                  <c:v>1</c:v>
                </c:pt>
              </c:numCache>
            </c:numRef>
          </c:val>
          <c:extLst>
            <c:ext xmlns:c16="http://schemas.microsoft.com/office/drawing/2014/chart" uri="{C3380CC4-5D6E-409C-BE32-E72D297353CC}">
              <c16:uniqueId val="{00000004-6B18-4AFD-AA7E-048E3DAEAC6A}"/>
            </c:ext>
          </c:extLst>
        </c:ser>
        <c:ser>
          <c:idx val="5"/>
          <c:order val="5"/>
          <c:tx>
            <c:strRef>
              <c:f>PronosticoMEs!$AD$31:$AD$32</c:f>
              <c:strCache>
                <c:ptCount val="1"/>
                <c:pt idx="0">
                  <c:v>Rescate con necesidad de observación posterior</c:v>
                </c:pt>
              </c:strCache>
            </c:strRef>
          </c:tx>
          <c:invertIfNegative val="0"/>
          <c:dLbls>
            <c:dLbl>
              <c:idx val="7"/>
              <c:layout>
                <c:manualLayout>
                  <c:x val="4.0110642206123434E-3"/>
                  <c:y val="0"/>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0-B797-4B78-A357-911D526CDDA4}"/>
                </c:ext>
              </c:extLst>
            </c:dLbl>
            <c:spPr>
              <a:noFill/>
              <a:ln>
                <a:noFill/>
              </a:ln>
              <a:effectLst/>
            </c:spPr>
            <c:txPr>
              <a:bodyPr wrap="square" lIns="38100" tIns="19050" rIns="38100" bIns="19050" anchor="ctr">
                <a:spAutoFit/>
              </a:bodyPr>
              <a:lstStyle/>
              <a:p>
                <a:pPr>
                  <a:defRPr/>
                </a:pPr>
                <a:endParaRPr lang="es-ES"/>
              </a:p>
            </c:txPr>
            <c:showLegendKey val="0"/>
            <c:showVal val="0"/>
            <c:showCatName val="0"/>
            <c:showSerName val="0"/>
            <c:showPercent val="0"/>
            <c:showBubbleSize val="0"/>
            <c:extLst>
              <c:ext xmlns:c15="http://schemas.microsoft.com/office/drawing/2012/chart" uri="{CE6537A1-D6FC-4f65-9D91-7224C49458BB}">
                <c15:showLeaderLines val="1"/>
              </c:ext>
            </c:extLst>
          </c:dLbls>
          <c:cat>
            <c:strRef>
              <c:f>PronosticoMEs!$X$33:$X$45</c:f>
              <c:strCache>
                <c:ptCount val="12"/>
                <c:pt idx="0">
                  <c:v>ene</c:v>
                </c:pt>
                <c:pt idx="1">
                  <c:v>feb</c:v>
                </c:pt>
                <c:pt idx="2">
                  <c:v>mar</c:v>
                </c:pt>
                <c:pt idx="3">
                  <c:v>abr</c:v>
                </c:pt>
                <c:pt idx="4">
                  <c:v>may</c:v>
                </c:pt>
                <c:pt idx="5">
                  <c:v>jun</c:v>
                </c:pt>
                <c:pt idx="6">
                  <c:v>jul</c:v>
                </c:pt>
                <c:pt idx="7">
                  <c:v>ago</c:v>
                </c:pt>
                <c:pt idx="8">
                  <c:v>sep</c:v>
                </c:pt>
                <c:pt idx="9">
                  <c:v>oct</c:v>
                </c:pt>
                <c:pt idx="10">
                  <c:v>nov</c:v>
                </c:pt>
                <c:pt idx="11">
                  <c:v>dic</c:v>
                </c:pt>
              </c:strCache>
            </c:strRef>
          </c:cat>
          <c:val>
            <c:numRef>
              <c:f>PronosticoMEs!$AD$33:$AD$45</c:f>
              <c:numCache>
                <c:formatCode>General</c:formatCode>
                <c:ptCount val="12"/>
                <c:pt idx="1">
                  <c:v>3</c:v>
                </c:pt>
                <c:pt idx="2">
                  <c:v>1</c:v>
                </c:pt>
                <c:pt idx="4">
                  <c:v>2</c:v>
                </c:pt>
                <c:pt idx="5">
                  <c:v>3</c:v>
                </c:pt>
                <c:pt idx="6">
                  <c:v>1</c:v>
                </c:pt>
              </c:numCache>
            </c:numRef>
          </c:val>
          <c:extLst>
            <c:ext xmlns:c16="http://schemas.microsoft.com/office/drawing/2014/chart" uri="{C3380CC4-5D6E-409C-BE32-E72D297353CC}">
              <c16:uniqueId val="{00000000-80F7-442B-A5E6-75906C5D7D88}"/>
            </c:ext>
          </c:extLst>
        </c:ser>
        <c:ser>
          <c:idx val="6"/>
          <c:order val="6"/>
          <c:tx>
            <c:strRef>
              <c:f>PronosticoMEs!$AE$31:$AE$32</c:f>
              <c:strCache>
                <c:ptCount val="1"/>
                <c:pt idx="0">
                  <c:v>Fallecimiento Sin Ahogamiento</c:v>
                </c:pt>
              </c:strCache>
            </c:strRef>
          </c:tx>
          <c:invertIfNegative val="0"/>
          <c:dLbls>
            <c:spPr/>
            <c:txPr>
              <a:bodyPr/>
              <a:lstStyle/>
              <a:p>
                <a:pPr>
                  <a:defRPr/>
                </a:pPr>
                <a:endParaRPr lang="es-ES"/>
              </a:p>
            </c:txPr>
            <c:showLegendKey val="0"/>
            <c:showVal val="1"/>
            <c:showCatName val="0"/>
            <c:showSerName val="0"/>
            <c:showPercent val="0"/>
            <c:showBubbleSize val="0"/>
            <c:showLeaderLines val="0"/>
            <c:extLst>
              <c:ext xmlns:c15="http://schemas.microsoft.com/office/drawing/2012/chart" uri="{CE6537A1-D6FC-4f65-9D91-7224C49458BB}">
                <c15:showLeaderLines val="1"/>
              </c:ext>
            </c:extLst>
          </c:dLbls>
          <c:cat>
            <c:strRef>
              <c:f>PronosticoMEs!$X$33:$X$45</c:f>
              <c:strCache>
                <c:ptCount val="12"/>
                <c:pt idx="0">
                  <c:v>ene</c:v>
                </c:pt>
                <c:pt idx="1">
                  <c:v>feb</c:v>
                </c:pt>
                <c:pt idx="2">
                  <c:v>mar</c:v>
                </c:pt>
                <c:pt idx="3">
                  <c:v>abr</c:v>
                </c:pt>
                <c:pt idx="4">
                  <c:v>may</c:v>
                </c:pt>
                <c:pt idx="5">
                  <c:v>jun</c:v>
                </c:pt>
                <c:pt idx="6">
                  <c:v>jul</c:v>
                </c:pt>
                <c:pt idx="7">
                  <c:v>ago</c:v>
                </c:pt>
                <c:pt idx="8">
                  <c:v>sep</c:v>
                </c:pt>
                <c:pt idx="9">
                  <c:v>oct</c:v>
                </c:pt>
                <c:pt idx="10">
                  <c:v>nov</c:v>
                </c:pt>
                <c:pt idx="11">
                  <c:v>dic</c:v>
                </c:pt>
              </c:strCache>
            </c:strRef>
          </c:cat>
          <c:val>
            <c:numRef>
              <c:f>PronosticoMEs!$AE$33:$AE$45</c:f>
              <c:numCache>
                <c:formatCode>General</c:formatCode>
                <c:ptCount val="12"/>
                <c:pt idx="6">
                  <c:v>2</c:v>
                </c:pt>
              </c:numCache>
            </c:numRef>
          </c:val>
          <c:extLst>
            <c:ext xmlns:c16="http://schemas.microsoft.com/office/drawing/2014/chart" uri="{C3380CC4-5D6E-409C-BE32-E72D297353CC}">
              <c16:uniqueId val="{00000000-A7F7-404C-A2E1-D4D4B61FE1D2}"/>
            </c:ext>
          </c:extLst>
        </c:ser>
        <c:ser>
          <c:idx val="7"/>
          <c:order val="7"/>
          <c:tx>
            <c:strRef>
              <c:f>PronosticoMEs!$AF$31:$AF$32</c:f>
              <c:strCache>
                <c:ptCount val="1"/>
                <c:pt idx="0">
                  <c:v>Traumatismo/TRM</c:v>
                </c:pt>
              </c:strCache>
            </c:strRef>
          </c:tx>
          <c:invertIfNegative val="0"/>
          <c:cat>
            <c:strRef>
              <c:f>PronosticoMEs!$X$33:$X$45</c:f>
              <c:strCache>
                <c:ptCount val="12"/>
                <c:pt idx="0">
                  <c:v>ene</c:v>
                </c:pt>
                <c:pt idx="1">
                  <c:v>feb</c:v>
                </c:pt>
                <c:pt idx="2">
                  <c:v>mar</c:v>
                </c:pt>
                <c:pt idx="3">
                  <c:v>abr</c:v>
                </c:pt>
                <c:pt idx="4">
                  <c:v>may</c:v>
                </c:pt>
                <c:pt idx="5">
                  <c:v>jun</c:v>
                </c:pt>
                <c:pt idx="6">
                  <c:v>jul</c:v>
                </c:pt>
                <c:pt idx="7">
                  <c:v>ago</c:v>
                </c:pt>
                <c:pt idx="8">
                  <c:v>sep</c:v>
                </c:pt>
                <c:pt idx="9">
                  <c:v>oct</c:v>
                </c:pt>
                <c:pt idx="10">
                  <c:v>nov</c:v>
                </c:pt>
                <c:pt idx="11">
                  <c:v>dic</c:v>
                </c:pt>
              </c:strCache>
            </c:strRef>
          </c:cat>
          <c:val>
            <c:numRef>
              <c:f>PronosticoMEs!$AF$33:$AF$45</c:f>
              <c:numCache>
                <c:formatCode>General</c:formatCode>
                <c:ptCount val="12"/>
                <c:pt idx="2">
                  <c:v>2</c:v>
                </c:pt>
                <c:pt idx="4">
                  <c:v>1</c:v>
                </c:pt>
                <c:pt idx="6">
                  <c:v>1</c:v>
                </c:pt>
                <c:pt idx="7">
                  <c:v>9</c:v>
                </c:pt>
                <c:pt idx="11">
                  <c:v>1</c:v>
                </c:pt>
              </c:numCache>
            </c:numRef>
          </c:val>
          <c:extLst>
            <c:ext xmlns:c16="http://schemas.microsoft.com/office/drawing/2014/chart" uri="{C3380CC4-5D6E-409C-BE32-E72D297353CC}">
              <c16:uniqueId val="{00000000-A6E1-4841-96C1-F2CC0B9537A2}"/>
            </c:ext>
          </c:extLst>
        </c:ser>
        <c:ser>
          <c:idx val="8"/>
          <c:order val="8"/>
          <c:tx>
            <c:strRef>
              <c:f>PronosticoMEs!$AG$31:$AG$32</c:f>
              <c:strCache>
                <c:ptCount val="1"/>
                <c:pt idx="0">
                  <c:v>Sin datos</c:v>
                </c:pt>
              </c:strCache>
            </c:strRef>
          </c:tx>
          <c:invertIfNegative val="0"/>
          <c:cat>
            <c:strRef>
              <c:f>PronosticoMEs!$X$33:$X$45</c:f>
              <c:strCache>
                <c:ptCount val="12"/>
                <c:pt idx="0">
                  <c:v>ene</c:v>
                </c:pt>
                <c:pt idx="1">
                  <c:v>feb</c:v>
                </c:pt>
                <c:pt idx="2">
                  <c:v>mar</c:v>
                </c:pt>
                <c:pt idx="3">
                  <c:v>abr</c:v>
                </c:pt>
                <c:pt idx="4">
                  <c:v>may</c:v>
                </c:pt>
                <c:pt idx="5">
                  <c:v>jun</c:v>
                </c:pt>
                <c:pt idx="6">
                  <c:v>jul</c:v>
                </c:pt>
                <c:pt idx="7">
                  <c:v>ago</c:v>
                </c:pt>
                <c:pt idx="8">
                  <c:v>sep</c:v>
                </c:pt>
                <c:pt idx="9">
                  <c:v>oct</c:v>
                </c:pt>
                <c:pt idx="10">
                  <c:v>nov</c:v>
                </c:pt>
                <c:pt idx="11">
                  <c:v>dic</c:v>
                </c:pt>
              </c:strCache>
            </c:strRef>
          </c:cat>
          <c:val>
            <c:numRef>
              <c:f>PronosticoMEs!$AG$33:$AG$45</c:f>
              <c:numCache>
                <c:formatCode>General</c:formatCode>
                <c:ptCount val="12"/>
                <c:pt idx="5">
                  <c:v>2</c:v>
                </c:pt>
                <c:pt idx="6">
                  <c:v>1</c:v>
                </c:pt>
                <c:pt idx="7">
                  <c:v>2</c:v>
                </c:pt>
                <c:pt idx="8">
                  <c:v>3</c:v>
                </c:pt>
              </c:numCache>
            </c:numRef>
          </c:val>
          <c:extLst>
            <c:ext xmlns:c16="http://schemas.microsoft.com/office/drawing/2014/chart" uri="{C3380CC4-5D6E-409C-BE32-E72D297353CC}">
              <c16:uniqueId val="{00000000-5D21-42E8-8E6A-B62B58AE5DB0}"/>
            </c:ext>
          </c:extLst>
        </c:ser>
        <c:dLbls>
          <c:showLegendKey val="0"/>
          <c:showVal val="0"/>
          <c:showCatName val="0"/>
          <c:showSerName val="0"/>
          <c:showPercent val="0"/>
          <c:showBubbleSize val="0"/>
        </c:dLbls>
        <c:gapWidth val="75"/>
        <c:overlap val="100"/>
        <c:axId val="248253440"/>
        <c:axId val="248288000"/>
      </c:barChart>
      <c:catAx>
        <c:axId val="248253440"/>
        <c:scaling>
          <c:orientation val="minMax"/>
        </c:scaling>
        <c:delete val="0"/>
        <c:axPos val="b"/>
        <c:numFmt formatCode="General" sourceLinked="0"/>
        <c:majorTickMark val="none"/>
        <c:minorTickMark val="none"/>
        <c:tickLblPos val="nextTo"/>
        <c:crossAx val="248288000"/>
        <c:crosses val="autoZero"/>
        <c:auto val="1"/>
        <c:lblAlgn val="ctr"/>
        <c:lblOffset val="100"/>
        <c:noMultiLvlLbl val="0"/>
      </c:catAx>
      <c:valAx>
        <c:axId val="248288000"/>
        <c:scaling>
          <c:orientation val="minMax"/>
        </c:scaling>
        <c:delete val="0"/>
        <c:axPos val="l"/>
        <c:majorGridlines/>
        <c:numFmt formatCode="General" sourceLinked="1"/>
        <c:majorTickMark val="none"/>
        <c:minorTickMark val="none"/>
        <c:tickLblPos val="nextTo"/>
        <c:spPr>
          <a:ln w="9525">
            <a:noFill/>
          </a:ln>
        </c:spPr>
        <c:crossAx val="248253440"/>
        <c:crosses val="autoZero"/>
        <c:crossBetween val="between"/>
      </c:valAx>
    </c:plotArea>
    <c:legend>
      <c:legendPos val="b"/>
      <c:overlay val="0"/>
      <c:txPr>
        <a:bodyPr/>
        <a:lstStyle/>
        <a:p>
          <a:pPr>
            <a:defRPr sz="2400"/>
          </a:pPr>
          <a:endParaRPr lang="es-ES"/>
        </a:p>
      </c:txPr>
    </c:legend>
    <c:plotVisOnly val="1"/>
    <c:dispBlanksAs val="gap"/>
    <c:showDLblsOverMax val="0"/>
  </c:chart>
  <c:printSettings>
    <c:headerFooter/>
    <c:pageMargins b="0.75000000000001044" l="0.70000000000000062" r="0.70000000000000062" t="0.75000000000001044" header="0.30000000000000032" footer="0.30000000000000032"/>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pivotSource>
    <c:name>[Datos 2019.xlsx]PronosticoMEs!Tabla dinámica5</c:name>
    <c:fmtId val="8"/>
  </c:pivotSource>
  <c:chart>
    <c:title>
      <c:tx>
        <c:rich>
          <a:bodyPr/>
          <a:lstStyle/>
          <a:p>
            <a:pPr>
              <a:defRPr/>
            </a:pPr>
            <a:r>
              <a:rPr lang="es-ES" sz="3600"/>
              <a:t>Distribución mensual incidentes en entorno marítimo - 2019</a:t>
            </a:r>
          </a:p>
        </c:rich>
      </c:tx>
      <c:overlay val="0"/>
    </c:title>
    <c:autoTitleDeleted val="0"/>
    <c:pivotFmts>
      <c:pivotFmt>
        <c:idx val="0"/>
        <c:marker>
          <c:symbol val="none"/>
        </c:marker>
      </c:pivotFmt>
      <c:pivotFmt>
        <c:idx val="1"/>
        <c:marker>
          <c:symbol val="none"/>
        </c:marker>
      </c:pivotFmt>
      <c:pivotFmt>
        <c:idx val="2"/>
        <c:marker>
          <c:symbol val="none"/>
        </c:marker>
      </c:pivotFmt>
      <c:pivotFmt>
        <c:idx val="3"/>
        <c:marker>
          <c:symbol val="none"/>
        </c:marker>
      </c:pivotFmt>
      <c:pivotFmt>
        <c:idx val="4"/>
        <c:marker>
          <c:symbol val="none"/>
        </c:marker>
      </c:pivotFmt>
      <c:pivotFmt>
        <c:idx val="5"/>
        <c:marker>
          <c:symbol val="none"/>
        </c:marker>
      </c:pivotFmt>
      <c:pivotFmt>
        <c:idx val="6"/>
        <c:marker>
          <c:symbol val="none"/>
        </c:marker>
      </c:pivotFmt>
      <c:pivotFmt>
        <c:idx val="7"/>
        <c:marker>
          <c:symbol val="none"/>
        </c:marker>
      </c:pivotFmt>
      <c:pivotFmt>
        <c:idx val="8"/>
        <c:marker>
          <c:symbol val="none"/>
        </c:marker>
      </c:pivotFmt>
    </c:pivotFmts>
    <c:plotArea>
      <c:layout/>
      <c:barChart>
        <c:barDir val="col"/>
        <c:grouping val="stacked"/>
        <c:varyColors val="0"/>
        <c:ser>
          <c:idx val="0"/>
          <c:order val="0"/>
          <c:tx>
            <c:strRef>
              <c:f>PronosticoMEs!$Y$67:$Y$68</c:f>
              <c:strCache>
                <c:ptCount val="1"/>
                <c:pt idx="0">
                  <c:v>Ahogamiento mortal</c:v>
                </c:pt>
              </c:strCache>
            </c:strRef>
          </c:tx>
          <c:invertIfNegative val="0"/>
          <c:cat>
            <c:strRef>
              <c:f>PronosticoMEs!$X$69:$X$81</c:f>
              <c:strCache>
                <c:ptCount val="12"/>
                <c:pt idx="0">
                  <c:v>ene</c:v>
                </c:pt>
                <c:pt idx="1">
                  <c:v>feb</c:v>
                </c:pt>
                <c:pt idx="2">
                  <c:v>mar</c:v>
                </c:pt>
                <c:pt idx="3">
                  <c:v>abr</c:v>
                </c:pt>
                <c:pt idx="4">
                  <c:v>may</c:v>
                </c:pt>
                <c:pt idx="5">
                  <c:v>jun</c:v>
                </c:pt>
                <c:pt idx="6">
                  <c:v>jul</c:v>
                </c:pt>
                <c:pt idx="7">
                  <c:v>ago</c:v>
                </c:pt>
                <c:pt idx="8">
                  <c:v>sep</c:v>
                </c:pt>
                <c:pt idx="9">
                  <c:v>oct</c:v>
                </c:pt>
                <c:pt idx="10">
                  <c:v>nov</c:v>
                </c:pt>
                <c:pt idx="11">
                  <c:v>dic</c:v>
                </c:pt>
              </c:strCache>
            </c:strRef>
          </c:cat>
          <c:val>
            <c:numRef>
              <c:f>PronosticoMEs!$Y$69:$Y$81</c:f>
              <c:numCache>
                <c:formatCode>General</c:formatCode>
                <c:ptCount val="12"/>
                <c:pt idx="0">
                  <c:v>12</c:v>
                </c:pt>
                <c:pt idx="1">
                  <c:v>4</c:v>
                </c:pt>
                <c:pt idx="2">
                  <c:v>14</c:v>
                </c:pt>
                <c:pt idx="3">
                  <c:v>12</c:v>
                </c:pt>
                <c:pt idx="4">
                  <c:v>29</c:v>
                </c:pt>
                <c:pt idx="5">
                  <c:v>34</c:v>
                </c:pt>
                <c:pt idx="6">
                  <c:v>68</c:v>
                </c:pt>
                <c:pt idx="7">
                  <c:v>60</c:v>
                </c:pt>
                <c:pt idx="8">
                  <c:v>32</c:v>
                </c:pt>
                <c:pt idx="9">
                  <c:v>33</c:v>
                </c:pt>
                <c:pt idx="10">
                  <c:v>13</c:v>
                </c:pt>
                <c:pt idx="11">
                  <c:v>15</c:v>
                </c:pt>
              </c:numCache>
            </c:numRef>
          </c:val>
          <c:extLst>
            <c:ext xmlns:c16="http://schemas.microsoft.com/office/drawing/2014/chart" uri="{C3380CC4-5D6E-409C-BE32-E72D297353CC}">
              <c16:uniqueId val="{00000000-4E53-4493-90E4-19B16C259A1C}"/>
            </c:ext>
          </c:extLst>
        </c:ser>
        <c:ser>
          <c:idx val="1"/>
          <c:order val="1"/>
          <c:tx>
            <c:strRef>
              <c:f>PronosticoMEs!$Z$67:$Z$68</c:f>
              <c:strCache>
                <c:ptCount val="1"/>
                <c:pt idx="0">
                  <c:v>Rescate sin consecuencias</c:v>
                </c:pt>
              </c:strCache>
            </c:strRef>
          </c:tx>
          <c:invertIfNegative val="0"/>
          <c:cat>
            <c:strRef>
              <c:f>PronosticoMEs!$X$69:$X$81</c:f>
              <c:strCache>
                <c:ptCount val="12"/>
                <c:pt idx="0">
                  <c:v>ene</c:v>
                </c:pt>
                <c:pt idx="1">
                  <c:v>feb</c:v>
                </c:pt>
                <c:pt idx="2">
                  <c:v>mar</c:v>
                </c:pt>
                <c:pt idx="3">
                  <c:v>abr</c:v>
                </c:pt>
                <c:pt idx="4">
                  <c:v>may</c:v>
                </c:pt>
                <c:pt idx="5">
                  <c:v>jun</c:v>
                </c:pt>
                <c:pt idx="6">
                  <c:v>jul</c:v>
                </c:pt>
                <c:pt idx="7">
                  <c:v>ago</c:v>
                </c:pt>
                <c:pt idx="8">
                  <c:v>sep</c:v>
                </c:pt>
                <c:pt idx="9">
                  <c:v>oct</c:v>
                </c:pt>
                <c:pt idx="10">
                  <c:v>nov</c:v>
                </c:pt>
                <c:pt idx="11">
                  <c:v>dic</c:v>
                </c:pt>
              </c:strCache>
            </c:strRef>
          </c:cat>
          <c:val>
            <c:numRef>
              <c:f>PronosticoMEs!$Z$69:$Z$81</c:f>
              <c:numCache>
                <c:formatCode>General</c:formatCode>
                <c:ptCount val="12"/>
                <c:pt idx="0">
                  <c:v>8</c:v>
                </c:pt>
                <c:pt idx="1">
                  <c:v>11</c:v>
                </c:pt>
                <c:pt idx="2">
                  <c:v>12</c:v>
                </c:pt>
                <c:pt idx="3">
                  <c:v>13</c:v>
                </c:pt>
                <c:pt idx="4">
                  <c:v>27</c:v>
                </c:pt>
                <c:pt idx="5">
                  <c:v>41</c:v>
                </c:pt>
                <c:pt idx="6">
                  <c:v>42</c:v>
                </c:pt>
                <c:pt idx="7">
                  <c:v>147</c:v>
                </c:pt>
                <c:pt idx="8">
                  <c:v>20</c:v>
                </c:pt>
                <c:pt idx="9">
                  <c:v>12</c:v>
                </c:pt>
                <c:pt idx="10">
                  <c:v>8</c:v>
                </c:pt>
                <c:pt idx="11">
                  <c:v>6</c:v>
                </c:pt>
              </c:numCache>
            </c:numRef>
          </c:val>
          <c:extLst>
            <c:ext xmlns:c16="http://schemas.microsoft.com/office/drawing/2014/chart" uri="{C3380CC4-5D6E-409C-BE32-E72D297353CC}">
              <c16:uniqueId val="{00000001-4E53-4493-90E4-19B16C259A1C}"/>
            </c:ext>
          </c:extLst>
        </c:ser>
        <c:ser>
          <c:idx val="2"/>
          <c:order val="2"/>
          <c:tx>
            <c:strRef>
              <c:f>PronosticoMEs!$AA$67:$AA$68</c:f>
              <c:strCache>
                <c:ptCount val="1"/>
                <c:pt idx="0">
                  <c:v>Rescate y traslado a supervisión médica</c:v>
                </c:pt>
              </c:strCache>
            </c:strRef>
          </c:tx>
          <c:invertIfNegative val="0"/>
          <c:cat>
            <c:strRef>
              <c:f>PronosticoMEs!$X$69:$X$81</c:f>
              <c:strCache>
                <c:ptCount val="12"/>
                <c:pt idx="0">
                  <c:v>ene</c:v>
                </c:pt>
                <c:pt idx="1">
                  <c:v>feb</c:v>
                </c:pt>
                <c:pt idx="2">
                  <c:v>mar</c:v>
                </c:pt>
                <c:pt idx="3">
                  <c:v>abr</c:v>
                </c:pt>
                <c:pt idx="4">
                  <c:v>may</c:v>
                </c:pt>
                <c:pt idx="5">
                  <c:v>jun</c:v>
                </c:pt>
                <c:pt idx="6">
                  <c:v>jul</c:v>
                </c:pt>
                <c:pt idx="7">
                  <c:v>ago</c:v>
                </c:pt>
                <c:pt idx="8">
                  <c:v>sep</c:v>
                </c:pt>
                <c:pt idx="9">
                  <c:v>oct</c:v>
                </c:pt>
                <c:pt idx="10">
                  <c:v>nov</c:v>
                </c:pt>
                <c:pt idx="11">
                  <c:v>dic</c:v>
                </c:pt>
              </c:strCache>
            </c:strRef>
          </c:cat>
          <c:val>
            <c:numRef>
              <c:f>PronosticoMEs!$AA$69:$AA$81</c:f>
              <c:numCache>
                <c:formatCode>General</c:formatCode>
                <c:ptCount val="12"/>
                <c:pt idx="0">
                  <c:v>12</c:v>
                </c:pt>
                <c:pt idx="2">
                  <c:v>4</c:v>
                </c:pt>
                <c:pt idx="3">
                  <c:v>9</c:v>
                </c:pt>
                <c:pt idx="4">
                  <c:v>1</c:v>
                </c:pt>
                <c:pt idx="5">
                  <c:v>6</c:v>
                </c:pt>
                <c:pt idx="6">
                  <c:v>10</c:v>
                </c:pt>
                <c:pt idx="7">
                  <c:v>12</c:v>
                </c:pt>
                <c:pt idx="8">
                  <c:v>9</c:v>
                </c:pt>
                <c:pt idx="9">
                  <c:v>4</c:v>
                </c:pt>
                <c:pt idx="10">
                  <c:v>11</c:v>
                </c:pt>
                <c:pt idx="11">
                  <c:v>11</c:v>
                </c:pt>
              </c:numCache>
            </c:numRef>
          </c:val>
          <c:extLst>
            <c:ext xmlns:c16="http://schemas.microsoft.com/office/drawing/2014/chart" uri="{C3380CC4-5D6E-409C-BE32-E72D297353CC}">
              <c16:uniqueId val="{00000002-4E53-4493-90E4-19B16C259A1C}"/>
            </c:ext>
          </c:extLst>
        </c:ser>
        <c:ser>
          <c:idx val="3"/>
          <c:order val="3"/>
          <c:tx>
            <c:strRef>
              <c:f>PronosticoMEs!$AB$67:$AB$68</c:f>
              <c:strCache>
                <c:ptCount val="1"/>
                <c:pt idx="0">
                  <c:v>Ahogamiento no mortal con hospitalizacion</c:v>
                </c:pt>
              </c:strCache>
            </c:strRef>
          </c:tx>
          <c:invertIfNegative val="0"/>
          <c:cat>
            <c:strRef>
              <c:f>PronosticoMEs!$X$69:$X$81</c:f>
              <c:strCache>
                <c:ptCount val="12"/>
                <c:pt idx="0">
                  <c:v>ene</c:v>
                </c:pt>
                <c:pt idx="1">
                  <c:v>feb</c:v>
                </c:pt>
                <c:pt idx="2">
                  <c:v>mar</c:v>
                </c:pt>
                <c:pt idx="3">
                  <c:v>abr</c:v>
                </c:pt>
                <c:pt idx="4">
                  <c:v>may</c:v>
                </c:pt>
                <c:pt idx="5">
                  <c:v>jun</c:v>
                </c:pt>
                <c:pt idx="6">
                  <c:v>jul</c:v>
                </c:pt>
                <c:pt idx="7">
                  <c:v>ago</c:v>
                </c:pt>
                <c:pt idx="8">
                  <c:v>sep</c:v>
                </c:pt>
                <c:pt idx="9">
                  <c:v>oct</c:v>
                </c:pt>
                <c:pt idx="10">
                  <c:v>nov</c:v>
                </c:pt>
                <c:pt idx="11">
                  <c:v>dic</c:v>
                </c:pt>
              </c:strCache>
            </c:strRef>
          </c:cat>
          <c:val>
            <c:numRef>
              <c:f>PronosticoMEs!$AB$69:$AB$81</c:f>
              <c:numCache>
                <c:formatCode>General</c:formatCode>
                <c:ptCount val="12"/>
                <c:pt idx="0">
                  <c:v>1</c:v>
                </c:pt>
                <c:pt idx="1">
                  <c:v>3</c:v>
                </c:pt>
                <c:pt idx="2">
                  <c:v>5</c:v>
                </c:pt>
                <c:pt idx="3">
                  <c:v>5</c:v>
                </c:pt>
                <c:pt idx="4">
                  <c:v>10</c:v>
                </c:pt>
                <c:pt idx="5">
                  <c:v>12</c:v>
                </c:pt>
                <c:pt idx="6">
                  <c:v>25</c:v>
                </c:pt>
                <c:pt idx="7">
                  <c:v>21</c:v>
                </c:pt>
                <c:pt idx="8">
                  <c:v>12</c:v>
                </c:pt>
                <c:pt idx="9">
                  <c:v>9</c:v>
                </c:pt>
                <c:pt idx="10">
                  <c:v>5</c:v>
                </c:pt>
                <c:pt idx="11">
                  <c:v>1</c:v>
                </c:pt>
              </c:numCache>
            </c:numRef>
          </c:val>
          <c:extLst>
            <c:ext xmlns:c16="http://schemas.microsoft.com/office/drawing/2014/chart" uri="{C3380CC4-5D6E-409C-BE32-E72D297353CC}">
              <c16:uniqueId val="{00000003-4E53-4493-90E4-19B16C259A1C}"/>
            </c:ext>
          </c:extLst>
        </c:ser>
        <c:ser>
          <c:idx val="4"/>
          <c:order val="4"/>
          <c:tx>
            <c:strRef>
              <c:f>PronosticoMEs!$AC$67:$AC$68</c:f>
              <c:strCache>
                <c:ptCount val="1"/>
                <c:pt idx="0">
                  <c:v>Lesiones</c:v>
                </c:pt>
              </c:strCache>
            </c:strRef>
          </c:tx>
          <c:invertIfNegative val="0"/>
          <c:cat>
            <c:strRef>
              <c:f>PronosticoMEs!$X$69:$X$81</c:f>
              <c:strCache>
                <c:ptCount val="12"/>
                <c:pt idx="0">
                  <c:v>ene</c:v>
                </c:pt>
                <c:pt idx="1">
                  <c:v>feb</c:v>
                </c:pt>
                <c:pt idx="2">
                  <c:v>mar</c:v>
                </c:pt>
                <c:pt idx="3">
                  <c:v>abr</c:v>
                </c:pt>
                <c:pt idx="4">
                  <c:v>may</c:v>
                </c:pt>
                <c:pt idx="5">
                  <c:v>jun</c:v>
                </c:pt>
                <c:pt idx="6">
                  <c:v>jul</c:v>
                </c:pt>
                <c:pt idx="7">
                  <c:v>ago</c:v>
                </c:pt>
                <c:pt idx="8">
                  <c:v>sep</c:v>
                </c:pt>
                <c:pt idx="9">
                  <c:v>oct</c:v>
                </c:pt>
                <c:pt idx="10">
                  <c:v>nov</c:v>
                </c:pt>
                <c:pt idx="11">
                  <c:v>dic</c:v>
                </c:pt>
              </c:strCache>
            </c:strRef>
          </c:cat>
          <c:val>
            <c:numRef>
              <c:f>PronosticoMEs!$AC$69:$AC$81</c:f>
              <c:numCache>
                <c:formatCode>General</c:formatCode>
                <c:ptCount val="12"/>
                <c:pt idx="0">
                  <c:v>1</c:v>
                </c:pt>
                <c:pt idx="2">
                  <c:v>3</c:v>
                </c:pt>
                <c:pt idx="3">
                  <c:v>2</c:v>
                </c:pt>
                <c:pt idx="5">
                  <c:v>1</c:v>
                </c:pt>
                <c:pt idx="6">
                  <c:v>1</c:v>
                </c:pt>
                <c:pt idx="7">
                  <c:v>8</c:v>
                </c:pt>
                <c:pt idx="8">
                  <c:v>1</c:v>
                </c:pt>
                <c:pt idx="9">
                  <c:v>2</c:v>
                </c:pt>
                <c:pt idx="10">
                  <c:v>1</c:v>
                </c:pt>
              </c:numCache>
            </c:numRef>
          </c:val>
          <c:extLst>
            <c:ext xmlns:c16="http://schemas.microsoft.com/office/drawing/2014/chart" uri="{C3380CC4-5D6E-409C-BE32-E72D297353CC}">
              <c16:uniqueId val="{00000004-4E53-4493-90E4-19B16C259A1C}"/>
            </c:ext>
          </c:extLst>
        </c:ser>
        <c:ser>
          <c:idx val="5"/>
          <c:order val="5"/>
          <c:tx>
            <c:strRef>
              <c:f>PronosticoMEs!$AD$67:$AD$68</c:f>
              <c:strCache>
                <c:ptCount val="1"/>
                <c:pt idx="0">
                  <c:v>Rescate con necesidad de observación posterior</c:v>
                </c:pt>
              </c:strCache>
            </c:strRef>
          </c:tx>
          <c:invertIfNegative val="0"/>
          <c:cat>
            <c:strRef>
              <c:f>PronosticoMEs!$X$69:$X$81</c:f>
              <c:strCache>
                <c:ptCount val="12"/>
                <c:pt idx="0">
                  <c:v>ene</c:v>
                </c:pt>
                <c:pt idx="1">
                  <c:v>feb</c:v>
                </c:pt>
                <c:pt idx="2">
                  <c:v>mar</c:v>
                </c:pt>
                <c:pt idx="3">
                  <c:v>abr</c:v>
                </c:pt>
                <c:pt idx="4">
                  <c:v>may</c:v>
                </c:pt>
                <c:pt idx="5">
                  <c:v>jun</c:v>
                </c:pt>
                <c:pt idx="6">
                  <c:v>jul</c:v>
                </c:pt>
                <c:pt idx="7">
                  <c:v>ago</c:v>
                </c:pt>
                <c:pt idx="8">
                  <c:v>sep</c:v>
                </c:pt>
                <c:pt idx="9">
                  <c:v>oct</c:v>
                </c:pt>
                <c:pt idx="10">
                  <c:v>nov</c:v>
                </c:pt>
                <c:pt idx="11">
                  <c:v>dic</c:v>
                </c:pt>
              </c:strCache>
            </c:strRef>
          </c:cat>
          <c:val>
            <c:numRef>
              <c:f>PronosticoMEs!$AD$69:$AD$81</c:f>
              <c:numCache>
                <c:formatCode>General</c:formatCode>
                <c:ptCount val="12"/>
                <c:pt idx="1">
                  <c:v>3</c:v>
                </c:pt>
                <c:pt idx="2">
                  <c:v>1</c:v>
                </c:pt>
                <c:pt idx="4">
                  <c:v>1</c:v>
                </c:pt>
                <c:pt idx="5">
                  <c:v>2</c:v>
                </c:pt>
                <c:pt idx="6">
                  <c:v>1</c:v>
                </c:pt>
              </c:numCache>
            </c:numRef>
          </c:val>
          <c:extLst>
            <c:ext xmlns:c16="http://schemas.microsoft.com/office/drawing/2014/chart" uri="{C3380CC4-5D6E-409C-BE32-E72D297353CC}">
              <c16:uniqueId val="{00000005-4E53-4493-90E4-19B16C259A1C}"/>
            </c:ext>
          </c:extLst>
        </c:ser>
        <c:ser>
          <c:idx val="6"/>
          <c:order val="6"/>
          <c:tx>
            <c:strRef>
              <c:f>PronosticoMEs!$AE$67:$AE$68</c:f>
              <c:strCache>
                <c:ptCount val="1"/>
                <c:pt idx="0">
                  <c:v>Fallecimiento Sin Ahogamiento</c:v>
                </c:pt>
              </c:strCache>
            </c:strRef>
          </c:tx>
          <c:invertIfNegative val="0"/>
          <c:cat>
            <c:strRef>
              <c:f>PronosticoMEs!$X$69:$X$81</c:f>
              <c:strCache>
                <c:ptCount val="12"/>
                <c:pt idx="0">
                  <c:v>ene</c:v>
                </c:pt>
                <c:pt idx="1">
                  <c:v>feb</c:v>
                </c:pt>
                <c:pt idx="2">
                  <c:v>mar</c:v>
                </c:pt>
                <c:pt idx="3">
                  <c:v>abr</c:v>
                </c:pt>
                <c:pt idx="4">
                  <c:v>may</c:v>
                </c:pt>
                <c:pt idx="5">
                  <c:v>jun</c:v>
                </c:pt>
                <c:pt idx="6">
                  <c:v>jul</c:v>
                </c:pt>
                <c:pt idx="7">
                  <c:v>ago</c:v>
                </c:pt>
                <c:pt idx="8">
                  <c:v>sep</c:v>
                </c:pt>
                <c:pt idx="9">
                  <c:v>oct</c:v>
                </c:pt>
                <c:pt idx="10">
                  <c:v>nov</c:v>
                </c:pt>
                <c:pt idx="11">
                  <c:v>dic</c:v>
                </c:pt>
              </c:strCache>
            </c:strRef>
          </c:cat>
          <c:val>
            <c:numRef>
              <c:f>PronosticoMEs!$AE$69:$AE$81</c:f>
              <c:numCache>
                <c:formatCode>General</c:formatCode>
                <c:ptCount val="12"/>
                <c:pt idx="6">
                  <c:v>1</c:v>
                </c:pt>
              </c:numCache>
            </c:numRef>
          </c:val>
          <c:extLst>
            <c:ext xmlns:c16="http://schemas.microsoft.com/office/drawing/2014/chart" uri="{C3380CC4-5D6E-409C-BE32-E72D297353CC}">
              <c16:uniqueId val="{00000006-4E53-4493-90E4-19B16C259A1C}"/>
            </c:ext>
          </c:extLst>
        </c:ser>
        <c:ser>
          <c:idx val="7"/>
          <c:order val="7"/>
          <c:tx>
            <c:strRef>
              <c:f>PronosticoMEs!$AF$67:$AF$68</c:f>
              <c:strCache>
                <c:ptCount val="1"/>
                <c:pt idx="0">
                  <c:v>Traumatismo/TRM</c:v>
                </c:pt>
              </c:strCache>
            </c:strRef>
          </c:tx>
          <c:invertIfNegative val="0"/>
          <c:cat>
            <c:strRef>
              <c:f>PronosticoMEs!$X$69:$X$81</c:f>
              <c:strCache>
                <c:ptCount val="12"/>
                <c:pt idx="0">
                  <c:v>ene</c:v>
                </c:pt>
                <c:pt idx="1">
                  <c:v>feb</c:v>
                </c:pt>
                <c:pt idx="2">
                  <c:v>mar</c:v>
                </c:pt>
                <c:pt idx="3">
                  <c:v>abr</c:v>
                </c:pt>
                <c:pt idx="4">
                  <c:v>may</c:v>
                </c:pt>
                <c:pt idx="5">
                  <c:v>jun</c:v>
                </c:pt>
                <c:pt idx="6">
                  <c:v>jul</c:v>
                </c:pt>
                <c:pt idx="7">
                  <c:v>ago</c:v>
                </c:pt>
                <c:pt idx="8">
                  <c:v>sep</c:v>
                </c:pt>
                <c:pt idx="9">
                  <c:v>oct</c:v>
                </c:pt>
                <c:pt idx="10">
                  <c:v>nov</c:v>
                </c:pt>
                <c:pt idx="11">
                  <c:v>dic</c:v>
                </c:pt>
              </c:strCache>
            </c:strRef>
          </c:cat>
          <c:val>
            <c:numRef>
              <c:f>PronosticoMEs!$AF$69:$AF$81</c:f>
              <c:numCache>
                <c:formatCode>General</c:formatCode>
                <c:ptCount val="12"/>
                <c:pt idx="6">
                  <c:v>1</c:v>
                </c:pt>
                <c:pt idx="7">
                  <c:v>7</c:v>
                </c:pt>
                <c:pt idx="11">
                  <c:v>1</c:v>
                </c:pt>
              </c:numCache>
            </c:numRef>
          </c:val>
          <c:extLst>
            <c:ext xmlns:c16="http://schemas.microsoft.com/office/drawing/2014/chart" uri="{C3380CC4-5D6E-409C-BE32-E72D297353CC}">
              <c16:uniqueId val="{00000007-4E53-4493-90E4-19B16C259A1C}"/>
            </c:ext>
          </c:extLst>
        </c:ser>
        <c:ser>
          <c:idx val="8"/>
          <c:order val="8"/>
          <c:tx>
            <c:strRef>
              <c:f>PronosticoMEs!$AG$67:$AG$68</c:f>
              <c:strCache>
                <c:ptCount val="1"/>
                <c:pt idx="0">
                  <c:v>Sin datos</c:v>
                </c:pt>
              </c:strCache>
            </c:strRef>
          </c:tx>
          <c:invertIfNegative val="0"/>
          <c:cat>
            <c:strRef>
              <c:f>PronosticoMEs!$X$69:$X$81</c:f>
              <c:strCache>
                <c:ptCount val="12"/>
                <c:pt idx="0">
                  <c:v>ene</c:v>
                </c:pt>
                <c:pt idx="1">
                  <c:v>feb</c:v>
                </c:pt>
                <c:pt idx="2">
                  <c:v>mar</c:v>
                </c:pt>
                <c:pt idx="3">
                  <c:v>abr</c:v>
                </c:pt>
                <c:pt idx="4">
                  <c:v>may</c:v>
                </c:pt>
                <c:pt idx="5">
                  <c:v>jun</c:v>
                </c:pt>
                <c:pt idx="6">
                  <c:v>jul</c:v>
                </c:pt>
                <c:pt idx="7">
                  <c:v>ago</c:v>
                </c:pt>
                <c:pt idx="8">
                  <c:v>sep</c:v>
                </c:pt>
                <c:pt idx="9">
                  <c:v>oct</c:v>
                </c:pt>
                <c:pt idx="10">
                  <c:v>nov</c:v>
                </c:pt>
                <c:pt idx="11">
                  <c:v>dic</c:v>
                </c:pt>
              </c:strCache>
            </c:strRef>
          </c:cat>
          <c:val>
            <c:numRef>
              <c:f>PronosticoMEs!$AG$69:$AG$81</c:f>
              <c:numCache>
                <c:formatCode>General</c:formatCode>
                <c:ptCount val="12"/>
                <c:pt idx="5">
                  <c:v>2</c:v>
                </c:pt>
                <c:pt idx="6">
                  <c:v>1</c:v>
                </c:pt>
                <c:pt idx="8">
                  <c:v>1</c:v>
                </c:pt>
              </c:numCache>
            </c:numRef>
          </c:val>
          <c:extLst>
            <c:ext xmlns:c16="http://schemas.microsoft.com/office/drawing/2014/chart" uri="{C3380CC4-5D6E-409C-BE32-E72D297353CC}">
              <c16:uniqueId val="{00000008-4E53-4493-90E4-19B16C259A1C}"/>
            </c:ext>
          </c:extLst>
        </c:ser>
        <c:dLbls>
          <c:showLegendKey val="0"/>
          <c:showVal val="0"/>
          <c:showCatName val="0"/>
          <c:showSerName val="0"/>
          <c:showPercent val="0"/>
          <c:showBubbleSize val="0"/>
        </c:dLbls>
        <c:gapWidth val="75"/>
        <c:overlap val="100"/>
        <c:axId val="248375168"/>
        <c:axId val="248376704"/>
      </c:barChart>
      <c:catAx>
        <c:axId val="248375168"/>
        <c:scaling>
          <c:orientation val="minMax"/>
        </c:scaling>
        <c:delete val="0"/>
        <c:axPos val="b"/>
        <c:numFmt formatCode="General" sourceLinked="0"/>
        <c:majorTickMark val="none"/>
        <c:minorTickMark val="none"/>
        <c:tickLblPos val="nextTo"/>
        <c:crossAx val="248376704"/>
        <c:crosses val="autoZero"/>
        <c:auto val="1"/>
        <c:lblAlgn val="ctr"/>
        <c:lblOffset val="100"/>
        <c:noMultiLvlLbl val="0"/>
      </c:catAx>
      <c:valAx>
        <c:axId val="248376704"/>
        <c:scaling>
          <c:orientation val="minMax"/>
        </c:scaling>
        <c:delete val="0"/>
        <c:axPos val="l"/>
        <c:majorGridlines/>
        <c:numFmt formatCode="General" sourceLinked="1"/>
        <c:majorTickMark val="none"/>
        <c:minorTickMark val="none"/>
        <c:tickLblPos val="nextTo"/>
        <c:spPr>
          <a:ln w="9525">
            <a:noFill/>
          </a:ln>
        </c:spPr>
        <c:crossAx val="248375168"/>
        <c:crosses val="autoZero"/>
        <c:crossBetween val="between"/>
      </c:valAx>
    </c:plotArea>
    <c:legend>
      <c:legendPos val="b"/>
      <c:overlay val="0"/>
      <c:txPr>
        <a:bodyPr/>
        <a:lstStyle/>
        <a:p>
          <a:pPr>
            <a:defRPr sz="2400"/>
          </a:pPr>
          <a:endParaRPr lang="es-ES"/>
        </a:p>
      </c:txPr>
    </c:legend>
    <c:plotVisOnly val="1"/>
    <c:dispBlanksAs val="gap"/>
    <c:showDLblsOverMax val="0"/>
  </c:chart>
  <c:printSettings>
    <c:headerFooter/>
    <c:pageMargins b="0.75000000000000056" l="0.70000000000000051" r="0.70000000000000051" t="0.75000000000000056" header="0.30000000000000027" footer="0.30000000000000027"/>
    <c:pageSetup/>
  </c:printSettings>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pivotSource>
    <c:name>[Datos 2019.xlsx]PronosticoMEs!Tabla dinámica6</c:name>
    <c:fmtId val="13"/>
  </c:pivotSource>
  <c:chart>
    <c:title>
      <c:tx>
        <c:rich>
          <a:bodyPr/>
          <a:lstStyle/>
          <a:p>
            <a:pPr>
              <a:defRPr/>
            </a:pPr>
            <a:r>
              <a:rPr lang="es-ES" sz="3600" b="1" i="0" baseline="0"/>
              <a:t>Distribución mensual incidentes en entorno no marítimo - 2019</a:t>
            </a:r>
            <a:endParaRPr lang="es-ES" sz="3600"/>
          </a:p>
        </c:rich>
      </c:tx>
      <c:overlay val="0"/>
    </c:title>
    <c:autoTitleDeleted val="0"/>
    <c:pivotFmts>
      <c:pivotFmt>
        <c:idx val="0"/>
        <c:marker>
          <c:symbol val="none"/>
        </c:marker>
      </c:pivotFmt>
      <c:pivotFmt>
        <c:idx val="1"/>
        <c:marker>
          <c:symbol val="none"/>
        </c:marker>
      </c:pivotFmt>
      <c:pivotFmt>
        <c:idx val="2"/>
        <c:marker>
          <c:symbol val="none"/>
        </c:marker>
      </c:pivotFmt>
      <c:pivotFmt>
        <c:idx val="3"/>
        <c:marker>
          <c:symbol val="none"/>
        </c:marker>
      </c:pivotFmt>
      <c:pivotFmt>
        <c:idx val="4"/>
        <c:marker>
          <c:symbol val="none"/>
        </c:marker>
      </c:pivotFmt>
      <c:pivotFmt>
        <c:idx val="5"/>
        <c:marker>
          <c:symbol val="none"/>
        </c:marker>
      </c:pivotFmt>
      <c:pivotFmt>
        <c:idx val="6"/>
        <c:marker>
          <c:symbol val="none"/>
        </c:marker>
      </c:pivotFmt>
      <c:pivotFmt>
        <c:idx val="7"/>
        <c:marker>
          <c:symbol val="none"/>
        </c:marker>
      </c:pivotFmt>
      <c:pivotFmt>
        <c:idx val="8"/>
        <c:marker>
          <c:symbol val="none"/>
        </c:marker>
      </c:pivotFmt>
    </c:pivotFmts>
    <c:plotArea>
      <c:layout/>
      <c:barChart>
        <c:barDir val="col"/>
        <c:grouping val="stacked"/>
        <c:varyColors val="0"/>
        <c:ser>
          <c:idx val="0"/>
          <c:order val="0"/>
          <c:tx>
            <c:strRef>
              <c:f>PronosticoMEs!$Y$93:$Y$94</c:f>
              <c:strCache>
                <c:ptCount val="1"/>
                <c:pt idx="0">
                  <c:v>Ahogamiento mortal</c:v>
                </c:pt>
              </c:strCache>
            </c:strRef>
          </c:tx>
          <c:invertIfNegative val="0"/>
          <c:cat>
            <c:strRef>
              <c:f>PronosticoMEs!$X$95:$X$107</c:f>
              <c:strCache>
                <c:ptCount val="12"/>
                <c:pt idx="0">
                  <c:v>ene</c:v>
                </c:pt>
                <c:pt idx="1">
                  <c:v>feb</c:v>
                </c:pt>
                <c:pt idx="2">
                  <c:v>mar</c:v>
                </c:pt>
                <c:pt idx="3">
                  <c:v>abr</c:v>
                </c:pt>
                <c:pt idx="4">
                  <c:v>may</c:v>
                </c:pt>
                <c:pt idx="5">
                  <c:v>jun</c:v>
                </c:pt>
                <c:pt idx="6">
                  <c:v>jul</c:v>
                </c:pt>
                <c:pt idx="7">
                  <c:v>ago</c:v>
                </c:pt>
                <c:pt idx="8">
                  <c:v>sep</c:v>
                </c:pt>
                <c:pt idx="9">
                  <c:v>oct</c:v>
                </c:pt>
                <c:pt idx="10">
                  <c:v>nov</c:v>
                </c:pt>
                <c:pt idx="11">
                  <c:v>dic</c:v>
                </c:pt>
              </c:strCache>
            </c:strRef>
          </c:cat>
          <c:val>
            <c:numRef>
              <c:f>PronosticoMEs!$Y$95:$Y$107</c:f>
              <c:numCache>
                <c:formatCode>General</c:formatCode>
                <c:ptCount val="12"/>
                <c:pt idx="0">
                  <c:v>13</c:v>
                </c:pt>
                <c:pt idx="1">
                  <c:v>12</c:v>
                </c:pt>
                <c:pt idx="2">
                  <c:v>15</c:v>
                </c:pt>
                <c:pt idx="3">
                  <c:v>9</c:v>
                </c:pt>
                <c:pt idx="4">
                  <c:v>11</c:v>
                </c:pt>
                <c:pt idx="5">
                  <c:v>26</c:v>
                </c:pt>
                <c:pt idx="6">
                  <c:v>39</c:v>
                </c:pt>
                <c:pt idx="7">
                  <c:v>23</c:v>
                </c:pt>
                <c:pt idx="8">
                  <c:v>16</c:v>
                </c:pt>
                <c:pt idx="9">
                  <c:v>18</c:v>
                </c:pt>
                <c:pt idx="10">
                  <c:v>6</c:v>
                </c:pt>
                <c:pt idx="11">
                  <c:v>19</c:v>
                </c:pt>
              </c:numCache>
            </c:numRef>
          </c:val>
          <c:extLst>
            <c:ext xmlns:c16="http://schemas.microsoft.com/office/drawing/2014/chart" uri="{C3380CC4-5D6E-409C-BE32-E72D297353CC}">
              <c16:uniqueId val="{00000000-6852-48A9-8CE3-5B53C882F865}"/>
            </c:ext>
          </c:extLst>
        </c:ser>
        <c:ser>
          <c:idx val="1"/>
          <c:order val="1"/>
          <c:tx>
            <c:strRef>
              <c:f>PronosticoMEs!$Z$93:$Z$94</c:f>
              <c:strCache>
                <c:ptCount val="1"/>
                <c:pt idx="0">
                  <c:v>Rescate sin consecuencias</c:v>
                </c:pt>
              </c:strCache>
            </c:strRef>
          </c:tx>
          <c:invertIfNegative val="0"/>
          <c:cat>
            <c:strRef>
              <c:f>PronosticoMEs!$X$95:$X$107</c:f>
              <c:strCache>
                <c:ptCount val="12"/>
                <c:pt idx="0">
                  <c:v>ene</c:v>
                </c:pt>
                <c:pt idx="1">
                  <c:v>feb</c:v>
                </c:pt>
                <c:pt idx="2">
                  <c:v>mar</c:v>
                </c:pt>
                <c:pt idx="3">
                  <c:v>abr</c:v>
                </c:pt>
                <c:pt idx="4">
                  <c:v>may</c:v>
                </c:pt>
                <c:pt idx="5">
                  <c:v>jun</c:v>
                </c:pt>
                <c:pt idx="6">
                  <c:v>jul</c:v>
                </c:pt>
                <c:pt idx="7">
                  <c:v>ago</c:v>
                </c:pt>
                <c:pt idx="8">
                  <c:v>sep</c:v>
                </c:pt>
                <c:pt idx="9">
                  <c:v>oct</c:v>
                </c:pt>
                <c:pt idx="10">
                  <c:v>nov</c:v>
                </c:pt>
                <c:pt idx="11">
                  <c:v>dic</c:v>
                </c:pt>
              </c:strCache>
            </c:strRef>
          </c:cat>
          <c:val>
            <c:numRef>
              <c:f>PronosticoMEs!$Z$95:$Z$107</c:f>
              <c:numCache>
                <c:formatCode>General</c:formatCode>
                <c:ptCount val="12"/>
                <c:pt idx="0">
                  <c:v>1</c:v>
                </c:pt>
                <c:pt idx="1">
                  <c:v>10</c:v>
                </c:pt>
                <c:pt idx="2">
                  <c:v>1</c:v>
                </c:pt>
                <c:pt idx="3">
                  <c:v>7</c:v>
                </c:pt>
                <c:pt idx="4">
                  <c:v>1</c:v>
                </c:pt>
                <c:pt idx="5">
                  <c:v>7</c:v>
                </c:pt>
                <c:pt idx="7">
                  <c:v>9</c:v>
                </c:pt>
                <c:pt idx="8">
                  <c:v>6</c:v>
                </c:pt>
                <c:pt idx="10">
                  <c:v>1</c:v>
                </c:pt>
                <c:pt idx="11">
                  <c:v>14</c:v>
                </c:pt>
              </c:numCache>
            </c:numRef>
          </c:val>
          <c:extLst>
            <c:ext xmlns:c16="http://schemas.microsoft.com/office/drawing/2014/chart" uri="{C3380CC4-5D6E-409C-BE32-E72D297353CC}">
              <c16:uniqueId val="{00000001-6852-48A9-8CE3-5B53C882F865}"/>
            </c:ext>
          </c:extLst>
        </c:ser>
        <c:ser>
          <c:idx val="2"/>
          <c:order val="2"/>
          <c:tx>
            <c:strRef>
              <c:f>PronosticoMEs!$AA$93:$AA$94</c:f>
              <c:strCache>
                <c:ptCount val="1"/>
                <c:pt idx="0">
                  <c:v>Rescate y traslado a supervisión médica</c:v>
                </c:pt>
              </c:strCache>
            </c:strRef>
          </c:tx>
          <c:invertIfNegative val="0"/>
          <c:cat>
            <c:strRef>
              <c:f>PronosticoMEs!$X$95:$X$107</c:f>
              <c:strCache>
                <c:ptCount val="12"/>
                <c:pt idx="0">
                  <c:v>ene</c:v>
                </c:pt>
                <c:pt idx="1">
                  <c:v>feb</c:v>
                </c:pt>
                <c:pt idx="2">
                  <c:v>mar</c:v>
                </c:pt>
                <c:pt idx="3">
                  <c:v>abr</c:v>
                </c:pt>
                <c:pt idx="4">
                  <c:v>may</c:v>
                </c:pt>
                <c:pt idx="5">
                  <c:v>jun</c:v>
                </c:pt>
                <c:pt idx="6">
                  <c:v>jul</c:v>
                </c:pt>
                <c:pt idx="7">
                  <c:v>ago</c:v>
                </c:pt>
                <c:pt idx="8">
                  <c:v>sep</c:v>
                </c:pt>
                <c:pt idx="9">
                  <c:v>oct</c:v>
                </c:pt>
                <c:pt idx="10">
                  <c:v>nov</c:v>
                </c:pt>
                <c:pt idx="11">
                  <c:v>dic</c:v>
                </c:pt>
              </c:strCache>
            </c:strRef>
          </c:cat>
          <c:val>
            <c:numRef>
              <c:f>PronosticoMEs!$AA$95:$AA$107</c:f>
              <c:numCache>
                <c:formatCode>General</c:formatCode>
                <c:ptCount val="12"/>
                <c:pt idx="0">
                  <c:v>4</c:v>
                </c:pt>
                <c:pt idx="1">
                  <c:v>1</c:v>
                </c:pt>
                <c:pt idx="2">
                  <c:v>3</c:v>
                </c:pt>
                <c:pt idx="3">
                  <c:v>1</c:v>
                </c:pt>
                <c:pt idx="4">
                  <c:v>5</c:v>
                </c:pt>
                <c:pt idx="5">
                  <c:v>3</c:v>
                </c:pt>
                <c:pt idx="6">
                  <c:v>3</c:v>
                </c:pt>
                <c:pt idx="7">
                  <c:v>2</c:v>
                </c:pt>
                <c:pt idx="8">
                  <c:v>2</c:v>
                </c:pt>
                <c:pt idx="9">
                  <c:v>1</c:v>
                </c:pt>
                <c:pt idx="10">
                  <c:v>2</c:v>
                </c:pt>
                <c:pt idx="11">
                  <c:v>6</c:v>
                </c:pt>
              </c:numCache>
            </c:numRef>
          </c:val>
          <c:extLst>
            <c:ext xmlns:c16="http://schemas.microsoft.com/office/drawing/2014/chart" uri="{C3380CC4-5D6E-409C-BE32-E72D297353CC}">
              <c16:uniqueId val="{00000002-6852-48A9-8CE3-5B53C882F865}"/>
            </c:ext>
          </c:extLst>
        </c:ser>
        <c:ser>
          <c:idx val="3"/>
          <c:order val="3"/>
          <c:tx>
            <c:strRef>
              <c:f>PronosticoMEs!$AB$93:$AB$94</c:f>
              <c:strCache>
                <c:ptCount val="1"/>
                <c:pt idx="0">
                  <c:v>Ahogamiento no mortal con hospitalizacion</c:v>
                </c:pt>
              </c:strCache>
            </c:strRef>
          </c:tx>
          <c:invertIfNegative val="0"/>
          <c:cat>
            <c:strRef>
              <c:f>PronosticoMEs!$X$95:$X$107</c:f>
              <c:strCache>
                <c:ptCount val="12"/>
                <c:pt idx="0">
                  <c:v>ene</c:v>
                </c:pt>
                <c:pt idx="1">
                  <c:v>feb</c:v>
                </c:pt>
                <c:pt idx="2">
                  <c:v>mar</c:v>
                </c:pt>
                <c:pt idx="3">
                  <c:v>abr</c:v>
                </c:pt>
                <c:pt idx="4">
                  <c:v>may</c:v>
                </c:pt>
                <c:pt idx="5">
                  <c:v>jun</c:v>
                </c:pt>
                <c:pt idx="6">
                  <c:v>jul</c:v>
                </c:pt>
                <c:pt idx="7">
                  <c:v>ago</c:v>
                </c:pt>
                <c:pt idx="8">
                  <c:v>sep</c:v>
                </c:pt>
                <c:pt idx="9">
                  <c:v>oct</c:v>
                </c:pt>
                <c:pt idx="10">
                  <c:v>nov</c:v>
                </c:pt>
                <c:pt idx="11">
                  <c:v>dic</c:v>
                </c:pt>
              </c:strCache>
            </c:strRef>
          </c:cat>
          <c:val>
            <c:numRef>
              <c:f>PronosticoMEs!$AB$95:$AB$107</c:f>
              <c:numCache>
                <c:formatCode>General</c:formatCode>
                <c:ptCount val="12"/>
                <c:pt idx="2">
                  <c:v>1</c:v>
                </c:pt>
                <c:pt idx="3">
                  <c:v>3</c:v>
                </c:pt>
                <c:pt idx="4">
                  <c:v>2</c:v>
                </c:pt>
                <c:pt idx="5">
                  <c:v>8</c:v>
                </c:pt>
                <c:pt idx="6">
                  <c:v>19</c:v>
                </c:pt>
                <c:pt idx="7">
                  <c:v>15</c:v>
                </c:pt>
                <c:pt idx="8">
                  <c:v>1</c:v>
                </c:pt>
                <c:pt idx="9">
                  <c:v>1</c:v>
                </c:pt>
                <c:pt idx="10">
                  <c:v>1</c:v>
                </c:pt>
                <c:pt idx="11">
                  <c:v>1</c:v>
                </c:pt>
              </c:numCache>
            </c:numRef>
          </c:val>
          <c:extLst>
            <c:ext xmlns:c16="http://schemas.microsoft.com/office/drawing/2014/chart" uri="{C3380CC4-5D6E-409C-BE32-E72D297353CC}">
              <c16:uniqueId val="{00000003-6852-48A9-8CE3-5B53C882F865}"/>
            </c:ext>
          </c:extLst>
        </c:ser>
        <c:ser>
          <c:idx val="4"/>
          <c:order val="4"/>
          <c:tx>
            <c:strRef>
              <c:f>PronosticoMEs!$AC$93:$AC$94</c:f>
              <c:strCache>
                <c:ptCount val="1"/>
                <c:pt idx="0">
                  <c:v>Lesiones</c:v>
                </c:pt>
              </c:strCache>
            </c:strRef>
          </c:tx>
          <c:invertIfNegative val="0"/>
          <c:cat>
            <c:strRef>
              <c:f>PronosticoMEs!$X$95:$X$107</c:f>
              <c:strCache>
                <c:ptCount val="12"/>
                <c:pt idx="0">
                  <c:v>ene</c:v>
                </c:pt>
                <c:pt idx="1">
                  <c:v>feb</c:v>
                </c:pt>
                <c:pt idx="2">
                  <c:v>mar</c:v>
                </c:pt>
                <c:pt idx="3">
                  <c:v>abr</c:v>
                </c:pt>
                <c:pt idx="4">
                  <c:v>may</c:v>
                </c:pt>
                <c:pt idx="5">
                  <c:v>jun</c:v>
                </c:pt>
                <c:pt idx="6">
                  <c:v>jul</c:v>
                </c:pt>
                <c:pt idx="7">
                  <c:v>ago</c:v>
                </c:pt>
                <c:pt idx="8">
                  <c:v>sep</c:v>
                </c:pt>
                <c:pt idx="9">
                  <c:v>oct</c:v>
                </c:pt>
                <c:pt idx="10">
                  <c:v>nov</c:v>
                </c:pt>
                <c:pt idx="11">
                  <c:v>dic</c:v>
                </c:pt>
              </c:strCache>
            </c:strRef>
          </c:cat>
          <c:val>
            <c:numRef>
              <c:f>PronosticoMEs!$AC$95:$AC$107</c:f>
              <c:numCache>
                <c:formatCode>General</c:formatCode>
                <c:ptCount val="12"/>
                <c:pt idx="2">
                  <c:v>2</c:v>
                </c:pt>
                <c:pt idx="4">
                  <c:v>1</c:v>
                </c:pt>
                <c:pt idx="7">
                  <c:v>1</c:v>
                </c:pt>
                <c:pt idx="8">
                  <c:v>2</c:v>
                </c:pt>
              </c:numCache>
            </c:numRef>
          </c:val>
          <c:extLst>
            <c:ext xmlns:c16="http://schemas.microsoft.com/office/drawing/2014/chart" uri="{C3380CC4-5D6E-409C-BE32-E72D297353CC}">
              <c16:uniqueId val="{00000004-6852-48A9-8CE3-5B53C882F865}"/>
            </c:ext>
          </c:extLst>
        </c:ser>
        <c:ser>
          <c:idx val="5"/>
          <c:order val="5"/>
          <c:tx>
            <c:strRef>
              <c:f>PronosticoMEs!$AD$93:$AD$94</c:f>
              <c:strCache>
                <c:ptCount val="1"/>
                <c:pt idx="0">
                  <c:v>Rescate con necesidad de observación posterior</c:v>
                </c:pt>
              </c:strCache>
            </c:strRef>
          </c:tx>
          <c:invertIfNegative val="0"/>
          <c:cat>
            <c:strRef>
              <c:f>PronosticoMEs!$X$95:$X$107</c:f>
              <c:strCache>
                <c:ptCount val="12"/>
                <c:pt idx="0">
                  <c:v>ene</c:v>
                </c:pt>
                <c:pt idx="1">
                  <c:v>feb</c:v>
                </c:pt>
                <c:pt idx="2">
                  <c:v>mar</c:v>
                </c:pt>
                <c:pt idx="3">
                  <c:v>abr</c:v>
                </c:pt>
                <c:pt idx="4">
                  <c:v>may</c:v>
                </c:pt>
                <c:pt idx="5">
                  <c:v>jun</c:v>
                </c:pt>
                <c:pt idx="6">
                  <c:v>jul</c:v>
                </c:pt>
                <c:pt idx="7">
                  <c:v>ago</c:v>
                </c:pt>
                <c:pt idx="8">
                  <c:v>sep</c:v>
                </c:pt>
                <c:pt idx="9">
                  <c:v>oct</c:v>
                </c:pt>
                <c:pt idx="10">
                  <c:v>nov</c:v>
                </c:pt>
                <c:pt idx="11">
                  <c:v>dic</c:v>
                </c:pt>
              </c:strCache>
            </c:strRef>
          </c:cat>
          <c:val>
            <c:numRef>
              <c:f>PronosticoMEs!$AD$95:$AD$107</c:f>
              <c:numCache>
                <c:formatCode>General</c:formatCode>
                <c:ptCount val="12"/>
                <c:pt idx="4">
                  <c:v>1</c:v>
                </c:pt>
                <c:pt idx="5">
                  <c:v>1</c:v>
                </c:pt>
              </c:numCache>
            </c:numRef>
          </c:val>
          <c:extLst>
            <c:ext xmlns:c16="http://schemas.microsoft.com/office/drawing/2014/chart" uri="{C3380CC4-5D6E-409C-BE32-E72D297353CC}">
              <c16:uniqueId val="{00000005-6852-48A9-8CE3-5B53C882F865}"/>
            </c:ext>
          </c:extLst>
        </c:ser>
        <c:ser>
          <c:idx val="6"/>
          <c:order val="6"/>
          <c:tx>
            <c:strRef>
              <c:f>PronosticoMEs!$AE$93:$AE$94</c:f>
              <c:strCache>
                <c:ptCount val="1"/>
                <c:pt idx="0">
                  <c:v>Fallecimiento Sin Ahogamiento</c:v>
                </c:pt>
              </c:strCache>
            </c:strRef>
          </c:tx>
          <c:invertIfNegative val="0"/>
          <c:cat>
            <c:strRef>
              <c:f>PronosticoMEs!$X$95:$X$107</c:f>
              <c:strCache>
                <c:ptCount val="12"/>
                <c:pt idx="0">
                  <c:v>ene</c:v>
                </c:pt>
                <c:pt idx="1">
                  <c:v>feb</c:v>
                </c:pt>
                <c:pt idx="2">
                  <c:v>mar</c:v>
                </c:pt>
                <c:pt idx="3">
                  <c:v>abr</c:v>
                </c:pt>
                <c:pt idx="4">
                  <c:v>may</c:v>
                </c:pt>
                <c:pt idx="5">
                  <c:v>jun</c:v>
                </c:pt>
                <c:pt idx="6">
                  <c:v>jul</c:v>
                </c:pt>
                <c:pt idx="7">
                  <c:v>ago</c:v>
                </c:pt>
                <c:pt idx="8">
                  <c:v>sep</c:v>
                </c:pt>
                <c:pt idx="9">
                  <c:v>oct</c:v>
                </c:pt>
                <c:pt idx="10">
                  <c:v>nov</c:v>
                </c:pt>
                <c:pt idx="11">
                  <c:v>dic</c:v>
                </c:pt>
              </c:strCache>
            </c:strRef>
          </c:cat>
          <c:val>
            <c:numRef>
              <c:f>PronosticoMEs!$AE$95:$AE$107</c:f>
              <c:numCache>
                <c:formatCode>General</c:formatCode>
                <c:ptCount val="12"/>
                <c:pt idx="6">
                  <c:v>1</c:v>
                </c:pt>
              </c:numCache>
            </c:numRef>
          </c:val>
          <c:extLst>
            <c:ext xmlns:c16="http://schemas.microsoft.com/office/drawing/2014/chart" uri="{C3380CC4-5D6E-409C-BE32-E72D297353CC}">
              <c16:uniqueId val="{00000006-6852-48A9-8CE3-5B53C882F865}"/>
            </c:ext>
          </c:extLst>
        </c:ser>
        <c:ser>
          <c:idx val="7"/>
          <c:order val="7"/>
          <c:tx>
            <c:strRef>
              <c:f>PronosticoMEs!$AF$93:$AF$94</c:f>
              <c:strCache>
                <c:ptCount val="1"/>
                <c:pt idx="0">
                  <c:v>Traumatismo/TRM</c:v>
                </c:pt>
              </c:strCache>
            </c:strRef>
          </c:tx>
          <c:invertIfNegative val="0"/>
          <c:cat>
            <c:strRef>
              <c:f>PronosticoMEs!$X$95:$X$107</c:f>
              <c:strCache>
                <c:ptCount val="12"/>
                <c:pt idx="0">
                  <c:v>ene</c:v>
                </c:pt>
                <c:pt idx="1">
                  <c:v>feb</c:v>
                </c:pt>
                <c:pt idx="2">
                  <c:v>mar</c:v>
                </c:pt>
                <c:pt idx="3">
                  <c:v>abr</c:v>
                </c:pt>
                <c:pt idx="4">
                  <c:v>may</c:v>
                </c:pt>
                <c:pt idx="5">
                  <c:v>jun</c:v>
                </c:pt>
                <c:pt idx="6">
                  <c:v>jul</c:v>
                </c:pt>
                <c:pt idx="7">
                  <c:v>ago</c:v>
                </c:pt>
                <c:pt idx="8">
                  <c:v>sep</c:v>
                </c:pt>
                <c:pt idx="9">
                  <c:v>oct</c:v>
                </c:pt>
                <c:pt idx="10">
                  <c:v>nov</c:v>
                </c:pt>
                <c:pt idx="11">
                  <c:v>dic</c:v>
                </c:pt>
              </c:strCache>
            </c:strRef>
          </c:cat>
          <c:val>
            <c:numRef>
              <c:f>PronosticoMEs!$AF$95:$AF$107</c:f>
              <c:numCache>
                <c:formatCode>General</c:formatCode>
                <c:ptCount val="12"/>
                <c:pt idx="2">
                  <c:v>2</c:v>
                </c:pt>
                <c:pt idx="4">
                  <c:v>1</c:v>
                </c:pt>
                <c:pt idx="7">
                  <c:v>2</c:v>
                </c:pt>
              </c:numCache>
            </c:numRef>
          </c:val>
          <c:extLst>
            <c:ext xmlns:c16="http://schemas.microsoft.com/office/drawing/2014/chart" uri="{C3380CC4-5D6E-409C-BE32-E72D297353CC}">
              <c16:uniqueId val="{00000007-6852-48A9-8CE3-5B53C882F865}"/>
            </c:ext>
          </c:extLst>
        </c:ser>
        <c:ser>
          <c:idx val="8"/>
          <c:order val="8"/>
          <c:tx>
            <c:strRef>
              <c:f>PronosticoMEs!$AG$93:$AG$94</c:f>
              <c:strCache>
                <c:ptCount val="1"/>
                <c:pt idx="0">
                  <c:v>Sin datos</c:v>
                </c:pt>
              </c:strCache>
            </c:strRef>
          </c:tx>
          <c:invertIfNegative val="0"/>
          <c:cat>
            <c:strRef>
              <c:f>PronosticoMEs!$X$95:$X$107</c:f>
              <c:strCache>
                <c:ptCount val="12"/>
                <c:pt idx="0">
                  <c:v>ene</c:v>
                </c:pt>
                <c:pt idx="1">
                  <c:v>feb</c:v>
                </c:pt>
                <c:pt idx="2">
                  <c:v>mar</c:v>
                </c:pt>
                <c:pt idx="3">
                  <c:v>abr</c:v>
                </c:pt>
                <c:pt idx="4">
                  <c:v>may</c:v>
                </c:pt>
                <c:pt idx="5">
                  <c:v>jun</c:v>
                </c:pt>
                <c:pt idx="6">
                  <c:v>jul</c:v>
                </c:pt>
                <c:pt idx="7">
                  <c:v>ago</c:v>
                </c:pt>
                <c:pt idx="8">
                  <c:v>sep</c:v>
                </c:pt>
                <c:pt idx="9">
                  <c:v>oct</c:v>
                </c:pt>
                <c:pt idx="10">
                  <c:v>nov</c:v>
                </c:pt>
                <c:pt idx="11">
                  <c:v>dic</c:v>
                </c:pt>
              </c:strCache>
            </c:strRef>
          </c:cat>
          <c:val>
            <c:numRef>
              <c:f>PronosticoMEs!$AG$95:$AG$107</c:f>
              <c:numCache>
                <c:formatCode>General</c:formatCode>
                <c:ptCount val="12"/>
                <c:pt idx="7">
                  <c:v>2</c:v>
                </c:pt>
                <c:pt idx="8">
                  <c:v>2</c:v>
                </c:pt>
              </c:numCache>
            </c:numRef>
          </c:val>
          <c:extLst>
            <c:ext xmlns:c16="http://schemas.microsoft.com/office/drawing/2014/chart" uri="{C3380CC4-5D6E-409C-BE32-E72D297353CC}">
              <c16:uniqueId val="{00000008-6852-48A9-8CE3-5B53C882F865}"/>
            </c:ext>
          </c:extLst>
        </c:ser>
        <c:dLbls>
          <c:showLegendKey val="0"/>
          <c:showVal val="0"/>
          <c:showCatName val="0"/>
          <c:showSerName val="0"/>
          <c:showPercent val="0"/>
          <c:showBubbleSize val="0"/>
        </c:dLbls>
        <c:gapWidth val="75"/>
        <c:overlap val="100"/>
        <c:axId val="248472320"/>
        <c:axId val="248473856"/>
      </c:barChart>
      <c:catAx>
        <c:axId val="248472320"/>
        <c:scaling>
          <c:orientation val="minMax"/>
        </c:scaling>
        <c:delete val="0"/>
        <c:axPos val="b"/>
        <c:numFmt formatCode="General" sourceLinked="0"/>
        <c:majorTickMark val="none"/>
        <c:minorTickMark val="none"/>
        <c:tickLblPos val="nextTo"/>
        <c:crossAx val="248473856"/>
        <c:crosses val="autoZero"/>
        <c:auto val="1"/>
        <c:lblAlgn val="ctr"/>
        <c:lblOffset val="100"/>
        <c:noMultiLvlLbl val="0"/>
      </c:catAx>
      <c:valAx>
        <c:axId val="248473856"/>
        <c:scaling>
          <c:orientation val="minMax"/>
        </c:scaling>
        <c:delete val="0"/>
        <c:axPos val="l"/>
        <c:majorGridlines/>
        <c:numFmt formatCode="General" sourceLinked="1"/>
        <c:majorTickMark val="none"/>
        <c:minorTickMark val="none"/>
        <c:tickLblPos val="nextTo"/>
        <c:spPr>
          <a:ln w="9525">
            <a:noFill/>
          </a:ln>
        </c:spPr>
        <c:crossAx val="248472320"/>
        <c:crosses val="autoZero"/>
        <c:crossBetween val="between"/>
      </c:valAx>
    </c:plotArea>
    <c:legend>
      <c:legendPos val="b"/>
      <c:overlay val="0"/>
      <c:txPr>
        <a:bodyPr/>
        <a:lstStyle/>
        <a:p>
          <a:pPr>
            <a:defRPr sz="2400"/>
          </a:pPr>
          <a:endParaRPr lang="es-ES"/>
        </a:p>
      </c:txPr>
    </c:legend>
    <c:plotVisOnly val="1"/>
    <c:dispBlanksAs val="gap"/>
    <c:showDLblsOverMax val="0"/>
  </c:chart>
  <c:printSettings>
    <c:headerFooter/>
    <c:pageMargins b="0.75000000000000056" l="0.70000000000000051" r="0.70000000000000051" t="0.75000000000000056" header="0.30000000000000027" footer="0.30000000000000027"/>
    <c:pageSetup/>
  </c:printSettings>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pivotSource>
    <c:name>[Datos 2019.xlsx]PronosticoMEs!Tabla dinámica8</c:name>
    <c:fmtId val="14"/>
  </c:pivotSource>
  <c:chart>
    <c:title>
      <c:tx>
        <c:rich>
          <a:bodyPr/>
          <a:lstStyle/>
          <a:p>
            <a:pPr>
              <a:defRPr/>
            </a:pPr>
            <a:r>
              <a:rPr lang="es-ES" sz="2400"/>
              <a:t>Distribución de los fallecimientos por meses 2019</a:t>
            </a:r>
          </a:p>
        </c:rich>
      </c:tx>
      <c:overlay val="0"/>
    </c:title>
    <c:autoTitleDeleted val="0"/>
    <c:pivotFmts>
      <c:pivotFmt>
        <c:idx val="0"/>
        <c:marker>
          <c:symbol val="none"/>
        </c:marker>
      </c:pivotFmt>
      <c:pivotFmt>
        <c:idx val="1"/>
        <c:marker>
          <c:symbol val="none"/>
        </c:marker>
      </c:pivotFmt>
    </c:pivotFmts>
    <c:plotArea>
      <c:layout/>
      <c:barChart>
        <c:barDir val="col"/>
        <c:grouping val="stacked"/>
        <c:varyColors val="0"/>
        <c:ser>
          <c:idx val="0"/>
          <c:order val="0"/>
          <c:tx>
            <c:strRef>
              <c:f>PronosticoMEs!$Y$117:$Y$119</c:f>
              <c:strCache>
                <c:ptCount val="1"/>
                <c:pt idx="0">
                  <c:v>Ahogamiento mortal - Hombre</c:v>
                </c:pt>
              </c:strCache>
            </c:strRef>
          </c:tx>
          <c:invertIfNegative val="0"/>
          <c:cat>
            <c:strRef>
              <c:f>PronosticoMEs!$X$120:$X$132</c:f>
              <c:strCache>
                <c:ptCount val="12"/>
                <c:pt idx="0">
                  <c:v>ene</c:v>
                </c:pt>
                <c:pt idx="1">
                  <c:v>feb</c:v>
                </c:pt>
                <c:pt idx="2">
                  <c:v>mar</c:v>
                </c:pt>
                <c:pt idx="3">
                  <c:v>abr</c:v>
                </c:pt>
                <c:pt idx="4">
                  <c:v>may</c:v>
                </c:pt>
                <c:pt idx="5">
                  <c:v>jun</c:v>
                </c:pt>
                <c:pt idx="6">
                  <c:v>jul</c:v>
                </c:pt>
                <c:pt idx="7">
                  <c:v>ago</c:v>
                </c:pt>
                <c:pt idx="8">
                  <c:v>sep</c:v>
                </c:pt>
                <c:pt idx="9">
                  <c:v>oct</c:v>
                </c:pt>
                <c:pt idx="10">
                  <c:v>nov</c:v>
                </c:pt>
                <c:pt idx="11">
                  <c:v>dic</c:v>
                </c:pt>
              </c:strCache>
            </c:strRef>
          </c:cat>
          <c:val>
            <c:numRef>
              <c:f>PronosticoMEs!$Y$120:$Y$132</c:f>
              <c:numCache>
                <c:formatCode>General</c:formatCode>
                <c:ptCount val="12"/>
                <c:pt idx="0">
                  <c:v>24</c:v>
                </c:pt>
                <c:pt idx="1">
                  <c:v>11</c:v>
                </c:pt>
                <c:pt idx="2">
                  <c:v>24</c:v>
                </c:pt>
                <c:pt idx="3">
                  <c:v>17</c:v>
                </c:pt>
                <c:pt idx="4">
                  <c:v>31</c:v>
                </c:pt>
                <c:pt idx="5">
                  <c:v>44</c:v>
                </c:pt>
                <c:pt idx="6">
                  <c:v>77</c:v>
                </c:pt>
                <c:pt idx="7">
                  <c:v>63</c:v>
                </c:pt>
                <c:pt idx="8">
                  <c:v>39</c:v>
                </c:pt>
                <c:pt idx="9">
                  <c:v>37</c:v>
                </c:pt>
                <c:pt idx="10">
                  <c:v>18</c:v>
                </c:pt>
                <c:pt idx="11">
                  <c:v>28</c:v>
                </c:pt>
              </c:numCache>
            </c:numRef>
          </c:val>
          <c:extLst>
            <c:ext xmlns:c16="http://schemas.microsoft.com/office/drawing/2014/chart" uri="{C3380CC4-5D6E-409C-BE32-E72D297353CC}">
              <c16:uniqueId val="{00000000-A86C-4064-884C-F59F82A0BCCD}"/>
            </c:ext>
          </c:extLst>
        </c:ser>
        <c:ser>
          <c:idx val="1"/>
          <c:order val="1"/>
          <c:tx>
            <c:strRef>
              <c:f>PronosticoMEs!$Z$117:$Z$119</c:f>
              <c:strCache>
                <c:ptCount val="1"/>
                <c:pt idx="0">
                  <c:v>Ahogamiento mortal - Mujer</c:v>
                </c:pt>
              </c:strCache>
            </c:strRef>
          </c:tx>
          <c:invertIfNegative val="0"/>
          <c:cat>
            <c:strRef>
              <c:f>PronosticoMEs!$X$120:$X$132</c:f>
              <c:strCache>
                <c:ptCount val="12"/>
                <c:pt idx="0">
                  <c:v>ene</c:v>
                </c:pt>
                <c:pt idx="1">
                  <c:v>feb</c:v>
                </c:pt>
                <c:pt idx="2">
                  <c:v>mar</c:v>
                </c:pt>
                <c:pt idx="3">
                  <c:v>abr</c:v>
                </c:pt>
                <c:pt idx="4">
                  <c:v>may</c:v>
                </c:pt>
                <c:pt idx="5">
                  <c:v>jun</c:v>
                </c:pt>
                <c:pt idx="6">
                  <c:v>jul</c:v>
                </c:pt>
                <c:pt idx="7">
                  <c:v>ago</c:v>
                </c:pt>
                <c:pt idx="8">
                  <c:v>sep</c:v>
                </c:pt>
                <c:pt idx="9">
                  <c:v>oct</c:v>
                </c:pt>
                <c:pt idx="10">
                  <c:v>nov</c:v>
                </c:pt>
                <c:pt idx="11">
                  <c:v>dic</c:v>
                </c:pt>
              </c:strCache>
            </c:strRef>
          </c:cat>
          <c:val>
            <c:numRef>
              <c:f>PronosticoMEs!$Z$120:$Z$132</c:f>
              <c:numCache>
                <c:formatCode>General</c:formatCode>
                <c:ptCount val="12"/>
                <c:pt idx="0">
                  <c:v>1</c:v>
                </c:pt>
                <c:pt idx="1">
                  <c:v>5</c:v>
                </c:pt>
                <c:pt idx="2">
                  <c:v>5</c:v>
                </c:pt>
                <c:pt idx="3">
                  <c:v>4</c:v>
                </c:pt>
                <c:pt idx="4">
                  <c:v>9</c:v>
                </c:pt>
                <c:pt idx="5">
                  <c:v>16</c:v>
                </c:pt>
                <c:pt idx="6">
                  <c:v>30</c:v>
                </c:pt>
                <c:pt idx="7">
                  <c:v>20</c:v>
                </c:pt>
                <c:pt idx="8">
                  <c:v>9</c:v>
                </c:pt>
                <c:pt idx="9">
                  <c:v>14</c:v>
                </c:pt>
                <c:pt idx="10">
                  <c:v>1</c:v>
                </c:pt>
                <c:pt idx="11">
                  <c:v>6</c:v>
                </c:pt>
              </c:numCache>
            </c:numRef>
          </c:val>
          <c:extLst>
            <c:ext xmlns:c16="http://schemas.microsoft.com/office/drawing/2014/chart" uri="{C3380CC4-5D6E-409C-BE32-E72D297353CC}">
              <c16:uniqueId val="{00000001-A86C-4064-884C-F59F82A0BCCD}"/>
            </c:ext>
          </c:extLst>
        </c:ser>
        <c:dLbls>
          <c:showLegendKey val="0"/>
          <c:showVal val="0"/>
          <c:showCatName val="0"/>
          <c:showSerName val="0"/>
          <c:showPercent val="0"/>
          <c:showBubbleSize val="0"/>
        </c:dLbls>
        <c:gapWidth val="75"/>
        <c:overlap val="100"/>
        <c:axId val="248521088"/>
        <c:axId val="248522624"/>
      </c:barChart>
      <c:catAx>
        <c:axId val="248521088"/>
        <c:scaling>
          <c:orientation val="minMax"/>
        </c:scaling>
        <c:delete val="0"/>
        <c:axPos val="b"/>
        <c:numFmt formatCode="General" sourceLinked="0"/>
        <c:majorTickMark val="none"/>
        <c:minorTickMark val="none"/>
        <c:tickLblPos val="nextTo"/>
        <c:crossAx val="248522624"/>
        <c:crosses val="autoZero"/>
        <c:auto val="1"/>
        <c:lblAlgn val="ctr"/>
        <c:lblOffset val="100"/>
        <c:noMultiLvlLbl val="0"/>
      </c:catAx>
      <c:valAx>
        <c:axId val="248522624"/>
        <c:scaling>
          <c:orientation val="minMax"/>
        </c:scaling>
        <c:delete val="0"/>
        <c:axPos val="l"/>
        <c:majorGridlines/>
        <c:numFmt formatCode="General" sourceLinked="1"/>
        <c:majorTickMark val="none"/>
        <c:minorTickMark val="none"/>
        <c:tickLblPos val="nextTo"/>
        <c:spPr>
          <a:ln w="9525">
            <a:noFill/>
          </a:ln>
        </c:spPr>
        <c:crossAx val="248521088"/>
        <c:crosses val="autoZero"/>
        <c:crossBetween val="between"/>
      </c:valAx>
    </c:plotArea>
    <c:legend>
      <c:legendPos val="b"/>
      <c:overlay val="0"/>
      <c:txPr>
        <a:bodyPr/>
        <a:lstStyle/>
        <a:p>
          <a:pPr>
            <a:defRPr sz="1600"/>
          </a:pPr>
          <a:endParaRPr lang="es-ES"/>
        </a:p>
      </c:txPr>
    </c:legend>
    <c:plotVisOnly val="1"/>
    <c:dispBlanksAs val="gap"/>
    <c:showDLblsOverMax val="0"/>
  </c:chart>
  <c:printSettings>
    <c:headerFooter/>
    <c:pageMargins b="0.75000000000000044" l="0.7000000000000004" r="0.7000000000000004" t="0.75000000000000044" header="0.30000000000000021" footer="0.30000000000000021"/>
    <c:pageSetup/>
  </c:printSettings>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pivotSource>
    <c:name>[Datos 2019.xlsx]PronosticoMEs!Tabla dinámica9</c:name>
    <c:fmtId val="14"/>
  </c:pivotSource>
  <c:chart>
    <c:title>
      <c:tx>
        <c:rich>
          <a:bodyPr/>
          <a:lstStyle/>
          <a:p>
            <a:pPr>
              <a:defRPr/>
            </a:pPr>
            <a:r>
              <a:rPr lang="es-ES" sz="2000" b="1" i="0" baseline="0"/>
              <a:t>Distribución de los fallecimientos por meses - Zonas maritimas 2019</a:t>
            </a:r>
            <a:endParaRPr lang="es-ES" sz="2000"/>
          </a:p>
        </c:rich>
      </c:tx>
      <c:overlay val="0"/>
    </c:title>
    <c:autoTitleDeleted val="0"/>
    <c:pivotFmts>
      <c:pivotFmt>
        <c:idx val="0"/>
        <c:marker>
          <c:symbol val="none"/>
        </c:marker>
      </c:pivotFmt>
      <c:pivotFmt>
        <c:idx val="1"/>
        <c:marker>
          <c:symbol val="none"/>
        </c:marker>
      </c:pivotFmt>
    </c:pivotFmts>
    <c:plotArea>
      <c:layout/>
      <c:barChart>
        <c:barDir val="col"/>
        <c:grouping val="stacked"/>
        <c:varyColors val="0"/>
        <c:ser>
          <c:idx val="0"/>
          <c:order val="0"/>
          <c:tx>
            <c:strRef>
              <c:f>PronosticoMEs!$Y$138:$Y$140</c:f>
              <c:strCache>
                <c:ptCount val="1"/>
                <c:pt idx="0">
                  <c:v>Ahogamiento mortal - Hombre</c:v>
                </c:pt>
              </c:strCache>
            </c:strRef>
          </c:tx>
          <c:invertIfNegative val="0"/>
          <c:cat>
            <c:strRef>
              <c:f>PronosticoMEs!$X$141:$X$153</c:f>
              <c:strCache>
                <c:ptCount val="12"/>
                <c:pt idx="0">
                  <c:v>ene</c:v>
                </c:pt>
                <c:pt idx="1">
                  <c:v>feb</c:v>
                </c:pt>
                <c:pt idx="2">
                  <c:v>mar</c:v>
                </c:pt>
                <c:pt idx="3">
                  <c:v>abr</c:v>
                </c:pt>
                <c:pt idx="4">
                  <c:v>may</c:v>
                </c:pt>
                <c:pt idx="5">
                  <c:v>jun</c:v>
                </c:pt>
                <c:pt idx="6">
                  <c:v>jul</c:v>
                </c:pt>
                <c:pt idx="7">
                  <c:v>ago</c:v>
                </c:pt>
                <c:pt idx="8">
                  <c:v>sep</c:v>
                </c:pt>
                <c:pt idx="9">
                  <c:v>oct</c:v>
                </c:pt>
                <c:pt idx="10">
                  <c:v>nov</c:v>
                </c:pt>
                <c:pt idx="11">
                  <c:v>dic</c:v>
                </c:pt>
              </c:strCache>
            </c:strRef>
          </c:cat>
          <c:val>
            <c:numRef>
              <c:f>PronosticoMEs!$Y$141:$Y$153</c:f>
              <c:numCache>
                <c:formatCode>General</c:formatCode>
                <c:ptCount val="12"/>
                <c:pt idx="0">
                  <c:v>11</c:v>
                </c:pt>
                <c:pt idx="1">
                  <c:v>4</c:v>
                </c:pt>
                <c:pt idx="2">
                  <c:v>11</c:v>
                </c:pt>
                <c:pt idx="3">
                  <c:v>10</c:v>
                </c:pt>
                <c:pt idx="4">
                  <c:v>20</c:v>
                </c:pt>
                <c:pt idx="5">
                  <c:v>24</c:v>
                </c:pt>
                <c:pt idx="6">
                  <c:v>50</c:v>
                </c:pt>
                <c:pt idx="7">
                  <c:v>47</c:v>
                </c:pt>
                <c:pt idx="8">
                  <c:v>26</c:v>
                </c:pt>
                <c:pt idx="9">
                  <c:v>23</c:v>
                </c:pt>
                <c:pt idx="10">
                  <c:v>12</c:v>
                </c:pt>
                <c:pt idx="11">
                  <c:v>13</c:v>
                </c:pt>
              </c:numCache>
            </c:numRef>
          </c:val>
          <c:extLst>
            <c:ext xmlns:c16="http://schemas.microsoft.com/office/drawing/2014/chart" uri="{C3380CC4-5D6E-409C-BE32-E72D297353CC}">
              <c16:uniqueId val="{00000000-B145-4A2A-ABAD-88205ABBCCD1}"/>
            </c:ext>
          </c:extLst>
        </c:ser>
        <c:ser>
          <c:idx val="1"/>
          <c:order val="1"/>
          <c:tx>
            <c:strRef>
              <c:f>PronosticoMEs!$Z$138:$Z$140</c:f>
              <c:strCache>
                <c:ptCount val="1"/>
                <c:pt idx="0">
                  <c:v>Ahogamiento mortal - Mujer</c:v>
                </c:pt>
              </c:strCache>
            </c:strRef>
          </c:tx>
          <c:invertIfNegative val="0"/>
          <c:cat>
            <c:strRef>
              <c:f>PronosticoMEs!$X$141:$X$153</c:f>
              <c:strCache>
                <c:ptCount val="12"/>
                <c:pt idx="0">
                  <c:v>ene</c:v>
                </c:pt>
                <c:pt idx="1">
                  <c:v>feb</c:v>
                </c:pt>
                <c:pt idx="2">
                  <c:v>mar</c:v>
                </c:pt>
                <c:pt idx="3">
                  <c:v>abr</c:v>
                </c:pt>
                <c:pt idx="4">
                  <c:v>may</c:v>
                </c:pt>
                <c:pt idx="5">
                  <c:v>jun</c:v>
                </c:pt>
                <c:pt idx="6">
                  <c:v>jul</c:v>
                </c:pt>
                <c:pt idx="7">
                  <c:v>ago</c:v>
                </c:pt>
                <c:pt idx="8">
                  <c:v>sep</c:v>
                </c:pt>
                <c:pt idx="9">
                  <c:v>oct</c:v>
                </c:pt>
                <c:pt idx="10">
                  <c:v>nov</c:v>
                </c:pt>
                <c:pt idx="11">
                  <c:v>dic</c:v>
                </c:pt>
              </c:strCache>
            </c:strRef>
          </c:cat>
          <c:val>
            <c:numRef>
              <c:f>PronosticoMEs!$Z$141:$Z$153</c:f>
              <c:numCache>
                <c:formatCode>General</c:formatCode>
                <c:ptCount val="12"/>
                <c:pt idx="0">
                  <c:v>1</c:v>
                </c:pt>
                <c:pt idx="2">
                  <c:v>3</c:v>
                </c:pt>
                <c:pt idx="3">
                  <c:v>2</c:v>
                </c:pt>
                <c:pt idx="4">
                  <c:v>9</c:v>
                </c:pt>
                <c:pt idx="5">
                  <c:v>10</c:v>
                </c:pt>
                <c:pt idx="6">
                  <c:v>18</c:v>
                </c:pt>
                <c:pt idx="7">
                  <c:v>13</c:v>
                </c:pt>
                <c:pt idx="8">
                  <c:v>6</c:v>
                </c:pt>
                <c:pt idx="9">
                  <c:v>10</c:v>
                </c:pt>
                <c:pt idx="10">
                  <c:v>1</c:v>
                </c:pt>
                <c:pt idx="11">
                  <c:v>2</c:v>
                </c:pt>
              </c:numCache>
            </c:numRef>
          </c:val>
          <c:extLst>
            <c:ext xmlns:c16="http://schemas.microsoft.com/office/drawing/2014/chart" uri="{C3380CC4-5D6E-409C-BE32-E72D297353CC}">
              <c16:uniqueId val="{00000001-B145-4A2A-ABAD-88205ABBCCD1}"/>
            </c:ext>
          </c:extLst>
        </c:ser>
        <c:dLbls>
          <c:showLegendKey val="0"/>
          <c:showVal val="0"/>
          <c:showCatName val="0"/>
          <c:showSerName val="0"/>
          <c:showPercent val="0"/>
          <c:showBubbleSize val="0"/>
        </c:dLbls>
        <c:gapWidth val="75"/>
        <c:overlap val="100"/>
        <c:axId val="248569856"/>
        <c:axId val="248571392"/>
      </c:barChart>
      <c:catAx>
        <c:axId val="248569856"/>
        <c:scaling>
          <c:orientation val="minMax"/>
        </c:scaling>
        <c:delete val="0"/>
        <c:axPos val="b"/>
        <c:numFmt formatCode="General" sourceLinked="0"/>
        <c:majorTickMark val="none"/>
        <c:minorTickMark val="none"/>
        <c:tickLblPos val="nextTo"/>
        <c:crossAx val="248571392"/>
        <c:crosses val="autoZero"/>
        <c:auto val="1"/>
        <c:lblAlgn val="ctr"/>
        <c:lblOffset val="100"/>
        <c:noMultiLvlLbl val="0"/>
      </c:catAx>
      <c:valAx>
        <c:axId val="248571392"/>
        <c:scaling>
          <c:orientation val="minMax"/>
        </c:scaling>
        <c:delete val="0"/>
        <c:axPos val="l"/>
        <c:majorGridlines/>
        <c:numFmt formatCode="General" sourceLinked="1"/>
        <c:majorTickMark val="none"/>
        <c:minorTickMark val="none"/>
        <c:tickLblPos val="nextTo"/>
        <c:spPr>
          <a:ln w="9525">
            <a:noFill/>
          </a:ln>
        </c:spPr>
        <c:crossAx val="248569856"/>
        <c:crosses val="autoZero"/>
        <c:crossBetween val="between"/>
      </c:valAx>
    </c:plotArea>
    <c:legend>
      <c:legendPos val="b"/>
      <c:overlay val="0"/>
      <c:txPr>
        <a:bodyPr/>
        <a:lstStyle/>
        <a:p>
          <a:pPr>
            <a:defRPr sz="1400"/>
          </a:pPr>
          <a:endParaRPr lang="es-ES"/>
        </a:p>
      </c:txPr>
    </c:legend>
    <c:plotVisOnly val="1"/>
    <c:dispBlanksAs val="gap"/>
    <c:showDLblsOverMax val="0"/>
  </c:chart>
  <c:printSettings>
    <c:headerFooter/>
    <c:pageMargins b="0.75000000000000044" l="0.7000000000000004" r="0.7000000000000004" t="0.75000000000000044" header="0.30000000000000021" footer="0.30000000000000021"/>
    <c:pageSetup/>
  </c:printSettings>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pivotSource>
    <c:name>[Datos 2019.xlsx]PronosticoMEs!Tabla dinámica10</c:name>
    <c:fmtId val="14"/>
  </c:pivotSource>
  <c:chart>
    <c:title>
      <c:tx>
        <c:rich>
          <a:bodyPr/>
          <a:lstStyle/>
          <a:p>
            <a:pPr>
              <a:defRPr/>
            </a:pPr>
            <a:r>
              <a:rPr lang="es-ES" sz="2000" b="1" i="0" baseline="0"/>
              <a:t>Distribución de los fallecimientos por meses - Zonas no maritimas 2019</a:t>
            </a:r>
          </a:p>
        </c:rich>
      </c:tx>
      <c:overlay val="0"/>
    </c:title>
    <c:autoTitleDeleted val="0"/>
    <c:pivotFmts>
      <c:pivotFmt>
        <c:idx val="0"/>
        <c:marker>
          <c:symbol val="none"/>
        </c:marker>
      </c:pivotFmt>
      <c:pivotFmt>
        <c:idx val="1"/>
        <c:marker>
          <c:symbol val="none"/>
        </c:marker>
      </c:pivotFmt>
    </c:pivotFmts>
    <c:plotArea>
      <c:layout/>
      <c:barChart>
        <c:barDir val="col"/>
        <c:grouping val="stacked"/>
        <c:varyColors val="0"/>
        <c:ser>
          <c:idx val="0"/>
          <c:order val="0"/>
          <c:tx>
            <c:strRef>
              <c:f>PronosticoMEs!$Y$159:$Y$161</c:f>
              <c:strCache>
                <c:ptCount val="1"/>
                <c:pt idx="0">
                  <c:v>Ahogamiento mortal - Hombre</c:v>
                </c:pt>
              </c:strCache>
            </c:strRef>
          </c:tx>
          <c:invertIfNegative val="0"/>
          <c:cat>
            <c:strRef>
              <c:f>PronosticoMEs!$X$162:$X$174</c:f>
              <c:strCache>
                <c:ptCount val="12"/>
                <c:pt idx="0">
                  <c:v>ene</c:v>
                </c:pt>
                <c:pt idx="1">
                  <c:v>feb</c:v>
                </c:pt>
                <c:pt idx="2">
                  <c:v>mar</c:v>
                </c:pt>
                <c:pt idx="3">
                  <c:v>abr</c:v>
                </c:pt>
                <c:pt idx="4">
                  <c:v>may</c:v>
                </c:pt>
                <c:pt idx="5">
                  <c:v>jun</c:v>
                </c:pt>
                <c:pt idx="6">
                  <c:v>jul</c:v>
                </c:pt>
                <c:pt idx="7">
                  <c:v>ago</c:v>
                </c:pt>
                <c:pt idx="8">
                  <c:v>sep</c:v>
                </c:pt>
                <c:pt idx="9">
                  <c:v>oct</c:v>
                </c:pt>
                <c:pt idx="10">
                  <c:v>nov</c:v>
                </c:pt>
                <c:pt idx="11">
                  <c:v>dic</c:v>
                </c:pt>
              </c:strCache>
            </c:strRef>
          </c:cat>
          <c:val>
            <c:numRef>
              <c:f>PronosticoMEs!$Y$162:$Y$174</c:f>
              <c:numCache>
                <c:formatCode>General</c:formatCode>
                <c:ptCount val="12"/>
                <c:pt idx="0">
                  <c:v>13</c:v>
                </c:pt>
                <c:pt idx="1">
                  <c:v>7</c:v>
                </c:pt>
                <c:pt idx="2">
                  <c:v>13</c:v>
                </c:pt>
                <c:pt idx="3">
                  <c:v>7</c:v>
                </c:pt>
                <c:pt idx="4">
                  <c:v>11</c:v>
                </c:pt>
                <c:pt idx="5">
                  <c:v>20</c:v>
                </c:pt>
                <c:pt idx="6">
                  <c:v>27</c:v>
                </c:pt>
                <c:pt idx="7">
                  <c:v>16</c:v>
                </c:pt>
                <c:pt idx="8">
                  <c:v>13</c:v>
                </c:pt>
                <c:pt idx="9">
                  <c:v>14</c:v>
                </c:pt>
                <c:pt idx="10">
                  <c:v>6</c:v>
                </c:pt>
                <c:pt idx="11">
                  <c:v>15</c:v>
                </c:pt>
              </c:numCache>
            </c:numRef>
          </c:val>
          <c:extLst>
            <c:ext xmlns:c16="http://schemas.microsoft.com/office/drawing/2014/chart" uri="{C3380CC4-5D6E-409C-BE32-E72D297353CC}">
              <c16:uniqueId val="{00000000-E851-41EC-9933-B7169335920B}"/>
            </c:ext>
          </c:extLst>
        </c:ser>
        <c:ser>
          <c:idx val="1"/>
          <c:order val="1"/>
          <c:tx>
            <c:strRef>
              <c:f>PronosticoMEs!$Z$159:$Z$161</c:f>
              <c:strCache>
                <c:ptCount val="1"/>
                <c:pt idx="0">
                  <c:v>Ahogamiento mortal - Mujer</c:v>
                </c:pt>
              </c:strCache>
            </c:strRef>
          </c:tx>
          <c:invertIfNegative val="0"/>
          <c:cat>
            <c:strRef>
              <c:f>PronosticoMEs!$X$162:$X$174</c:f>
              <c:strCache>
                <c:ptCount val="12"/>
                <c:pt idx="0">
                  <c:v>ene</c:v>
                </c:pt>
                <c:pt idx="1">
                  <c:v>feb</c:v>
                </c:pt>
                <c:pt idx="2">
                  <c:v>mar</c:v>
                </c:pt>
                <c:pt idx="3">
                  <c:v>abr</c:v>
                </c:pt>
                <c:pt idx="4">
                  <c:v>may</c:v>
                </c:pt>
                <c:pt idx="5">
                  <c:v>jun</c:v>
                </c:pt>
                <c:pt idx="6">
                  <c:v>jul</c:v>
                </c:pt>
                <c:pt idx="7">
                  <c:v>ago</c:v>
                </c:pt>
                <c:pt idx="8">
                  <c:v>sep</c:v>
                </c:pt>
                <c:pt idx="9">
                  <c:v>oct</c:v>
                </c:pt>
                <c:pt idx="10">
                  <c:v>nov</c:v>
                </c:pt>
                <c:pt idx="11">
                  <c:v>dic</c:v>
                </c:pt>
              </c:strCache>
            </c:strRef>
          </c:cat>
          <c:val>
            <c:numRef>
              <c:f>PronosticoMEs!$Z$162:$Z$174</c:f>
              <c:numCache>
                <c:formatCode>General</c:formatCode>
                <c:ptCount val="12"/>
                <c:pt idx="1">
                  <c:v>5</c:v>
                </c:pt>
                <c:pt idx="2">
                  <c:v>2</c:v>
                </c:pt>
                <c:pt idx="3">
                  <c:v>2</c:v>
                </c:pt>
                <c:pt idx="5">
                  <c:v>6</c:v>
                </c:pt>
                <c:pt idx="6">
                  <c:v>12</c:v>
                </c:pt>
                <c:pt idx="7">
                  <c:v>7</c:v>
                </c:pt>
                <c:pt idx="8">
                  <c:v>3</c:v>
                </c:pt>
                <c:pt idx="9">
                  <c:v>4</c:v>
                </c:pt>
                <c:pt idx="11">
                  <c:v>4</c:v>
                </c:pt>
              </c:numCache>
            </c:numRef>
          </c:val>
          <c:extLst>
            <c:ext xmlns:c16="http://schemas.microsoft.com/office/drawing/2014/chart" uri="{C3380CC4-5D6E-409C-BE32-E72D297353CC}">
              <c16:uniqueId val="{00000001-E851-41EC-9933-B7169335920B}"/>
            </c:ext>
          </c:extLst>
        </c:ser>
        <c:dLbls>
          <c:showLegendKey val="0"/>
          <c:showVal val="0"/>
          <c:showCatName val="0"/>
          <c:showSerName val="0"/>
          <c:showPercent val="0"/>
          <c:showBubbleSize val="0"/>
        </c:dLbls>
        <c:gapWidth val="75"/>
        <c:overlap val="100"/>
        <c:axId val="248593792"/>
        <c:axId val="248595584"/>
      </c:barChart>
      <c:catAx>
        <c:axId val="248593792"/>
        <c:scaling>
          <c:orientation val="minMax"/>
        </c:scaling>
        <c:delete val="0"/>
        <c:axPos val="b"/>
        <c:numFmt formatCode="General" sourceLinked="0"/>
        <c:majorTickMark val="none"/>
        <c:minorTickMark val="none"/>
        <c:tickLblPos val="nextTo"/>
        <c:crossAx val="248595584"/>
        <c:crosses val="autoZero"/>
        <c:auto val="1"/>
        <c:lblAlgn val="ctr"/>
        <c:lblOffset val="100"/>
        <c:noMultiLvlLbl val="0"/>
      </c:catAx>
      <c:valAx>
        <c:axId val="248595584"/>
        <c:scaling>
          <c:orientation val="minMax"/>
        </c:scaling>
        <c:delete val="0"/>
        <c:axPos val="l"/>
        <c:majorGridlines/>
        <c:numFmt formatCode="General" sourceLinked="1"/>
        <c:majorTickMark val="none"/>
        <c:minorTickMark val="none"/>
        <c:tickLblPos val="nextTo"/>
        <c:spPr>
          <a:ln w="9525">
            <a:noFill/>
          </a:ln>
        </c:spPr>
        <c:crossAx val="248593792"/>
        <c:crosses val="autoZero"/>
        <c:crossBetween val="between"/>
      </c:valAx>
    </c:plotArea>
    <c:legend>
      <c:legendPos val="b"/>
      <c:overlay val="0"/>
      <c:txPr>
        <a:bodyPr/>
        <a:lstStyle/>
        <a:p>
          <a:pPr>
            <a:defRPr sz="1400"/>
          </a:pPr>
          <a:endParaRPr lang="es-ES"/>
        </a:p>
      </c:txPr>
    </c:legend>
    <c:plotVisOnly val="1"/>
    <c:dispBlanksAs val="gap"/>
    <c:showDLblsOverMax val="0"/>
  </c:chart>
  <c:printSettings>
    <c:headerFooter/>
    <c:pageMargins b="0.75000000000000044" l="0.7000000000000004" r="0.7000000000000004" t="0.75000000000000044" header="0.30000000000000021" footer="0.30000000000000021"/>
    <c:pageSetup/>
  </c:printSettings>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pivotSource>
    <c:name>[Datos 2019.xlsx] Zonas (2)!Tabla dinámica14</c:name>
    <c:fmtId val="0"/>
  </c:pivotSource>
  <c:chart>
    <c:title>
      <c:tx>
        <c:rich>
          <a:bodyPr/>
          <a:lstStyle/>
          <a:p>
            <a:pPr>
              <a:defRPr/>
            </a:pPr>
            <a:r>
              <a:rPr lang="es-ES"/>
              <a:t>Distribución mensual Incidentes en entorno marítimo</a:t>
            </a:r>
            <a:r>
              <a:rPr lang="es-ES" baseline="0"/>
              <a:t> - al 03/03/2019</a:t>
            </a:r>
            <a:endParaRPr lang="es-ES"/>
          </a:p>
        </c:rich>
      </c:tx>
      <c:overlay val="0"/>
    </c:title>
    <c:autoTitleDeleted val="0"/>
    <c:pivotFmts>
      <c:pivotFmt>
        <c:idx val="0"/>
        <c:marker>
          <c:symbol val="none"/>
        </c:marker>
      </c:pivotFmt>
      <c:pivotFmt>
        <c:idx val="1"/>
        <c:marker>
          <c:symbol val="none"/>
        </c:marker>
      </c:pivotFmt>
      <c:pivotFmt>
        <c:idx val="2"/>
        <c:marker>
          <c:symbol val="none"/>
        </c:marker>
      </c:pivotFmt>
      <c:pivotFmt>
        <c:idx val="3"/>
        <c:marker>
          <c:symbol val="none"/>
        </c:marker>
      </c:pivotFmt>
      <c:pivotFmt>
        <c:idx val="4"/>
        <c:marker>
          <c:symbol val="none"/>
        </c:marker>
      </c:pivotFmt>
      <c:pivotFmt>
        <c:idx val="5"/>
        <c:marker>
          <c:symbol val="none"/>
        </c:marker>
      </c:pivotFmt>
      <c:pivotFmt>
        <c:idx val="6"/>
        <c:marker>
          <c:symbol val="none"/>
        </c:marker>
      </c:pivotFmt>
      <c:pivotFmt>
        <c:idx val="7"/>
        <c:marker>
          <c:symbol val="none"/>
        </c:marker>
      </c:pivotFmt>
      <c:pivotFmt>
        <c:idx val="8"/>
        <c:marker>
          <c:symbol val="none"/>
        </c:marker>
      </c:pivotFmt>
      <c:pivotFmt>
        <c:idx val="9"/>
        <c:marker>
          <c:symbol val="none"/>
        </c:marker>
      </c:pivotFmt>
      <c:pivotFmt>
        <c:idx val="10"/>
        <c:marker>
          <c:symbol val="none"/>
        </c:marker>
      </c:pivotFmt>
      <c:pivotFmt>
        <c:idx val="11"/>
        <c:marker>
          <c:symbol val="none"/>
        </c:marker>
      </c:pivotFmt>
      <c:pivotFmt>
        <c:idx val="12"/>
        <c:marker>
          <c:symbol val="none"/>
        </c:marker>
      </c:pivotFmt>
      <c:pivotFmt>
        <c:idx val="13"/>
        <c:marker>
          <c:symbol val="none"/>
        </c:marker>
      </c:pivotFmt>
      <c:pivotFmt>
        <c:idx val="14"/>
        <c:marker>
          <c:symbol val="none"/>
        </c:marker>
      </c:pivotFmt>
      <c:pivotFmt>
        <c:idx val="15"/>
        <c:marker>
          <c:symbol val="none"/>
        </c:marker>
      </c:pivotFmt>
      <c:pivotFmt>
        <c:idx val="16"/>
        <c:marker>
          <c:symbol val="none"/>
        </c:marker>
      </c:pivotFmt>
      <c:pivotFmt>
        <c:idx val="17"/>
        <c:marker>
          <c:symbol val="none"/>
        </c:marker>
      </c:pivotFmt>
      <c:pivotFmt>
        <c:idx val="18"/>
        <c:marker>
          <c:symbol val="none"/>
        </c:marker>
      </c:pivotFmt>
      <c:pivotFmt>
        <c:idx val="19"/>
        <c:marker>
          <c:symbol val="none"/>
        </c:marker>
      </c:pivotFmt>
      <c:pivotFmt>
        <c:idx val="20"/>
        <c:marker>
          <c:symbol val="none"/>
        </c:marker>
      </c:pivotFmt>
      <c:pivotFmt>
        <c:idx val="21"/>
        <c:marker>
          <c:symbol val="none"/>
        </c:marker>
      </c:pivotFmt>
      <c:pivotFmt>
        <c:idx val="22"/>
        <c:marker>
          <c:symbol val="none"/>
        </c:marker>
      </c:pivotFmt>
      <c:pivotFmt>
        <c:idx val="23"/>
        <c:marker>
          <c:symbol val="none"/>
        </c:marker>
      </c:pivotFmt>
      <c:pivotFmt>
        <c:idx val="24"/>
        <c:marker>
          <c:symbol val="none"/>
        </c:marker>
      </c:pivotFmt>
      <c:pivotFmt>
        <c:idx val="25"/>
        <c:marker>
          <c:symbol val="none"/>
        </c:marker>
      </c:pivotFmt>
      <c:pivotFmt>
        <c:idx val="26"/>
        <c:marker>
          <c:symbol val="none"/>
        </c:marker>
      </c:pivotFmt>
      <c:pivotFmt>
        <c:idx val="27"/>
        <c:marker>
          <c:symbol val="none"/>
        </c:marker>
      </c:pivotFmt>
    </c:pivotFmts>
    <c:plotArea>
      <c:layout>
        <c:manualLayout>
          <c:layoutTarget val="inner"/>
          <c:xMode val="edge"/>
          <c:yMode val="edge"/>
          <c:x val="4.9067019648629445E-2"/>
          <c:y val="9.8427038725424632E-2"/>
          <c:w val="0.93351413850111431"/>
          <c:h val="0.57665257632269662"/>
        </c:manualLayout>
      </c:layout>
      <c:barChart>
        <c:barDir val="col"/>
        <c:grouping val="stacked"/>
        <c:varyColors val="0"/>
        <c:ser>
          <c:idx val="0"/>
          <c:order val="0"/>
          <c:tx>
            <c:strRef>
              <c:f>' Zonas (2)'!$C$102:$C$103</c:f>
              <c:strCache>
                <c:ptCount val="1"/>
                <c:pt idx="0">
                  <c:v>Ahogamiento mortal</c:v>
                </c:pt>
              </c:strCache>
            </c:strRef>
          </c:tx>
          <c:invertIfNegative val="0"/>
          <c:cat>
            <c:strRef>
              <c:f>' Zonas (2)'!$B$104:$B$116</c:f>
              <c:strCache>
                <c:ptCount val="12"/>
                <c:pt idx="0">
                  <c:v>ene</c:v>
                </c:pt>
                <c:pt idx="1">
                  <c:v>feb</c:v>
                </c:pt>
                <c:pt idx="2">
                  <c:v>mar</c:v>
                </c:pt>
                <c:pt idx="3">
                  <c:v>abr</c:v>
                </c:pt>
                <c:pt idx="4">
                  <c:v>may</c:v>
                </c:pt>
                <c:pt idx="5">
                  <c:v>jun</c:v>
                </c:pt>
                <c:pt idx="6">
                  <c:v>jul</c:v>
                </c:pt>
                <c:pt idx="7">
                  <c:v>ago</c:v>
                </c:pt>
                <c:pt idx="8">
                  <c:v>sep</c:v>
                </c:pt>
                <c:pt idx="9">
                  <c:v>oct</c:v>
                </c:pt>
                <c:pt idx="10">
                  <c:v>nov</c:v>
                </c:pt>
                <c:pt idx="11">
                  <c:v>dic</c:v>
                </c:pt>
              </c:strCache>
            </c:strRef>
          </c:cat>
          <c:val>
            <c:numRef>
              <c:f>' Zonas (2)'!$C$104:$C$116</c:f>
              <c:numCache>
                <c:formatCode>General</c:formatCode>
                <c:ptCount val="12"/>
                <c:pt idx="0">
                  <c:v>8</c:v>
                </c:pt>
                <c:pt idx="1">
                  <c:v>1</c:v>
                </c:pt>
                <c:pt idx="2">
                  <c:v>5</c:v>
                </c:pt>
                <c:pt idx="3">
                  <c:v>7</c:v>
                </c:pt>
                <c:pt idx="4">
                  <c:v>22</c:v>
                </c:pt>
                <c:pt idx="5">
                  <c:v>19</c:v>
                </c:pt>
                <c:pt idx="6">
                  <c:v>56</c:v>
                </c:pt>
                <c:pt idx="7">
                  <c:v>55</c:v>
                </c:pt>
                <c:pt idx="8">
                  <c:v>29</c:v>
                </c:pt>
                <c:pt idx="9">
                  <c:v>26</c:v>
                </c:pt>
                <c:pt idx="10">
                  <c:v>11</c:v>
                </c:pt>
                <c:pt idx="11">
                  <c:v>11</c:v>
                </c:pt>
              </c:numCache>
            </c:numRef>
          </c:val>
          <c:extLst>
            <c:ext xmlns:c16="http://schemas.microsoft.com/office/drawing/2014/chart" uri="{C3380CC4-5D6E-409C-BE32-E72D297353CC}">
              <c16:uniqueId val="{00000000-DC8C-4D66-8BBC-5A17335719B5}"/>
            </c:ext>
          </c:extLst>
        </c:ser>
        <c:ser>
          <c:idx val="1"/>
          <c:order val="1"/>
          <c:tx>
            <c:strRef>
              <c:f>' Zonas (2)'!$D$102:$D$103</c:f>
              <c:strCache>
                <c:ptCount val="1"/>
                <c:pt idx="0">
                  <c:v>Rescate sin consecuencias</c:v>
                </c:pt>
              </c:strCache>
            </c:strRef>
          </c:tx>
          <c:invertIfNegative val="0"/>
          <c:cat>
            <c:strRef>
              <c:f>' Zonas (2)'!$B$104:$B$116</c:f>
              <c:strCache>
                <c:ptCount val="12"/>
                <c:pt idx="0">
                  <c:v>ene</c:v>
                </c:pt>
                <c:pt idx="1">
                  <c:v>feb</c:v>
                </c:pt>
                <c:pt idx="2">
                  <c:v>mar</c:v>
                </c:pt>
                <c:pt idx="3">
                  <c:v>abr</c:v>
                </c:pt>
                <c:pt idx="4">
                  <c:v>may</c:v>
                </c:pt>
                <c:pt idx="5">
                  <c:v>jun</c:v>
                </c:pt>
                <c:pt idx="6">
                  <c:v>jul</c:v>
                </c:pt>
                <c:pt idx="7">
                  <c:v>ago</c:v>
                </c:pt>
                <c:pt idx="8">
                  <c:v>sep</c:v>
                </c:pt>
                <c:pt idx="9">
                  <c:v>oct</c:v>
                </c:pt>
                <c:pt idx="10">
                  <c:v>nov</c:v>
                </c:pt>
                <c:pt idx="11">
                  <c:v>dic</c:v>
                </c:pt>
              </c:strCache>
            </c:strRef>
          </c:cat>
          <c:val>
            <c:numRef>
              <c:f>' Zonas (2)'!$D$104:$D$116</c:f>
              <c:numCache>
                <c:formatCode>General</c:formatCode>
                <c:ptCount val="12"/>
                <c:pt idx="0">
                  <c:v>2</c:v>
                </c:pt>
                <c:pt idx="1">
                  <c:v>9</c:v>
                </c:pt>
                <c:pt idx="2">
                  <c:v>11</c:v>
                </c:pt>
                <c:pt idx="3">
                  <c:v>7</c:v>
                </c:pt>
                <c:pt idx="4">
                  <c:v>20</c:v>
                </c:pt>
                <c:pt idx="5">
                  <c:v>35</c:v>
                </c:pt>
                <c:pt idx="6">
                  <c:v>33</c:v>
                </c:pt>
                <c:pt idx="7">
                  <c:v>138</c:v>
                </c:pt>
                <c:pt idx="8">
                  <c:v>18</c:v>
                </c:pt>
                <c:pt idx="9">
                  <c:v>11</c:v>
                </c:pt>
                <c:pt idx="10">
                  <c:v>6</c:v>
                </c:pt>
                <c:pt idx="11">
                  <c:v>6</c:v>
                </c:pt>
              </c:numCache>
            </c:numRef>
          </c:val>
          <c:extLst>
            <c:ext xmlns:c16="http://schemas.microsoft.com/office/drawing/2014/chart" uri="{C3380CC4-5D6E-409C-BE32-E72D297353CC}">
              <c16:uniqueId val="{00000001-DC8C-4D66-8BBC-5A17335719B5}"/>
            </c:ext>
          </c:extLst>
        </c:ser>
        <c:ser>
          <c:idx val="2"/>
          <c:order val="2"/>
          <c:tx>
            <c:strRef>
              <c:f>' Zonas (2)'!$E$102:$E$103</c:f>
              <c:strCache>
                <c:ptCount val="1"/>
                <c:pt idx="0">
                  <c:v>Rescate y traslado a supervisión médica</c:v>
                </c:pt>
              </c:strCache>
            </c:strRef>
          </c:tx>
          <c:invertIfNegative val="0"/>
          <c:cat>
            <c:strRef>
              <c:f>' Zonas (2)'!$B$104:$B$116</c:f>
              <c:strCache>
                <c:ptCount val="12"/>
                <c:pt idx="0">
                  <c:v>ene</c:v>
                </c:pt>
                <c:pt idx="1">
                  <c:v>feb</c:v>
                </c:pt>
                <c:pt idx="2">
                  <c:v>mar</c:v>
                </c:pt>
                <c:pt idx="3">
                  <c:v>abr</c:v>
                </c:pt>
                <c:pt idx="4">
                  <c:v>may</c:v>
                </c:pt>
                <c:pt idx="5">
                  <c:v>jun</c:v>
                </c:pt>
                <c:pt idx="6">
                  <c:v>jul</c:v>
                </c:pt>
                <c:pt idx="7">
                  <c:v>ago</c:v>
                </c:pt>
                <c:pt idx="8">
                  <c:v>sep</c:v>
                </c:pt>
                <c:pt idx="9">
                  <c:v>oct</c:v>
                </c:pt>
                <c:pt idx="10">
                  <c:v>nov</c:v>
                </c:pt>
                <c:pt idx="11">
                  <c:v>dic</c:v>
                </c:pt>
              </c:strCache>
            </c:strRef>
          </c:cat>
          <c:val>
            <c:numRef>
              <c:f>' Zonas (2)'!$E$104:$E$116</c:f>
              <c:numCache>
                <c:formatCode>General</c:formatCode>
                <c:ptCount val="12"/>
                <c:pt idx="0">
                  <c:v>4</c:v>
                </c:pt>
                <c:pt idx="2">
                  <c:v>2</c:v>
                </c:pt>
                <c:pt idx="3">
                  <c:v>6</c:v>
                </c:pt>
                <c:pt idx="4">
                  <c:v>1</c:v>
                </c:pt>
                <c:pt idx="5">
                  <c:v>3</c:v>
                </c:pt>
                <c:pt idx="6">
                  <c:v>9</c:v>
                </c:pt>
                <c:pt idx="7">
                  <c:v>9</c:v>
                </c:pt>
                <c:pt idx="8">
                  <c:v>6</c:v>
                </c:pt>
                <c:pt idx="9">
                  <c:v>4</c:v>
                </c:pt>
                <c:pt idx="10">
                  <c:v>11</c:v>
                </c:pt>
                <c:pt idx="11">
                  <c:v>5</c:v>
                </c:pt>
              </c:numCache>
            </c:numRef>
          </c:val>
          <c:extLst>
            <c:ext xmlns:c16="http://schemas.microsoft.com/office/drawing/2014/chart" uri="{C3380CC4-5D6E-409C-BE32-E72D297353CC}">
              <c16:uniqueId val="{00000002-DC8C-4D66-8BBC-5A17335719B5}"/>
            </c:ext>
          </c:extLst>
        </c:ser>
        <c:ser>
          <c:idx val="3"/>
          <c:order val="3"/>
          <c:tx>
            <c:strRef>
              <c:f>' Zonas (2)'!$F$102:$F$103</c:f>
              <c:strCache>
                <c:ptCount val="1"/>
                <c:pt idx="0">
                  <c:v>Ahogamiento no mortal con hospitalizacion</c:v>
                </c:pt>
              </c:strCache>
            </c:strRef>
          </c:tx>
          <c:invertIfNegative val="0"/>
          <c:cat>
            <c:strRef>
              <c:f>' Zonas (2)'!$B$104:$B$116</c:f>
              <c:strCache>
                <c:ptCount val="12"/>
                <c:pt idx="0">
                  <c:v>ene</c:v>
                </c:pt>
                <c:pt idx="1">
                  <c:v>feb</c:v>
                </c:pt>
                <c:pt idx="2">
                  <c:v>mar</c:v>
                </c:pt>
                <c:pt idx="3">
                  <c:v>abr</c:v>
                </c:pt>
                <c:pt idx="4">
                  <c:v>may</c:v>
                </c:pt>
                <c:pt idx="5">
                  <c:v>jun</c:v>
                </c:pt>
                <c:pt idx="6">
                  <c:v>jul</c:v>
                </c:pt>
                <c:pt idx="7">
                  <c:v>ago</c:v>
                </c:pt>
                <c:pt idx="8">
                  <c:v>sep</c:v>
                </c:pt>
                <c:pt idx="9">
                  <c:v>oct</c:v>
                </c:pt>
                <c:pt idx="10">
                  <c:v>nov</c:v>
                </c:pt>
                <c:pt idx="11">
                  <c:v>dic</c:v>
                </c:pt>
              </c:strCache>
            </c:strRef>
          </c:cat>
          <c:val>
            <c:numRef>
              <c:f>' Zonas (2)'!$F$104:$F$116</c:f>
              <c:numCache>
                <c:formatCode>General</c:formatCode>
                <c:ptCount val="12"/>
                <c:pt idx="1">
                  <c:v>2</c:v>
                </c:pt>
                <c:pt idx="2">
                  <c:v>5</c:v>
                </c:pt>
                <c:pt idx="3">
                  <c:v>3</c:v>
                </c:pt>
                <c:pt idx="4">
                  <c:v>10</c:v>
                </c:pt>
                <c:pt idx="5">
                  <c:v>12</c:v>
                </c:pt>
                <c:pt idx="6">
                  <c:v>23</c:v>
                </c:pt>
                <c:pt idx="7">
                  <c:v>21</c:v>
                </c:pt>
                <c:pt idx="8">
                  <c:v>10</c:v>
                </c:pt>
                <c:pt idx="9">
                  <c:v>9</c:v>
                </c:pt>
                <c:pt idx="10">
                  <c:v>5</c:v>
                </c:pt>
                <c:pt idx="11">
                  <c:v>1</c:v>
                </c:pt>
              </c:numCache>
            </c:numRef>
          </c:val>
          <c:extLst>
            <c:ext xmlns:c16="http://schemas.microsoft.com/office/drawing/2014/chart" uri="{C3380CC4-5D6E-409C-BE32-E72D297353CC}">
              <c16:uniqueId val="{00000003-DC8C-4D66-8BBC-5A17335719B5}"/>
            </c:ext>
          </c:extLst>
        </c:ser>
        <c:ser>
          <c:idx val="4"/>
          <c:order val="4"/>
          <c:tx>
            <c:strRef>
              <c:f>' Zonas (2)'!$G$102:$G$103</c:f>
              <c:strCache>
                <c:ptCount val="1"/>
                <c:pt idx="0">
                  <c:v>Lesiones</c:v>
                </c:pt>
              </c:strCache>
            </c:strRef>
          </c:tx>
          <c:invertIfNegative val="0"/>
          <c:cat>
            <c:strRef>
              <c:f>' Zonas (2)'!$B$104:$B$116</c:f>
              <c:strCache>
                <c:ptCount val="12"/>
                <c:pt idx="0">
                  <c:v>ene</c:v>
                </c:pt>
                <c:pt idx="1">
                  <c:v>feb</c:v>
                </c:pt>
                <c:pt idx="2">
                  <c:v>mar</c:v>
                </c:pt>
                <c:pt idx="3">
                  <c:v>abr</c:v>
                </c:pt>
                <c:pt idx="4">
                  <c:v>may</c:v>
                </c:pt>
                <c:pt idx="5">
                  <c:v>jun</c:v>
                </c:pt>
                <c:pt idx="6">
                  <c:v>jul</c:v>
                </c:pt>
                <c:pt idx="7">
                  <c:v>ago</c:v>
                </c:pt>
                <c:pt idx="8">
                  <c:v>sep</c:v>
                </c:pt>
                <c:pt idx="9">
                  <c:v>oct</c:v>
                </c:pt>
                <c:pt idx="10">
                  <c:v>nov</c:v>
                </c:pt>
                <c:pt idx="11">
                  <c:v>dic</c:v>
                </c:pt>
              </c:strCache>
            </c:strRef>
          </c:cat>
          <c:val>
            <c:numRef>
              <c:f>' Zonas (2)'!$G$104:$G$116</c:f>
              <c:numCache>
                <c:formatCode>General</c:formatCode>
                <c:ptCount val="12"/>
                <c:pt idx="2">
                  <c:v>3</c:v>
                </c:pt>
                <c:pt idx="5">
                  <c:v>1</c:v>
                </c:pt>
                <c:pt idx="7">
                  <c:v>2</c:v>
                </c:pt>
                <c:pt idx="9">
                  <c:v>2</c:v>
                </c:pt>
              </c:numCache>
            </c:numRef>
          </c:val>
          <c:extLst>
            <c:ext xmlns:c16="http://schemas.microsoft.com/office/drawing/2014/chart" uri="{C3380CC4-5D6E-409C-BE32-E72D297353CC}">
              <c16:uniqueId val="{00000004-DC8C-4D66-8BBC-5A17335719B5}"/>
            </c:ext>
          </c:extLst>
        </c:ser>
        <c:ser>
          <c:idx val="5"/>
          <c:order val="5"/>
          <c:tx>
            <c:strRef>
              <c:f>' Zonas (2)'!$H$102:$H$103</c:f>
              <c:strCache>
                <c:ptCount val="1"/>
                <c:pt idx="0">
                  <c:v>Rescate con necesidad de observación posterior</c:v>
                </c:pt>
              </c:strCache>
            </c:strRef>
          </c:tx>
          <c:invertIfNegative val="0"/>
          <c:cat>
            <c:strRef>
              <c:f>' Zonas (2)'!$B$104:$B$116</c:f>
              <c:strCache>
                <c:ptCount val="12"/>
                <c:pt idx="0">
                  <c:v>ene</c:v>
                </c:pt>
                <c:pt idx="1">
                  <c:v>feb</c:v>
                </c:pt>
                <c:pt idx="2">
                  <c:v>mar</c:v>
                </c:pt>
                <c:pt idx="3">
                  <c:v>abr</c:v>
                </c:pt>
                <c:pt idx="4">
                  <c:v>may</c:v>
                </c:pt>
                <c:pt idx="5">
                  <c:v>jun</c:v>
                </c:pt>
                <c:pt idx="6">
                  <c:v>jul</c:v>
                </c:pt>
                <c:pt idx="7">
                  <c:v>ago</c:v>
                </c:pt>
                <c:pt idx="8">
                  <c:v>sep</c:v>
                </c:pt>
                <c:pt idx="9">
                  <c:v>oct</c:v>
                </c:pt>
                <c:pt idx="10">
                  <c:v>nov</c:v>
                </c:pt>
                <c:pt idx="11">
                  <c:v>dic</c:v>
                </c:pt>
              </c:strCache>
            </c:strRef>
          </c:cat>
          <c:val>
            <c:numRef>
              <c:f>' Zonas (2)'!$H$104:$H$116</c:f>
              <c:numCache>
                <c:formatCode>General</c:formatCode>
                <c:ptCount val="12"/>
                <c:pt idx="2">
                  <c:v>1</c:v>
                </c:pt>
                <c:pt idx="4">
                  <c:v>1</c:v>
                </c:pt>
                <c:pt idx="5">
                  <c:v>2</c:v>
                </c:pt>
                <c:pt idx="6">
                  <c:v>1</c:v>
                </c:pt>
              </c:numCache>
            </c:numRef>
          </c:val>
          <c:extLst>
            <c:ext xmlns:c16="http://schemas.microsoft.com/office/drawing/2014/chart" uri="{C3380CC4-5D6E-409C-BE32-E72D297353CC}">
              <c16:uniqueId val="{00000000-78A2-4751-9C24-D74D182443B3}"/>
            </c:ext>
          </c:extLst>
        </c:ser>
        <c:ser>
          <c:idx val="6"/>
          <c:order val="6"/>
          <c:tx>
            <c:strRef>
              <c:f>' Zonas (2)'!$I$102:$I$103</c:f>
              <c:strCache>
                <c:ptCount val="1"/>
                <c:pt idx="0">
                  <c:v>Fallecimiento Sin Ahogamiento</c:v>
                </c:pt>
              </c:strCache>
            </c:strRef>
          </c:tx>
          <c:invertIfNegative val="0"/>
          <c:cat>
            <c:strRef>
              <c:f>' Zonas (2)'!$B$104:$B$116</c:f>
              <c:strCache>
                <c:ptCount val="12"/>
                <c:pt idx="0">
                  <c:v>ene</c:v>
                </c:pt>
                <c:pt idx="1">
                  <c:v>feb</c:v>
                </c:pt>
                <c:pt idx="2">
                  <c:v>mar</c:v>
                </c:pt>
                <c:pt idx="3">
                  <c:v>abr</c:v>
                </c:pt>
                <c:pt idx="4">
                  <c:v>may</c:v>
                </c:pt>
                <c:pt idx="5">
                  <c:v>jun</c:v>
                </c:pt>
                <c:pt idx="6">
                  <c:v>jul</c:v>
                </c:pt>
                <c:pt idx="7">
                  <c:v>ago</c:v>
                </c:pt>
                <c:pt idx="8">
                  <c:v>sep</c:v>
                </c:pt>
                <c:pt idx="9">
                  <c:v>oct</c:v>
                </c:pt>
                <c:pt idx="10">
                  <c:v>nov</c:v>
                </c:pt>
                <c:pt idx="11">
                  <c:v>dic</c:v>
                </c:pt>
              </c:strCache>
            </c:strRef>
          </c:cat>
          <c:val>
            <c:numRef>
              <c:f>' Zonas (2)'!$I$104:$I$116</c:f>
              <c:numCache>
                <c:formatCode>General</c:formatCode>
                <c:ptCount val="12"/>
                <c:pt idx="6">
                  <c:v>1</c:v>
                </c:pt>
              </c:numCache>
            </c:numRef>
          </c:val>
          <c:extLst>
            <c:ext xmlns:c16="http://schemas.microsoft.com/office/drawing/2014/chart" uri="{C3380CC4-5D6E-409C-BE32-E72D297353CC}">
              <c16:uniqueId val="{00000000-8D0D-4BB0-9DC0-C8A7469D4B27}"/>
            </c:ext>
          </c:extLst>
        </c:ser>
        <c:ser>
          <c:idx val="7"/>
          <c:order val="7"/>
          <c:tx>
            <c:strRef>
              <c:f>' Zonas (2)'!$J$102:$J$103</c:f>
              <c:strCache>
                <c:ptCount val="1"/>
                <c:pt idx="0">
                  <c:v>Traumatismo/TRM</c:v>
                </c:pt>
              </c:strCache>
            </c:strRef>
          </c:tx>
          <c:invertIfNegative val="0"/>
          <c:cat>
            <c:strRef>
              <c:f>' Zonas (2)'!$B$104:$B$116</c:f>
              <c:strCache>
                <c:ptCount val="12"/>
                <c:pt idx="0">
                  <c:v>ene</c:v>
                </c:pt>
                <c:pt idx="1">
                  <c:v>feb</c:v>
                </c:pt>
                <c:pt idx="2">
                  <c:v>mar</c:v>
                </c:pt>
                <c:pt idx="3">
                  <c:v>abr</c:v>
                </c:pt>
                <c:pt idx="4">
                  <c:v>may</c:v>
                </c:pt>
                <c:pt idx="5">
                  <c:v>jun</c:v>
                </c:pt>
                <c:pt idx="6">
                  <c:v>jul</c:v>
                </c:pt>
                <c:pt idx="7">
                  <c:v>ago</c:v>
                </c:pt>
                <c:pt idx="8">
                  <c:v>sep</c:v>
                </c:pt>
                <c:pt idx="9">
                  <c:v>oct</c:v>
                </c:pt>
                <c:pt idx="10">
                  <c:v>nov</c:v>
                </c:pt>
                <c:pt idx="11">
                  <c:v>dic</c:v>
                </c:pt>
              </c:strCache>
            </c:strRef>
          </c:cat>
          <c:val>
            <c:numRef>
              <c:f>' Zonas (2)'!$J$104:$J$116</c:f>
              <c:numCache>
                <c:formatCode>General</c:formatCode>
                <c:ptCount val="12"/>
                <c:pt idx="7">
                  <c:v>5</c:v>
                </c:pt>
                <c:pt idx="11">
                  <c:v>1</c:v>
                </c:pt>
              </c:numCache>
            </c:numRef>
          </c:val>
          <c:extLst>
            <c:ext xmlns:c16="http://schemas.microsoft.com/office/drawing/2014/chart" uri="{C3380CC4-5D6E-409C-BE32-E72D297353CC}">
              <c16:uniqueId val="{00000000-65CF-4BED-B540-63977757D084}"/>
            </c:ext>
          </c:extLst>
        </c:ser>
        <c:ser>
          <c:idx val="8"/>
          <c:order val="8"/>
          <c:tx>
            <c:strRef>
              <c:f>' Zonas (2)'!$K$102:$K$103</c:f>
              <c:strCache>
                <c:ptCount val="1"/>
                <c:pt idx="0">
                  <c:v>Sin datos</c:v>
                </c:pt>
              </c:strCache>
            </c:strRef>
          </c:tx>
          <c:invertIfNegative val="0"/>
          <c:cat>
            <c:strRef>
              <c:f>' Zonas (2)'!$B$104:$B$116</c:f>
              <c:strCache>
                <c:ptCount val="12"/>
                <c:pt idx="0">
                  <c:v>ene</c:v>
                </c:pt>
                <c:pt idx="1">
                  <c:v>feb</c:v>
                </c:pt>
                <c:pt idx="2">
                  <c:v>mar</c:v>
                </c:pt>
                <c:pt idx="3">
                  <c:v>abr</c:v>
                </c:pt>
                <c:pt idx="4">
                  <c:v>may</c:v>
                </c:pt>
                <c:pt idx="5">
                  <c:v>jun</c:v>
                </c:pt>
                <c:pt idx="6">
                  <c:v>jul</c:v>
                </c:pt>
                <c:pt idx="7">
                  <c:v>ago</c:v>
                </c:pt>
                <c:pt idx="8">
                  <c:v>sep</c:v>
                </c:pt>
                <c:pt idx="9">
                  <c:v>oct</c:v>
                </c:pt>
                <c:pt idx="10">
                  <c:v>nov</c:v>
                </c:pt>
                <c:pt idx="11">
                  <c:v>dic</c:v>
                </c:pt>
              </c:strCache>
            </c:strRef>
          </c:cat>
          <c:val>
            <c:numRef>
              <c:f>' Zonas (2)'!$K$104:$K$116</c:f>
              <c:numCache>
                <c:formatCode>General</c:formatCode>
                <c:ptCount val="12"/>
                <c:pt idx="6">
                  <c:v>1</c:v>
                </c:pt>
                <c:pt idx="8">
                  <c:v>1</c:v>
                </c:pt>
              </c:numCache>
            </c:numRef>
          </c:val>
          <c:extLst>
            <c:ext xmlns:c16="http://schemas.microsoft.com/office/drawing/2014/chart" uri="{C3380CC4-5D6E-409C-BE32-E72D297353CC}">
              <c16:uniqueId val="{00000001-65CF-4BED-B540-63977757D084}"/>
            </c:ext>
          </c:extLst>
        </c:ser>
        <c:dLbls>
          <c:showLegendKey val="0"/>
          <c:showVal val="0"/>
          <c:showCatName val="0"/>
          <c:showSerName val="0"/>
          <c:showPercent val="0"/>
          <c:showBubbleSize val="0"/>
        </c:dLbls>
        <c:gapWidth val="75"/>
        <c:overlap val="100"/>
        <c:axId val="248817920"/>
        <c:axId val="248844288"/>
      </c:barChart>
      <c:catAx>
        <c:axId val="248817920"/>
        <c:scaling>
          <c:orientation val="minMax"/>
        </c:scaling>
        <c:delete val="0"/>
        <c:axPos val="b"/>
        <c:numFmt formatCode="General" sourceLinked="0"/>
        <c:majorTickMark val="none"/>
        <c:minorTickMark val="none"/>
        <c:tickLblPos val="nextTo"/>
        <c:crossAx val="248844288"/>
        <c:crosses val="autoZero"/>
        <c:auto val="1"/>
        <c:lblAlgn val="ctr"/>
        <c:lblOffset val="100"/>
        <c:noMultiLvlLbl val="0"/>
      </c:catAx>
      <c:valAx>
        <c:axId val="248844288"/>
        <c:scaling>
          <c:orientation val="minMax"/>
        </c:scaling>
        <c:delete val="0"/>
        <c:axPos val="l"/>
        <c:majorGridlines/>
        <c:numFmt formatCode="General" sourceLinked="1"/>
        <c:majorTickMark val="none"/>
        <c:minorTickMark val="none"/>
        <c:tickLblPos val="nextTo"/>
        <c:spPr>
          <a:ln w="9525">
            <a:noFill/>
          </a:ln>
        </c:spPr>
        <c:crossAx val="248817920"/>
        <c:crosses val="autoZero"/>
        <c:crossBetween val="between"/>
      </c:valAx>
    </c:plotArea>
    <c:legend>
      <c:legendPos val="b"/>
      <c:layout>
        <c:manualLayout>
          <c:xMode val="edge"/>
          <c:yMode val="edge"/>
          <c:x val="9.3186065774395768E-2"/>
          <c:y val="0.74537588064651172"/>
          <c:w val="0.63080866569532068"/>
          <c:h val="0.12905511811023623"/>
        </c:manualLayout>
      </c:layout>
      <c:overlay val="0"/>
      <c:txPr>
        <a:bodyPr/>
        <a:lstStyle/>
        <a:p>
          <a:pPr>
            <a:defRPr sz="1200"/>
          </a:pPr>
          <a:endParaRPr lang="es-ES"/>
        </a:p>
      </c:txPr>
    </c:legend>
    <c:plotVisOnly val="1"/>
    <c:dispBlanksAs val="gap"/>
    <c:showDLblsOverMax val="0"/>
  </c:chart>
  <c:printSettings>
    <c:headerFooter/>
    <c:pageMargins b="0.7500000000000091" l="0.70000000000000062" r="0.70000000000000062" t="0.7500000000000091" header="0.30000000000000032" footer="0.30000000000000032"/>
    <c:pageSetup/>
  </c:printSettings>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pivotSource>
    <c:name>[Datos 2019.xlsx] Zonas (2)!Tabla dinámica16</c:name>
    <c:fmtId val="4"/>
  </c:pivotSource>
  <c:chart>
    <c:title>
      <c:tx>
        <c:rich>
          <a:bodyPr/>
          <a:lstStyle/>
          <a:p>
            <a:pPr>
              <a:defRPr/>
            </a:pPr>
            <a:r>
              <a:rPr lang="es-ES" sz="1800" b="1" i="0" baseline="0"/>
              <a:t>Distribución mensual Incidentes en entorno no marítimo - 03/03/2019</a:t>
            </a:r>
          </a:p>
        </c:rich>
      </c:tx>
      <c:overlay val="0"/>
    </c:title>
    <c:autoTitleDeleted val="0"/>
    <c:pivotFmts>
      <c:pivotFmt>
        <c:idx val="0"/>
        <c:marker>
          <c:symbol val="none"/>
        </c:marker>
      </c:pivotFmt>
      <c:pivotFmt>
        <c:idx val="1"/>
        <c:marker>
          <c:symbol val="none"/>
        </c:marker>
      </c:pivotFmt>
      <c:pivotFmt>
        <c:idx val="2"/>
        <c:marker>
          <c:symbol val="none"/>
        </c:marker>
      </c:pivotFmt>
      <c:pivotFmt>
        <c:idx val="3"/>
        <c:marker>
          <c:symbol val="none"/>
        </c:marker>
      </c:pivotFmt>
      <c:pivotFmt>
        <c:idx val="4"/>
        <c:marker>
          <c:symbol val="none"/>
        </c:marker>
      </c:pivotFmt>
      <c:pivotFmt>
        <c:idx val="5"/>
        <c:marker>
          <c:symbol val="none"/>
        </c:marker>
      </c:pivotFmt>
      <c:pivotFmt>
        <c:idx val="6"/>
        <c:marker>
          <c:symbol val="none"/>
        </c:marker>
      </c:pivotFmt>
      <c:pivotFmt>
        <c:idx val="7"/>
        <c:marker>
          <c:symbol val="none"/>
        </c:marker>
      </c:pivotFmt>
      <c:pivotFmt>
        <c:idx val="8"/>
        <c:marker>
          <c:symbol val="none"/>
        </c:marker>
      </c:pivotFmt>
      <c:pivotFmt>
        <c:idx val="9"/>
        <c:marker>
          <c:symbol val="none"/>
        </c:marker>
      </c:pivotFmt>
    </c:pivotFmts>
    <c:plotArea>
      <c:layout/>
      <c:barChart>
        <c:barDir val="col"/>
        <c:grouping val="stacked"/>
        <c:varyColors val="0"/>
        <c:ser>
          <c:idx val="0"/>
          <c:order val="0"/>
          <c:tx>
            <c:strRef>
              <c:f>' Zonas (2)'!$C$73:$C$74</c:f>
              <c:strCache>
                <c:ptCount val="1"/>
                <c:pt idx="0">
                  <c:v>Ahogamiento mortal</c:v>
                </c:pt>
              </c:strCache>
            </c:strRef>
          </c:tx>
          <c:invertIfNegative val="0"/>
          <c:cat>
            <c:strRef>
              <c:f>' Zonas (2)'!$B$75:$B$87</c:f>
              <c:strCache>
                <c:ptCount val="12"/>
                <c:pt idx="0">
                  <c:v>ene</c:v>
                </c:pt>
                <c:pt idx="1">
                  <c:v>feb</c:v>
                </c:pt>
                <c:pt idx="2">
                  <c:v>mar</c:v>
                </c:pt>
                <c:pt idx="3">
                  <c:v>abr</c:v>
                </c:pt>
                <c:pt idx="4">
                  <c:v>may</c:v>
                </c:pt>
                <c:pt idx="5">
                  <c:v>jun</c:v>
                </c:pt>
                <c:pt idx="6">
                  <c:v>jul</c:v>
                </c:pt>
                <c:pt idx="7">
                  <c:v>ago</c:v>
                </c:pt>
                <c:pt idx="8">
                  <c:v>sep</c:v>
                </c:pt>
                <c:pt idx="9">
                  <c:v>oct</c:v>
                </c:pt>
                <c:pt idx="10">
                  <c:v>nov</c:v>
                </c:pt>
                <c:pt idx="11">
                  <c:v>dic</c:v>
                </c:pt>
              </c:strCache>
            </c:strRef>
          </c:cat>
          <c:val>
            <c:numRef>
              <c:f>' Zonas (2)'!$C$75:$C$87</c:f>
              <c:numCache>
                <c:formatCode>General</c:formatCode>
                <c:ptCount val="12"/>
                <c:pt idx="0">
                  <c:v>13</c:v>
                </c:pt>
                <c:pt idx="1">
                  <c:v>12</c:v>
                </c:pt>
                <c:pt idx="2">
                  <c:v>15</c:v>
                </c:pt>
                <c:pt idx="3">
                  <c:v>9</c:v>
                </c:pt>
                <c:pt idx="4">
                  <c:v>11</c:v>
                </c:pt>
                <c:pt idx="5">
                  <c:v>26</c:v>
                </c:pt>
                <c:pt idx="6">
                  <c:v>39</c:v>
                </c:pt>
                <c:pt idx="7">
                  <c:v>23</c:v>
                </c:pt>
                <c:pt idx="8">
                  <c:v>16</c:v>
                </c:pt>
                <c:pt idx="9">
                  <c:v>18</c:v>
                </c:pt>
                <c:pt idx="10">
                  <c:v>6</c:v>
                </c:pt>
                <c:pt idx="11">
                  <c:v>19</c:v>
                </c:pt>
              </c:numCache>
            </c:numRef>
          </c:val>
          <c:extLst>
            <c:ext xmlns:c16="http://schemas.microsoft.com/office/drawing/2014/chart" uri="{C3380CC4-5D6E-409C-BE32-E72D297353CC}">
              <c16:uniqueId val="{00000000-448F-4049-8B0D-996B767B278F}"/>
            </c:ext>
          </c:extLst>
        </c:ser>
        <c:ser>
          <c:idx val="1"/>
          <c:order val="1"/>
          <c:tx>
            <c:strRef>
              <c:f>' Zonas (2)'!$D$73:$D$74</c:f>
              <c:strCache>
                <c:ptCount val="1"/>
                <c:pt idx="0">
                  <c:v>Rescate sin consecuencias</c:v>
                </c:pt>
              </c:strCache>
            </c:strRef>
          </c:tx>
          <c:invertIfNegative val="0"/>
          <c:cat>
            <c:strRef>
              <c:f>' Zonas (2)'!$B$75:$B$87</c:f>
              <c:strCache>
                <c:ptCount val="12"/>
                <c:pt idx="0">
                  <c:v>ene</c:v>
                </c:pt>
                <c:pt idx="1">
                  <c:v>feb</c:v>
                </c:pt>
                <c:pt idx="2">
                  <c:v>mar</c:v>
                </c:pt>
                <c:pt idx="3">
                  <c:v>abr</c:v>
                </c:pt>
                <c:pt idx="4">
                  <c:v>may</c:v>
                </c:pt>
                <c:pt idx="5">
                  <c:v>jun</c:v>
                </c:pt>
                <c:pt idx="6">
                  <c:v>jul</c:v>
                </c:pt>
                <c:pt idx="7">
                  <c:v>ago</c:v>
                </c:pt>
                <c:pt idx="8">
                  <c:v>sep</c:v>
                </c:pt>
                <c:pt idx="9">
                  <c:v>oct</c:v>
                </c:pt>
                <c:pt idx="10">
                  <c:v>nov</c:v>
                </c:pt>
                <c:pt idx="11">
                  <c:v>dic</c:v>
                </c:pt>
              </c:strCache>
            </c:strRef>
          </c:cat>
          <c:val>
            <c:numRef>
              <c:f>' Zonas (2)'!$D$75:$D$87</c:f>
              <c:numCache>
                <c:formatCode>General</c:formatCode>
                <c:ptCount val="12"/>
                <c:pt idx="0">
                  <c:v>1</c:v>
                </c:pt>
                <c:pt idx="1">
                  <c:v>10</c:v>
                </c:pt>
                <c:pt idx="2">
                  <c:v>1</c:v>
                </c:pt>
                <c:pt idx="3">
                  <c:v>7</c:v>
                </c:pt>
                <c:pt idx="4">
                  <c:v>1</c:v>
                </c:pt>
                <c:pt idx="5">
                  <c:v>7</c:v>
                </c:pt>
                <c:pt idx="7">
                  <c:v>9</c:v>
                </c:pt>
                <c:pt idx="8">
                  <c:v>6</c:v>
                </c:pt>
                <c:pt idx="10">
                  <c:v>1</c:v>
                </c:pt>
                <c:pt idx="11">
                  <c:v>14</c:v>
                </c:pt>
              </c:numCache>
            </c:numRef>
          </c:val>
          <c:extLst>
            <c:ext xmlns:c16="http://schemas.microsoft.com/office/drawing/2014/chart" uri="{C3380CC4-5D6E-409C-BE32-E72D297353CC}">
              <c16:uniqueId val="{00000001-448F-4049-8B0D-996B767B278F}"/>
            </c:ext>
          </c:extLst>
        </c:ser>
        <c:ser>
          <c:idx val="2"/>
          <c:order val="2"/>
          <c:tx>
            <c:strRef>
              <c:f>' Zonas (2)'!$E$73:$E$74</c:f>
              <c:strCache>
                <c:ptCount val="1"/>
                <c:pt idx="0">
                  <c:v>Rescate y traslado a supervisión médica</c:v>
                </c:pt>
              </c:strCache>
            </c:strRef>
          </c:tx>
          <c:invertIfNegative val="0"/>
          <c:cat>
            <c:strRef>
              <c:f>' Zonas (2)'!$B$75:$B$87</c:f>
              <c:strCache>
                <c:ptCount val="12"/>
                <c:pt idx="0">
                  <c:v>ene</c:v>
                </c:pt>
                <c:pt idx="1">
                  <c:v>feb</c:v>
                </c:pt>
                <c:pt idx="2">
                  <c:v>mar</c:v>
                </c:pt>
                <c:pt idx="3">
                  <c:v>abr</c:v>
                </c:pt>
                <c:pt idx="4">
                  <c:v>may</c:v>
                </c:pt>
                <c:pt idx="5">
                  <c:v>jun</c:v>
                </c:pt>
                <c:pt idx="6">
                  <c:v>jul</c:v>
                </c:pt>
                <c:pt idx="7">
                  <c:v>ago</c:v>
                </c:pt>
                <c:pt idx="8">
                  <c:v>sep</c:v>
                </c:pt>
                <c:pt idx="9">
                  <c:v>oct</c:v>
                </c:pt>
                <c:pt idx="10">
                  <c:v>nov</c:v>
                </c:pt>
                <c:pt idx="11">
                  <c:v>dic</c:v>
                </c:pt>
              </c:strCache>
            </c:strRef>
          </c:cat>
          <c:val>
            <c:numRef>
              <c:f>' Zonas (2)'!$E$75:$E$87</c:f>
              <c:numCache>
                <c:formatCode>General</c:formatCode>
                <c:ptCount val="12"/>
                <c:pt idx="0">
                  <c:v>4</c:v>
                </c:pt>
                <c:pt idx="1">
                  <c:v>1</c:v>
                </c:pt>
                <c:pt idx="2">
                  <c:v>3</c:v>
                </c:pt>
                <c:pt idx="3">
                  <c:v>1</c:v>
                </c:pt>
                <c:pt idx="4">
                  <c:v>5</c:v>
                </c:pt>
                <c:pt idx="5">
                  <c:v>3</c:v>
                </c:pt>
                <c:pt idx="6">
                  <c:v>3</c:v>
                </c:pt>
                <c:pt idx="7">
                  <c:v>2</c:v>
                </c:pt>
                <c:pt idx="8">
                  <c:v>2</c:v>
                </c:pt>
                <c:pt idx="9">
                  <c:v>1</c:v>
                </c:pt>
                <c:pt idx="10">
                  <c:v>2</c:v>
                </c:pt>
                <c:pt idx="11">
                  <c:v>6</c:v>
                </c:pt>
              </c:numCache>
            </c:numRef>
          </c:val>
          <c:extLst>
            <c:ext xmlns:c16="http://schemas.microsoft.com/office/drawing/2014/chart" uri="{C3380CC4-5D6E-409C-BE32-E72D297353CC}">
              <c16:uniqueId val="{00000000-7048-443A-A193-6B41059A0D84}"/>
            </c:ext>
          </c:extLst>
        </c:ser>
        <c:ser>
          <c:idx val="3"/>
          <c:order val="3"/>
          <c:tx>
            <c:strRef>
              <c:f>' Zonas (2)'!$F$73:$F$74</c:f>
              <c:strCache>
                <c:ptCount val="1"/>
                <c:pt idx="0">
                  <c:v>Ahogamiento no mortal con hospitalizacion</c:v>
                </c:pt>
              </c:strCache>
            </c:strRef>
          </c:tx>
          <c:invertIfNegative val="0"/>
          <c:cat>
            <c:strRef>
              <c:f>' Zonas (2)'!$B$75:$B$87</c:f>
              <c:strCache>
                <c:ptCount val="12"/>
                <c:pt idx="0">
                  <c:v>ene</c:v>
                </c:pt>
                <c:pt idx="1">
                  <c:v>feb</c:v>
                </c:pt>
                <c:pt idx="2">
                  <c:v>mar</c:v>
                </c:pt>
                <c:pt idx="3">
                  <c:v>abr</c:v>
                </c:pt>
                <c:pt idx="4">
                  <c:v>may</c:v>
                </c:pt>
                <c:pt idx="5">
                  <c:v>jun</c:v>
                </c:pt>
                <c:pt idx="6">
                  <c:v>jul</c:v>
                </c:pt>
                <c:pt idx="7">
                  <c:v>ago</c:v>
                </c:pt>
                <c:pt idx="8">
                  <c:v>sep</c:v>
                </c:pt>
                <c:pt idx="9">
                  <c:v>oct</c:v>
                </c:pt>
                <c:pt idx="10">
                  <c:v>nov</c:v>
                </c:pt>
                <c:pt idx="11">
                  <c:v>dic</c:v>
                </c:pt>
              </c:strCache>
            </c:strRef>
          </c:cat>
          <c:val>
            <c:numRef>
              <c:f>' Zonas (2)'!$F$75:$F$87</c:f>
              <c:numCache>
                <c:formatCode>General</c:formatCode>
                <c:ptCount val="12"/>
                <c:pt idx="2">
                  <c:v>1</c:v>
                </c:pt>
                <c:pt idx="3">
                  <c:v>3</c:v>
                </c:pt>
                <c:pt idx="4">
                  <c:v>2</c:v>
                </c:pt>
                <c:pt idx="5">
                  <c:v>8</c:v>
                </c:pt>
                <c:pt idx="6">
                  <c:v>19</c:v>
                </c:pt>
                <c:pt idx="7">
                  <c:v>15</c:v>
                </c:pt>
                <c:pt idx="8">
                  <c:v>1</c:v>
                </c:pt>
                <c:pt idx="9">
                  <c:v>1</c:v>
                </c:pt>
                <c:pt idx="10">
                  <c:v>1</c:v>
                </c:pt>
                <c:pt idx="11">
                  <c:v>1</c:v>
                </c:pt>
              </c:numCache>
            </c:numRef>
          </c:val>
          <c:extLst>
            <c:ext xmlns:c16="http://schemas.microsoft.com/office/drawing/2014/chart" uri="{C3380CC4-5D6E-409C-BE32-E72D297353CC}">
              <c16:uniqueId val="{00000000-F4A7-4E42-95C5-D3BC96442127}"/>
            </c:ext>
          </c:extLst>
        </c:ser>
        <c:ser>
          <c:idx val="4"/>
          <c:order val="4"/>
          <c:tx>
            <c:strRef>
              <c:f>' Zonas (2)'!$G$73:$G$74</c:f>
              <c:strCache>
                <c:ptCount val="1"/>
                <c:pt idx="0">
                  <c:v>Lesiones</c:v>
                </c:pt>
              </c:strCache>
            </c:strRef>
          </c:tx>
          <c:invertIfNegative val="0"/>
          <c:cat>
            <c:strRef>
              <c:f>' Zonas (2)'!$B$75:$B$87</c:f>
              <c:strCache>
                <c:ptCount val="12"/>
                <c:pt idx="0">
                  <c:v>ene</c:v>
                </c:pt>
                <c:pt idx="1">
                  <c:v>feb</c:v>
                </c:pt>
                <c:pt idx="2">
                  <c:v>mar</c:v>
                </c:pt>
                <c:pt idx="3">
                  <c:v>abr</c:v>
                </c:pt>
                <c:pt idx="4">
                  <c:v>may</c:v>
                </c:pt>
                <c:pt idx="5">
                  <c:v>jun</c:v>
                </c:pt>
                <c:pt idx="6">
                  <c:v>jul</c:v>
                </c:pt>
                <c:pt idx="7">
                  <c:v>ago</c:v>
                </c:pt>
                <c:pt idx="8">
                  <c:v>sep</c:v>
                </c:pt>
                <c:pt idx="9">
                  <c:v>oct</c:v>
                </c:pt>
                <c:pt idx="10">
                  <c:v>nov</c:v>
                </c:pt>
                <c:pt idx="11">
                  <c:v>dic</c:v>
                </c:pt>
              </c:strCache>
            </c:strRef>
          </c:cat>
          <c:val>
            <c:numRef>
              <c:f>' Zonas (2)'!$G$75:$G$87</c:f>
              <c:numCache>
                <c:formatCode>General</c:formatCode>
                <c:ptCount val="12"/>
                <c:pt idx="2">
                  <c:v>2</c:v>
                </c:pt>
                <c:pt idx="4">
                  <c:v>1</c:v>
                </c:pt>
                <c:pt idx="7">
                  <c:v>1</c:v>
                </c:pt>
                <c:pt idx="8">
                  <c:v>2</c:v>
                </c:pt>
              </c:numCache>
            </c:numRef>
          </c:val>
          <c:extLst>
            <c:ext xmlns:c16="http://schemas.microsoft.com/office/drawing/2014/chart" uri="{C3380CC4-5D6E-409C-BE32-E72D297353CC}">
              <c16:uniqueId val="{00000001-F4A7-4E42-95C5-D3BC96442127}"/>
            </c:ext>
          </c:extLst>
        </c:ser>
        <c:ser>
          <c:idx val="5"/>
          <c:order val="5"/>
          <c:tx>
            <c:strRef>
              <c:f>' Zonas (2)'!$H$73:$H$74</c:f>
              <c:strCache>
                <c:ptCount val="1"/>
                <c:pt idx="0">
                  <c:v>Rescate con necesidad de observación posterior</c:v>
                </c:pt>
              </c:strCache>
            </c:strRef>
          </c:tx>
          <c:invertIfNegative val="0"/>
          <c:cat>
            <c:strRef>
              <c:f>' Zonas (2)'!$B$75:$B$87</c:f>
              <c:strCache>
                <c:ptCount val="12"/>
                <c:pt idx="0">
                  <c:v>ene</c:v>
                </c:pt>
                <c:pt idx="1">
                  <c:v>feb</c:v>
                </c:pt>
                <c:pt idx="2">
                  <c:v>mar</c:v>
                </c:pt>
                <c:pt idx="3">
                  <c:v>abr</c:v>
                </c:pt>
                <c:pt idx="4">
                  <c:v>may</c:v>
                </c:pt>
                <c:pt idx="5">
                  <c:v>jun</c:v>
                </c:pt>
                <c:pt idx="6">
                  <c:v>jul</c:v>
                </c:pt>
                <c:pt idx="7">
                  <c:v>ago</c:v>
                </c:pt>
                <c:pt idx="8">
                  <c:v>sep</c:v>
                </c:pt>
                <c:pt idx="9">
                  <c:v>oct</c:v>
                </c:pt>
                <c:pt idx="10">
                  <c:v>nov</c:v>
                </c:pt>
                <c:pt idx="11">
                  <c:v>dic</c:v>
                </c:pt>
              </c:strCache>
            </c:strRef>
          </c:cat>
          <c:val>
            <c:numRef>
              <c:f>' Zonas (2)'!$H$75:$H$87</c:f>
              <c:numCache>
                <c:formatCode>General</c:formatCode>
                <c:ptCount val="12"/>
                <c:pt idx="4">
                  <c:v>1</c:v>
                </c:pt>
                <c:pt idx="5">
                  <c:v>1</c:v>
                </c:pt>
              </c:numCache>
            </c:numRef>
          </c:val>
          <c:extLst>
            <c:ext xmlns:c16="http://schemas.microsoft.com/office/drawing/2014/chart" uri="{C3380CC4-5D6E-409C-BE32-E72D297353CC}">
              <c16:uniqueId val="{00000002-F4A7-4E42-95C5-D3BC96442127}"/>
            </c:ext>
          </c:extLst>
        </c:ser>
        <c:ser>
          <c:idx val="6"/>
          <c:order val="6"/>
          <c:tx>
            <c:strRef>
              <c:f>' Zonas (2)'!$I$73:$I$74</c:f>
              <c:strCache>
                <c:ptCount val="1"/>
                <c:pt idx="0">
                  <c:v>Fallecimiento Sin Ahogamiento</c:v>
                </c:pt>
              </c:strCache>
            </c:strRef>
          </c:tx>
          <c:invertIfNegative val="0"/>
          <c:cat>
            <c:strRef>
              <c:f>' Zonas (2)'!$B$75:$B$87</c:f>
              <c:strCache>
                <c:ptCount val="12"/>
                <c:pt idx="0">
                  <c:v>ene</c:v>
                </c:pt>
                <c:pt idx="1">
                  <c:v>feb</c:v>
                </c:pt>
                <c:pt idx="2">
                  <c:v>mar</c:v>
                </c:pt>
                <c:pt idx="3">
                  <c:v>abr</c:v>
                </c:pt>
                <c:pt idx="4">
                  <c:v>may</c:v>
                </c:pt>
                <c:pt idx="5">
                  <c:v>jun</c:v>
                </c:pt>
                <c:pt idx="6">
                  <c:v>jul</c:v>
                </c:pt>
                <c:pt idx="7">
                  <c:v>ago</c:v>
                </c:pt>
                <c:pt idx="8">
                  <c:v>sep</c:v>
                </c:pt>
                <c:pt idx="9">
                  <c:v>oct</c:v>
                </c:pt>
                <c:pt idx="10">
                  <c:v>nov</c:v>
                </c:pt>
                <c:pt idx="11">
                  <c:v>dic</c:v>
                </c:pt>
              </c:strCache>
            </c:strRef>
          </c:cat>
          <c:val>
            <c:numRef>
              <c:f>' Zonas (2)'!$I$75:$I$87</c:f>
              <c:numCache>
                <c:formatCode>General</c:formatCode>
                <c:ptCount val="12"/>
                <c:pt idx="6">
                  <c:v>1</c:v>
                </c:pt>
              </c:numCache>
            </c:numRef>
          </c:val>
          <c:extLst>
            <c:ext xmlns:c16="http://schemas.microsoft.com/office/drawing/2014/chart" uri="{C3380CC4-5D6E-409C-BE32-E72D297353CC}">
              <c16:uniqueId val="{00000003-F4A7-4E42-95C5-D3BC96442127}"/>
            </c:ext>
          </c:extLst>
        </c:ser>
        <c:ser>
          <c:idx val="7"/>
          <c:order val="7"/>
          <c:tx>
            <c:strRef>
              <c:f>' Zonas (2)'!$J$73:$J$74</c:f>
              <c:strCache>
                <c:ptCount val="1"/>
                <c:pt idx="0">
                  <c:v>Traumatismo/TRM</c:v>
                </c:pt>
              </c:strCache>
            </c:strRef>
          </c:tx>
          <c:invertIfNegative val="0"/>
          <c:cat>
            <c:strRef>
              <c:f>' Zonas (2)'!$B$75:$B$87</c:f>
              <c:strCache>
                <c:ptCount val="12"/>
                <c:pt idx="0">
                  <c:v>ene</c:v>
                </c:pt>
                <c:pt idx="1">
                  <c:v>feb</c:v>
                </c:pt>
                <c:pt idx="2">
                  <c:v>mar</c:v>
                </c:pt>
                <c:pt idx="3">
                  <c:v>abr</c:v>
                </c:pt>
                <c:pt idx="4">
                  <c:v>may</c:v>
                </c:pt>
                <c:pt idx="5">
                  <c:v>jun</c:v>
                </c:pt>
                <c:pt idx="6">
                  <c:v>jul</c:v>
                </c:pt>
                <c:pt idx="7">
                  <c:v>ago</c:v>
                </c:pt>
                <c:pt idx="8">
                  <c:v>sep</c:v>
                </c:pt>
                <c:pt idx="9">
                  <c:v>oct</c:v>
                </c:pt>
                <c:pt idx="10">
                  <c:v>nov</c:v>
                </c:pt>
                <c:pt idx="11">
                  <c:v>dic</c:v>
                </c:pt>
              </c:strCache>
            </c:strRef>
          </c:cat>
          <c:val>
            <c:numRef>
              <c:f>' Zonas (2)'!$J$75:$J$87</c:f>
              <c:numCache>
                <c:formatCode>General</c:formatCode>
                <c:ptCount val="12"/>
                <c:pt idx="2">
                  <c:v>2</c:v>
                </c:pt>
                <c:pt idx="4">
                  <c:v>1</c:v>
                </c:pt>
                <c:pt idx="7">
                  <c:v>2</c:v>
                </c:pt>
              </c:numCache>
            </c:numRef>
          </c:val>
          <c:extLst>
            <c:ext xmlns:c16="http://schemas.microsoft.com/office/drawing/2014/chart" uri="{C3380CC4-5D6E-409C-BE32-E72D297353CC}">
              <c16:uniqueId val="{00000000-5F1B-4931-A560-39ADA8F85C23}"/>
            </c:ext>
          </c:extLst>
        </c:ser>
        <c:ser>
          <c:idx val="8"/>
          <c:order val="8"/>
          <c:tx>
            <c:strRef>
              <c:f>' Zonas (2)'!$K$73:$K$74</c:f>
              <c:strCache>
                <c:ptCount val="1"/>
                <c:pt idx="0">
                  <c:v>Sin datos</c:v>
                </c:pt>
              </c:strCache>
            </c:strRef>
          </c:tx>
          <c:invertIfNegative val="0"/>
          <c:cat>
            <c:strRef>
              <c:f>' Zonas (2)'!$B$75:$B$87</c:f>
              <c:strCache>
                <c:ptCount val="12"/>
                <c:pt idx="0">
                  <c:v>ene</c:v>
                </c:pt>
                <c:pt idx="1">
                  <c:v>feb</c:v>
                </c:pt>
                <c:pt idx="2">
                  <c:v>mar</c:v>
                </c:pt>
                <c:pt idx="3">
                  <c:v>abr</c:v>
                </c:pt>
                <c:pt idx="4">
                  <c:v>may</c:v>
                </c:pt>
                <c:pt idx="5">
                  <c:v>jun</c:v>
                </c:pt>
                <c:pt idx="6">
                  <c:v>jul</c:v>
                </c:pt>
                <c:pt idx="7">
                  <c:v>ago</c:v>
                </c:pt>
                <c:pt idx="8">
                  <c:v>sep</c:v>
                </c:pt>
                <c:pt idx="9">
                  <c:v>oct</c:v>
                </c:pt>
                <c:pt idx="10">
                  <c:v>nov</c:v>
                </c:pt>
                <c:pt idx="11">
                  <c:v>dic</c:v>
                </c:pt>
              </c:strCache>
            </c:strRef>
          </c:cat>
          <c:val>
            <c:numRef>
              <c:f>' Zonas (2)'!$K$75:$K$87</c:f>
              <c:numCache>
                <c:formatCode>General</c:formatCode>
                <c:ptCount val="12"/>
                <c:pt idx="7">
                  <c:v>2</c:v>
                </c:pt>
                <c:pt idx="8">
                  <c:v>2</c:v>
                </c:pt>
              </c:numCache>
            </c:numRef>
          </c:val>
          <c:extLst>
            <c:ext xmlns:c16="http://schemas.microsoft.com/office/drawing/2014/chart" uri="{C3380CC4-5D6E-409C-BE32-E72D297353CC}">
              <c16:uniqueId val="{00000000-2244-4987-BBA9-8CFDC482644F}"/>
            </c:ext>
          </c:extLst>
        </c:ser>
        <c:dLbls>
          <c:showLegendKey val="0"/>
          <c:showVal val="0"/>
          <c:showCatName val="0"/>
          <c:showSerName val="0"/>
          <c:showPercent val="0"/>
          <c:showBubbleSize val="0"/>
        </c:dLbls>
        <c:gapWidth val="75"/>
        <c:overlap val="100"/>
        <c:axId val="248984704"/>
        <c:axId val="248986240"/>
      </c:barChart>
      <c:catAx>
        <c:axId val="248984704"/>
        <c:scaling>
          <c:orientation val="minMax"/>
        </c:scaling>
        <c:delete val="0"/>
        <c:axPos val="b"/>
        <c:numFmt formatCode="General" sourceLinked="0"/>
        <c:majorTickMark val="none"/>
        <c:minorTickMark val="none"/>
        <c:tickLblPos val="nextTo"/>
        <c:crossAx val="248986240"/>
        <c:crosses val="autoZero"/>
        <c:auto val="1"/>
        <c:lblAlgn val="ctr"/>
        <c:lblOffset val="100"/>
        <c:noMultiLvlLbl val="0"/>
      </c:catAx>
      <c:valAx>
        <c:axId val="248986240"/>
        <c:scaling>
          <c:orientation val="minMax"/>
        </c:scaling>
        <c:delete val="0"/>
        <c:axPos val="l"/>
        <c:majorGridlines/>
        <c:numFmt formatCode="General" sourceLinked="1"/>
        <c:majorTickMark val="none"/>
        <c:minorTickMark val="none"/>
        <c:tickLblPos val="nextTo"/>
        <c:spPr>
          <a:ln w="9525">
            <a:noFill/>
          </a:ln>
        </c:spPr>
        <c:crossAx val="248984704"/>
        <c:crosses val="autoZero"/>
        <c:crossBetween val="between"/>
      </c:valAx>
    </c:plotArea>
    <c:legend>
      <c:legendPos val="b"/>
      <c:overlay val="0"/>
      <c:txPr>
        <a:bodyPr/>
        <a:lstStyle/>
        <a:p>
          <a:pPr>
            <a:defRPr sz="1400"/>
          </a:pPr>
          <a:endParaRPr lang="es-ES"/>
        </a:p>
      </c:txPr>
    </c:legend>
    <c:plotVisOnly val="1"/>
    <c:dispBlanksAs val="gap"/>
    <c:showDLblsOverMax val="0"/>
  </c:chart>
  <c:printSettings>
    <c:headerFooter/>
    <c:pageMargins b="0.7500000000000091" l="0.70000000000000062" r="0.70000000000000062" t="0.7500000000000091" header="0.30000000000000032" footer="0.30000000000000032"/>
    <c:pageSetup/>
  </c:printSettings>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r>
              <a:rPr lang="es-ES" b="1"/>
              <a:t>Datos</a:t>
            </a:r>
            <a:r>
              <a:rPr lang="es-ES" b="1" baseline="0"/>
              <a:t> 2018 - Pronóstico de los incidentes de Ahogamiento</a:t>
            </a:r>
            <a:endParaRPr lang="es-ES" b="1"/>
          </a:p>
        </c:rich>
      </c:tx>
      <c:layout>
        <c:manualLayout>
          <c:xMode val="edge"/>
          <c:yMode val="edge"/>
          <c:x val="0.21524872980400794"/>
          <c:y val="0.94246017021932049"/>
        </c:manualLayout>
      </c:layout>
      <c:overlay val="0"/>
      <c:spPr>
        <a:noFill/>
        <a:ln>
          <a:noFill/>
        </a:ln>
        <a:effectLst/>
      </c:spPr>
    </c:title>
    <c:autoTitleDeleted val="0"/>
    <c:plotArea>
      <c:layout/>
      <c:pieChart>
        <c:varyColors val="1"/>
        <c:ser>
          <c:idx val="0"/>
          <c:order val="0"/>
          <c:dPt>
            <c:idx val="0"/>
            <c:bubble3D val="0"/>
            <c:spPr>
              <a:solidFill>
                <a:schemeClr val="accent1"/>
              </a:solidFill>
              <a:ln w="19050">
                <a:solidFill>
                  <a:schemeClr val="lt1"/>
                </a:solidFill>
              </a:ln>
              <a:effectLst/>
            </c:spPr>
            <c:extLst>
              <c:ext xmlns:c16="http://schemas.microsoft.com/office/drawing/2014/chart" uri="{C3380CC4-5D6E-409C-BE32-E72D297353CC}">
                <c16:uniqueId val="{00000001-83F7-4F4E-B010-9DE1B1F7391E}"/>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2-83F7-4F4E-B010-9DE1B1F7391E}"/>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3E53-4C7A-8F3A-E630A624C3A9}"/>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3-83F7-4F4E-B010-9DE1B1F7391E}"/>
              </c:ext>
            </c:extLst>
          </c:dPt>
          <c:dPt>
            <c:idx val="4"/>
            <c:bubble3D val="0"/>
            <c:spPr>
              <a:solidFill>
                <a:schemeClr val="accent5"/>
              </a:solidFill>
              <a:ln w="19050">
                <a:solidFill>
                  <a:schemeClr val="lt1"/>
                </a:solidFill>
              </a:ln>
              <a:effectLst/>
            </c:spPr>
            <c:extLst>
              <c:ext xmlns:c16="http://schemas.microsoft.com/office/drawing/2014/chart" uri="{C3380CC4-5D6E-409C-BE32-E72D297353CC}">
                <c16:uniqueId val="{00000009-3E53-4C7A-8F3A-E630A624C3A9}"/>
              </c:ext>
            </c:extLst>
          </c:dPt>
          <c:dPt>
            <c:idx val="5"/>
            <c:bubble3D val="0"/>
            <c:spPr>
              <a:solidFill>
                <a:schemeClr val="accent6"/>
              </a:solidFill>
              <a:ln w="19050">
                <a:solidFill>
                  <a:schemeClr val="lt1"/>
                </a:solidFill>
              </a:ln>
              <a:effectLst/>
            </c:spPr>
            <c:extLst>
              <c:ext xmlns:c16="http://schemas.microsoft.com/office/drawing/2014/chart" uri="{C3380CC4-5D6E-409C-BE32-E72D297353CC}">
                <c16:uniqueId val="{0000000B-3E53-4C7A-8F3A-E630A624C3A9}"/>
              </c:ext>
            </c:extLst>
          </c:dPt>
          <c:dPt>
            <c:idx val="6"/>
            <c:bubble3D val="0"/>
            <c:spPr>
              <a:solidFill>
                <a:schemeClr val="accent1">
                  <a:lumMod val="60000"/>
                </a:schemeClr>
              </a:solidFill>
              <a:ln w="19050">
                <a:solidFill>
                  <a:schemeClr val="lt1"/>
                </a:solidFill>
              </a:ln>
              <a:effectLst/>
            </c:spPr>
            <c:extLst>
              <c:ext xmlns:c16="http://schemas.microsoft.com/office/drawing/2014/chart" uri="{C3380CC4-5D6E-409C-BE32-E72D297353CC}">
                <c16:uniqueId val="{0000000D-3E53-4C7A-8F3A-E630A624C3A9}"/>
              </c:ext>
            </c:extLst>
          </c:dPt>
          <c:dPt>
            <c:idx val="7"/>
            <c:bubble3D val="0"/>
            <c:spPr>
              <a:solidFill>
                <a:schemeClr val="accent2">
                  <a:lumMod val="60000"/>
                </a:schemeClr>
              </a:solidFill>
              <a:ln w="19050">
                <a:solidFill>
                  <a:schemeClr val="lt1"/>
                </a:solidFill>
              </a:ln>
              <a:effectLst/>
            </c:spPr>
            <c:extLst>
              <c:ext xmlns:c16="http://schemas.microsoft.com/office/drawing/2014/chart" uri="{C3380CC4-5D6E-409C-BE32-E72D297353CC}">
                <c16:uniqueId val="{00000004-83F7-4F4E-B010-9DE1B1F7391E}"/>
              </c:ext>
            </c:extLst>
          </c:dPt>
          <c:dLbls>
            <c:dLbl>
              <c:idx val="0"/>
              <c:layout>
                <c:manualLayout>
                  <c:x val="-3.1558178869438597E-2"/>
                  <c:y val="-0.1711856063014614"/>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s-ES"/>
                </a:p>
              </c:txPr>
              <c:showLegendKey val="0"/>
              <c:showVal val="1"/>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1-83F7-4F4E-B010-9DE1B1F7391E}"/>
                </c:ext>
              </c:extLst>
            </c:dLbl>
            <c:dLbl>
              <c:idx val="1"/>
              <c:layout>
                <c:manualLayout>
                  <c:x val="-7.0211702093000261E-2"/>
                  <c:y val="-3.4207125014510044E-2"/>
                </c:manualLayout>
              </c:layout>
              <c:showLegendKey val="0"/>
              <c:showVal val="1"/>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2-83F7-4F4E-B010-9DE1B1F7391E}"/>
                </c:ext>
              </c:extLst>
            </c:dLbl>
            <c:dLbl>
              <c:idx val="2"/>
              <c:layout>
                <c:manualLayout>
                  <c:x val="0"/>
                  <c:y val="-7.7040670378597922E-2"/>
                </c:manualLayout>
              </c:layout>
              <c:showLegendKey val="0"/>
              <c:showVal val="1"/>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5-3E53-4C7A-8F3A-E630A624C3A9}"/>
                </c:ext>
              </c:extLst>
            </c:dLbl>
            <c:dLbl>
              <c:idx val="3"/>
              <c:layout>
                <c:manualLayout>
                  <c:x val="-4.2281333295783805E-2"/>
                  <c:y val="3.8763585994940321E-2"/>
                </c:manualLayout>
              </c:layout>
              <c:showLegendKey val="0"/>
              <c:showVal val="1"/>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3-83F7-4F4E-B010-9DE1B1F7391E}"/>
                </c:ext>
              </c:extLst>
            </c:dLbl>
            <c:dLbl>
              <c:idx val="7"/>
              <c:layout>
                <c:manualLayout>
                  <c:x val="0.19760886743411288"/>
                  <c:y val="-5.5877069135566004E-2"/>
                </c:manualLayout>
              </c:layout>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chemeClr val="tx1">
                          <a:lumMod val="75000"/>
                          <a:lumOff val="25000"/>
                        </a:schemeClr>
                      </a:solidFill>
                      <a:latin typeface="+mn-lt"/>
                      <a:ea typeface="+mn-ea"/>
                      <a:cs typeface="+mn-cs"/>
                    </a:defRPr>
                  </a:pPr>
                  <a:endParaRPr lang="es-ES"/>
                </a:p>
              </c:txPr>
              <c:showLegendKey val="0"/>
              <c:showVal val="1"/>
              <c:showCatName val="1"/>
              <c:showSerName val="0"/>
              <c:showPercent val="1"/>
              <c:showBubbleSize val="0"/>
              <c:extLst>
                <c:ext xmlns:c15="http://schemas.microsoft.com/office/drawing/2012/chart" uri="{CE6537A1-D6FC-4f65-9D91-7224C49458BB}">
                  <c15:spPr xmlns:c15="http://schemas.microsoft.com/office/drawing/2012/chart">
                    <a:prstGeom prst="rect">
                      <a:avLst/>
                    </a:prstGeom>
                  </c15:spPr>
                </c:ext>
                <c:ext xmlns:c16="http://schemas.microsoft.com/office/drawing/2014/chart" uri="{C3380CC4-5D6E-409C-BE32-E72D297353CC}">
                  <c16:uniqueId val="{00000004-83F7-4F4E-B010-9DE1B1F7391E}"/>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ES"/>
              </a:p>
            </c:txPr>
            <c:showLegendKey val="0"/>
            <c:showVal val="1"/>
            <c:showCatName val="1"/>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Pronostico!$B$28:$B$35</c:f>
              <c:strCache>
                <c:ptCount val="8"/>
                <c:pt idx="0">
                  <c:v>Ahogamiento mortal</c:v>
                </c:pt>
                <c:pt idx="1">
                  <c:v>Rescate sin consecuencias</c:v>
                </c:pt>
                <c:pt idx="2">
                  <c:v>Rescate y traslado a supervisión médica</c:v>
                </c:pt>
                <c:pt idx="3">
                  <c:v>Ahogamiento no mortal con hospitalizacion</c:v>
                </c:pt>
                <c:pt idx="4">
                  <c:v>Lesiones</c:v>
                </c:pt>
                <c:pt idx="5">
                  <c:v>Rescate con necesidad de observación posterior</c:v>
                </c:pt>
                <c:pt idx="6">
                  <c:v>Fallecimiento Sin Ahogamiento</c:v>
                </c:pt>
                <c:pt idx="7">
                  <c:v>Traumatismo/TRM</c:v>
                </c:pt>
              </c:strCache>
            </c:strRef>
          </c:cat>
          <c:val>
            <c:numRef>
              <c:f>Pronostico!$C$28:$C$35</c:f>
              <c:numCache>
                <c:formatCode>General</c:formatCode>
                <c:ptCount val="8"/>
                <c:pt idx="0">
                  <c:v>533</c:v>
                </c:pt>
                <c:pt idx="1">
                  <c:v>404</c:v>
                </c:pt>
                <c:pt idx="2">
                  <c:v>122</c:v>
                </c:pt>
                <c:pt idx="3">
                  <c:v>161</c:v>
                </c:pt>
                <c:pt idx="4">
                  <c:v>26</c:v>
                </c:pt>
                <c:pt idx="5">
                  <c:v>10</c:v>
                </c:pt>
                <c:pt idx="6">
                  <c:v>2</c:v>
                </c:pt>
                <c:pt idx="7">
                  <c:v>14</c:v>
                </c:pt>
              </c:numCache>
            </c:numRef>
          </c:val>
          <c:extLst>
            <c:ext xmlns:c16="http://schemas.microsoft.com/office/drawing/2014/chart" uri="{C3380CC4-5D6E-409C-BE32-E72D297353CC}">
              <c16:uniqueId val="{00000000-83F7-4F4E-B010-9DE1B1F7391E}"/>
            </c:ext>
          </c:extLst>
        </c:ser>
        <c:dLbls>
          <c:showLegendKey val="0"/>
          <c:showVal val="0"/>
          <c:showCatName val="0"/>
          <c:showSerName val="0"/>
          <c:showPercent val="0"/>
          <c:showBubbleSize val="0"/>
          <c:showLeaderLines val="1"/>
        </c:dLbls>
        <c:firstSliceAng val="0"/>
      </c:pieChart>
      <c:spPr>
        <a:noFill/>
        <a:ln>
          <a:noFill/>
        </a:ln>
        <a:effectLst/>
      </c:spPr>
    </c:plotArea>
    <c:plotVisOnly val="1"/>
    <c:dispBlanksAs val="zero"/>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s-ES"/>
    </a:p>
  </c:txPr>
  <c:printSettings>
    <c:headerFooter/>
    <c:pageMargins b="0.75000000000001465" l="0.70000000000000062" r="0.70000000000000062" t="0.75000000000001465" header="0.30000000000000032" footer="0.30000000000000032"/>
    <c:pageSetup/>
  </c:printSettings>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pivotSource>
    <c:name>[Datos 2019.xlsx]Nac!Tabla dinámica3</c:name>
    <c:fmtId val="0"/>
  </c:pivotSource>
  <c:chart>
    <c:title>
      <c:tx>
        <c:rich>
          <a:bodyPr/>
          <a:lstStyle/>
          <a:p>
            <a:pPr>
              <a:defRPr/>
            </a:pPr>
            <a:r>
              <a:rPr lang="es-ES" sz="2400"/>
              <a:t>Fallecidos por nacionalidad - 2019</a:t>
            </a:r>
          </a:p>
        </c:rich>
      </c:tx>
      <c:overlay val="0"/>
    </c:title>
    <c:autoTitleDeleted val="0"/>
    <c:pivotFmts>
      <c:pivotFmt>
        <c:idx val="0"/>
        <c:marker>
          <c:symbol val="none"/>
        </c:marker>
      </c:pivotFmt>
      <c:pivotFmt>
        <c:idx val="1"/>
        <c:marker>
          <c:symbol val="none"/>
        </c:marker>
      </c:pivotFmt>
      <c:pivotFmt>
        <c:idx val="2"/>
        <c:marker>
          <c:symbol val="none"/>
        </c:marker>
        <c:dLbl>
          <c:idx val="0"/>
          <c:delete val="1"/>
          <c:extLst>
            <c:ext xmlns:c15="http://schemas.microsoft.com/office/drawing/2012/chart" uri="{CE6537A1-D6FC-4f65-9D91-7224C49458BB}"/>
          </c:extLst>
        </c:dLbl>
      </c:pivotFmt>
    </c:pivotFmts>
    <c:plotArea>
      <c:layout/>
      <c:barChart>
        <c:barDir val="bar"/>
        <c:grouping val="stacked"/>
        <c:varyColors val="0"/>
        <c:ser>
          <c:idx val="0"/>
          <c:order val="0"/>
          <c:tx>
            <c:strRef>
              <c:f>Nac!$C$4:$C$5</c:f>
              <c:strCache>
                <c:ptCount val="1"/>
                <c:pt idx="0">
                  <c:v>Hombre</c:v>
                </c:pt>
              </c:strCache>
            </c:strRef>
          </c:tx>
          <c:invertIfNegative val="0"/>
          <c:cat>
            <c:strRef>
              <c:f>Nac!$B$6:$B$38</c:f>
              <c:strCache>
                <c:ptCount val="32"/>
                <c:pt idx="0">
                  <c:v>Reino Unido</c:v>
                </c:pt>
                <c:pt idx="1">
                  <c:v>Alemania</c:v>
                </c:pt>
                <c:pt idx="2">
                  <c:v>Francia</c:v>
                </c:pt>
                <c:pt idx="3">
                  <c:v>Holanda</c:v>
                </c:pt>
                <c:pt idx="4">
                  <c:v>Sin datos</c:v>
                </c:pt>
                <c:pt idx="5">
                  <c:v>Rumanía</c:v>
                </c:pt>
                <c:pt idx="6">
                  <c:v>Argentina</c:v>
                </c:pt>
                <c:pt idx="7">
                  <c:v>Italia</c:v>
                </c:pt>
                <c:pt idx="8">
                  <c:v>Rusia</c:v>
                </c:pt>
                <c:pt idx="9">
                  <c:v>Bélgica</c:v>
                </c:pt>
                <c:pt idx="10">
                  <c:v>Marruecos</c:v>
                </c:pt>
                <c:pt idx="11">
                  <c:v>Irlanda</c:v>
                </c:pt>
                <c:pt idx="12">
                  <c:v>Ecuador</c:v>
                </c:pt>
                <c:pt idx="13">
                  <c:v>Suecia</c:v>
                </c:pt>
                <c:pt idx="14">
                  <c:v>Georgia</c:v>
                </c:pt>
                <c:pt idx="15">
                  <c:v>Nigeria</c:v>
                </c:pt>
                <c:pt idx="16">
                  <c:v>Senegal</c:v>
                </c:pt>
                <c:pt idx="17">
                  <c:v>Bulgaria</c:v>
                </c:pt>
                <c:pt idx="18">
                  <c:v>Hungría</c:v>
                </c:pt>
                <c:pt idx="19">
                  <c:v>Noruega</c:v>
                </c:pt>
                <c:pt idx="20">
                  <c:v>Asiatico</c:v>
                </c:pt>
                <c:pt idx="21">
                  <c:v>Australia</c:v>
                </c:pt>
                <c:pt idx="22">
                  <c:v>Brasil</c:v>
                </c:pt>
                <c:pt idx="23">
                  <c:v>Suiza</c:v>
                </c:pt>
                <c:pt idx="24">
                  <c:v>Paraguay</c:v>
                </c:pt>
                <c:pt idx="25">
                  <c:v>USA</c:v>
                </c:pt>
                <c:pt idx="26">
                  <c:v>Polonia</c:v>
                </c:pt>
                <c:pt idx="27">
                  <c:v>El Salvador</c:v>
                </c:pt>
                <c:pt idx="28">
                  <c:v>Portugal</c:v>
                </c:pt>
                <c:pt idx="29">
                  <c:v>Uruguay</c:v>
                </c:pt>
                <c:pt idx="30">
                  <c:v>Colombia</c:v>
                </c:pt>
                <c:pt idx="31">
                  <c:v>Dinamarca</c:v>
                </c:pt>
              </c:strCache>
            </c:strRef>
          </c:cat>
          <c:val>
            <c:numRef>
              <c:f>Nac!$C$6:$C$38</c:f>
              <c:numCache>
                <c:formatCode>General</c:formatCode>
                <c:ptCount val="32"/>
                <c:pt idx="0">
                  <c:v>15</c:v>
                </c:pt>
                <c:pt idx="1">
                  <c:v>14</c:v>
                </c:pt>
                <c:pt idx="2">
                  <c:v>11</c:v>
                </c:pt>
                <c:pt idx="3">
                  <c:v>6</c:v>
                </c:pt>
                <c:pt idx="4">
                  <c:v>4</c:v>
                </c:pt>
                <c:pt idx="5">
                  <c:v>3</c:v>
                </c:pt>
                <c:pt idx="6">
                  <c:v>2</c:v>
                </c:pt>
                <c:pt idx="7">
                  <c:v>3</c:v>
                </c:pt>
                <c:pt idx="8">
                  <c:v>3</c:v>
                </c:pt>
                <c:pt idx="9">
                  <c:v>3</c:v>
                </c:pt>
                <c:pt idx="10">
                  <c:v>3</c:v>
                </c:pt>
                <c:pt idx="11">
                  <c:v>2</c:v>
                </c:pt>
                <c:pt idx="12">
                  <c:v>2</c:v>
                </c:pt>
                <c:pt idx="13">
                  <c:v>1</c:v>
                </c:pt>
                <c:pt idx="15">
                  <c:v>1</c:v>
                </c:pt>
                <c:pt idx="16">
                  <c:v>1</c:v>
                </c:pt>
                <c:pt idx="17">
                  <c:v>1</c:v>
                </c:pt>
                <c:pt idx="18">
                  <c:v>1</c:v>
                </c:pt>
                <c:pt idx="19">
                  <c:v>1</c:v>
                </c:pt>
                <c:pt idx="20">
                  <c:v>1</c:v>
                </c:pt>
                <c:pt idx="21">
                  <c:v>1</c:v>
                </c:pt>
                <c:pt idx="23">
                  <c:v>1</c:v>
                </c:pt>
                <c:pt idx="24">
                  <c:v>1</c:v>
                </c:pt>
                <c:pt idx="25">
                  <c:v>1</c:v>
                </c:pt>
                <c:pt idx="26">
                  <c:v>1</c:v>
                </c:pt>
                <c:pt idx="27">
                  <c:v>1</c:v>
                </c:pt>
                <c:pt idx="28">
                  <c:v>1</c:v>
                </c:pt>
                <c:pt idx="29">
                  <c:v>1</c:v>
                </c:pt>
              </c:numCache>
            </c:numRef>
          </c:val>
          <c:extLst>
            <c:ext xmlns:c16="http://schemas.microsoft.com/office/drawing/2014/chart" uri="{C3380CC4-5D6E-409C-BE32-E72D297353CC}">
              <c16:uniqueId val="{00000000-95C7-498D-BB6E-A6A3EA90E545}"/>
            </c:ext>
          </c:extLst>
        </c:ser>
        <c:ser>
          <c:idx val="1"/>
          <c:order val="1"/>
          <c:tx>
            <c:strRef>
              <c:f>Nac!$D$4:$D$5</c:f>
              <c:strCache>
                <c:ptCount val="1"/>
                <c:pt idx="0">
                  <c:v>Mujer</c:v>
                </c:pt>
              </c:strCache>
            </c:strRef>
          </c:tx>
          <c:invertIfNegative val="0"/>
          <c:cat>
            <c:strRef>
              <c:f>Nac!$B$6:$B$38</c:f>
              <c:strCache>
                <c:ptCount val="32"/>
                <c:pt idx="0">
                  <c:v>Reino Unido</c:v>
                </c:pt>
                <c:pt idx="1">
                  <c:v>Alemania</c:v>
                </c:pt>
                <c:pt idx="2">
                  <c:v>Francia</c:v>
                </c:pt>
                <c:pt idx="3">
                  <c:v>Holanda</c:v>
                </c:pt>
                <c:pt idx="4">
                  <c:v>Sin datos</c:v>
                </c:pt>
                <c:pt idx="5">
                  <c:v>Rumanía</c:v>
                </c:pt>
                <c:pt idx="6">
                  <c:v>Argentina</c:v>
                </c:pt>
                <c:pt idx="7">
                  <c:v>Italia</c:v>
                </c:pt>
                <c:pt idx="8">
                  <c:v>Rusia</c:v>
                </c:pt>
                <c:pt idx="9">
                  <c:v>Bélgica</c:v>
                </c:pt>
                <c:pt idx="10">
                  <c:v>Marruecos</c:v>
                </c:pt>
                <c:pt idx="11">
                  <c:v>Irlanda</c:v>
                </c:pt>
                <c:pt idx="12">
                  <c:v>Ecuador</c:v>
                </c:pt>
                <c:pt idx="13">
                  <c:v>Suecia</c:v>
                </c:pt>
                <c:pt idx="14">
                  <c:v>Georgia</c:v>
                </c:pt>
                <c:pt idx="15">
                  <c:v>Nigeria</c:v>
                </c:pt>
                <c:pt idx="16">
                  <c:v>Senegal</c:v>
                </c:pt>
                <c:pt idx="17">
                  <c:v>Bulgaria</c:v>
                </c:pt>
                <c:pt idx="18">
                  <c:v>Hungría</c:v>
                </c:pt>
                <c:pt idx="19">
                  <c:v>Noruega</c:v>
                </c:pt>
                <c:pt idx="20">
                  <c:v>Asiatico</c:v>
                </c:pt>
                <c:pt idx="21">
                  <c:v>Australia</c:v>
                </c:pt>
                <c:pt idx="22">
                  <c:v>Brasil</c:v>
                </c:pt>
                <c:pt idx="23">
                  <c:v>Suiza</c:v>
                </c:pt>
                <c:pt idx="24">
                  <c:v>Paraguay</c:v>
                </c:pt>
                <c:pt idx="25">
                  <c:v>USA</c:v>
                </c:pt>
                <c:pt idx="26">
                  <c:v>Polonia</c:v>
                </c:pt>
                <c:pt idx="27">
                  <c:v>El Salvador</c:v>
                </c:pt>
                <c:pt idx="28">
                  <c:v>Portugal</c:v>
                </c:pt>
                <c:pt idx="29">
                  <c:v>Uruguay</c:v>
                </c:pt>
                <c:pt idx="30">
                  <c:v>Colombia</c:v>
                </c:pt>
                <c:pt idx="31">
                  <c:v>Dinamarca</c:v>
                </c:pt>
              </c:strCache>
            </c:strRef>
          </c:cat>
          <c:val>
            <c:numRef>
              <c:f>Nac!$D$6:$D$38</c:f>
              <c:numCache>
                <c:formatCode>General</c:formatCode>
                <c:ptCount val="32"/>
                <c:pt idx="0">
                  <c:v>6</c:v>
                </c:pt>
                <c:pt idx="1">
                  <c:v>5</c:v>
                </c:pt>
                <c:pt idx="2">
                  <c:v>7</c:v>
                </c:pt>
                <c:pt idx="3">
                  <c:v>1</c:v>
                </c:pt>
                <c:pt idx="4">
                  <c:v>1</c:v>
                </c:pt>
                <c:pt idx="5">
                  <c:v>1</c:v>
                </c:pt>
                <c:pt idx="6">
                  <c:v>1</c:v>
                </c:pt>
                <c:pt idx="13">
                  <c:v>1</c:v>
                </c:pt>
                <c:pt idx="14">
                  <c:v>1</c:v>
                </c:pt>
                <c:pt idx="22">
                  <c:v>1</c:v>
                </c:pt>
                <c:pt idx="30">
                  <c:v>1</c:v>
                </c:pt>
                <c:pt idx="31">
                  <c:v>1</c:v>
                </c:pt>
              </c:numCache>
            </c:numRef>
          </c:val>
          <c:extLst>
            <c:ext xmlns:c16="http://schemas.microsoft.com/office/drawing/2014/chart" uri="{C3380CC4-5D6E-409C-BE32-E72D297353CC}">
              <c16:uniqueId val="{00000001-95C7-498D-BB6E-A6A3EA90E545}"/>
            </c:ext>
          </c:extLst>
        </c:ser>
        <c:dLbls>
          <c:showLegendKey val="0"/>
          <c:showVal val="0"/>
          <c:showCatName val="0"/>
          <c:showSerName val="0"/>
          <c:showPercent val="0"/>
          <c:showBubbleSize val="0"/>
        </c:dLbls>
        <c:gapWidth val="75"/>
        <c:overlap val="100"/>
        <c:axId val="251787520"/>
        <c:axId val="251801600"/>
      </c:barChart>
      <c:catAx>
        <c:axId val="251787520"/>
        <c:scaling>
          <c:orientation val="minMax"/>
        </c:scaling>
        <c:delete val="0"/>
        <c:axPos val="l"/>
        <c:numFmt formatCode="General" sourceLinked="0"/>
        <c:majorTickMark val="none"/>
        <c:minorTickMark val="none"/>
        <c:tickLblPos val="nextTo"/>
        <c:txPr>
          <a:bodyPr/>
          <a:lstStyle/>
          <a:p>
            <a:pPr>
              <a:defRPr sz="1100"/>
            </a:pPr>
            <a:endParaRPr lang="es-ES"/>
          </a:p>
        </c:txPr>
        <c:crossAx val="251801600"/>
        <c:crosses val="autoZero"/>
        <c:auto val="1"/>
        <c:lblAlgn val="ctr"/>
        <c:lblOffset val="100"/>
        <c:noMultiLvlLbl val="0"/>
      </c:catAx>
      <c:valAx>
        <c:axId val="251801600"/>
        <c:scaling>
          <c:orientation val="minMax"/>
        </c:scaling>
        <c:delete val="0"/>
        <c:axPos val="b"/>
        <c:majorGridlines/>
        <c:numFmt formatCode="General" sourceLinked="1"/>
        <c:majorTickMark val="none"/>
        <c:minorTickMark val="none"/>
        <c:tickLblPos val="nextTo"/>
        <c:spPr>
          <a:ln w="9525">
            <a:noFill/>
          </a:ln>
        </c:spPr>
        <c:crossAx val="251787520"/>
        <c:crosses val="autoZero"/>
        <c:crossBetween val="between"/>
      </c:valAx>
    </c:plotArea>
    <c:legend>
      <c:legendPos val="b"/>
      <c:overlay val="0"/>
      <c:txPr>
        <a:bodyPr/>
        <a:lstStyle/>
        <a:p>
          <a:pPr>
            <a:defRPr sz="1400"/>
          </a:pPr>
          <a:endParaRPr lang="es-ES"/>
        </a:p>
      </c:txPr>
    </c:legend>
    <c:plotVisOnly val="1"/>
    <c:dispBlanksAs val="gap"/>
    <c:showDLblsOverMax val="0"/>
  </c:chart>
  <c:printSettings>
    <c:headerFooter/>
    <c:pageMargins b="0.75000000000000033" l="0.70000000000000029" r="0.70000000000000029" t="0.75000000000000033" header="0.30000000000000016" footer="0.30000000000000016"/>
    <c:pageSetup/>
  </c:printSettings>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pivotSource>
    <c:name>[Datos 2019.xlsx]Nac!Tabla dinámica12</c:name>
    <c:fmtId val="0"/>
  </c:pivotSource>
  <c:chart>
    <c:title>
      <c:tx>
        <c:rich>
          <a:bodyPr/>
          <a:lstStyle/>
          <a:p>
            <a:pPr>
              <a:defRPr/>
            </a:pPr>
            <a:r>
              <a:rPr lang="es-ES" sz="2400"/>
              <a:t>Localización de los fallecimientos de Extranjeros</a:t>
            </a:r>
            <a:r>
              <a:rPr lang="es-ES" sz="2400" baseline="0"/>
              <a:t>  - 2019</a:t>
            </a:r>
            <a:endParaRPr lang="es-ES" sz="2400"/>
          </a:p>
        </c:rich>
      </c:tx>
      <c:overlay val="0"/>
    </c:title>
    <c:autoTitleDeleted val="0"/>
    <c:pivotFmts>
      <c:pivotFmt>
        <c:idx val="0"/>
        <c:marker>
          <c:symbol val="none"/>
        </c:marker>
      </c:pivotFmt>
      <c:pivotFmt>
        <c:idx val="1"/>
        <c:marker>
          <c:symbol val="none"/>
        </c:marker>
      </c:pivotFmt>
      <c:pivotFmt>
        <c:idx val="2"/>
        <c:marker>
          <c:symbol val="none"/>
        </c:marker>
      </c:pivotFmt>
    </c:pivotFmts>
    <c:plotArea>
      <c:layout/>
      <c:barChart>
        <c:barDir val="bar"/>
        <c:grouping val="clustered"/>
        <c:varyColors val="0"/>
        <c:ser>
          <c:idx val="0"/>
          <c:order val="0"/>
          <c:tx>
            <c:strRef>
              <c:f>Nac!$P$6:$P$7</c:f>
              <c:strCache>
                <c:ptCount val="1"/>
                <c:pt idx="0">
                  <c:v>Hombre</c:v>
                </c:pt>
              </c:strCache>
            </c:strRef>
          </c:tx>
          <c:invertIfNegative val="0"/>
          <c:cat>
            <c:strRef>
              <c:f>Nac!$O$8:$O$20</c:f>
              <c:strCache>
                <c:ptCount val="12"/>
                <c:pt idx="0">
                  <c:v>Playas sin vigilancia</c:v>
                </c:pt>
                <c:pt idx="1">
                  <c:v>Playas con vigilancia</c:v>
                </c:pt>
                <c:pt idx="2">
                  <c:v>Rios, canales y similares</c:v>
                </c:pt>
                <c:pt idx="3">
                  <c:v>Puertos, embarcaderos, amarres</c:v>
                </c:pt>
                <c:pt idx="4">
                  <c:v>Piscinas de equipamientos hoteleros y similares</c:v>
                </c:pt>
                <c:pt idx="5">
                  <c:v>Piscinas domesticas no vigiladas</c:v>
                </c:pt>
                <c:pt idx="6">
                  <c:v>Franja costera o alta mar</c:v>
                </c:pt>
                <c:pt idx="7">
                  <c:v>Embalses, Pantanos</c:v>
                </c:pt>
                <c:pt idx="8">
                  <c:v>Piscinas de urbanizaciones con vigilancia</c:v>
                </c:pt>
                <c:pt idx="9">
                  <c:v>Piscinas urbanización o privadas no vigiladas</c:v>
                </c:pt>
                <c:pt idx="10">
                  <c:v>Piscinas publicas con vigilancia</c:v>
                </c:pt>
                <c:pt idx="11">
                  <c:v>Otros</c:v>
                </c:pt>
              </c:strCache>
            </c:strRef>
          </c:cat>
          <c:val>
            <c:numRef>
              <c:f>Nac!$P$8:$P$20</c:f>
              <c:numCache>
                <c:formatCode>General</c:formatCode>
                <c:ptCount val="12"/>
                <c:pt idx="0">
                  <c:v>15</c:v>
                </c:pt>
                <c:pt idx="1">
                  <c:v>18</c:v>
                </c:pt>
                <c:pt idx="2">
                  <c:v>9</c:v>
                </c:pt>
                <c:pt idx="3">
                  <c:v>7</c:v>
                </c:pt>
                <c:pt idx="4">
                  <c:v>6</c:v>
                </c:pt>
                <c:pt idx="5">
                  <c:v>3</c:v>
                </c:pt>
                <c:pt idx="6">
                  <c:v>5</c:v>
                </c:pt>
                <c:pt idx="7">
                  <c:v>6</c:v>
                </c:pt>
                <c:pt idx="8">
                  <c:v>1</c:v>
                </c:pt>
                <c:pt idx="9">
                  <c:v>1</c:v>
                </c:pt>
                <c:pt idx="10">
                  <c:v>1</c:v>
                </c:pt>
                <c:pt idx="11">
                  <c:v>2</c:v>
                </c:pt>
              </c:numCache>
            </c:numRef>
          </c:val>
          <c:extLst>
            <c:ext xmlns:c16="http://schemas.microsoft.com/office/drawing/2014/chart" uri="{C3380CC4-5D6E-409C-BE32-E72D297353CC}">
              <c16:uniqueId val="{00000000-AC2B-4092-BE7F-829BD25A5384}"/>
            </c:ext>
          </c:extLst>
        </c:ser>
        <c:ser>
          <c:idx val="1"/>
          <c:order val="1"/>
          <c:tx>
            <c:strRef>
              <c:f>Nac!$Q$6:$Q$7</c:f>
              <c:strCache>
                <c:ptCount val="1"/>
                <c:pt idx="0">
                  <c:v>Mujer</c:v>
                </c:pt>
              </c:strCache>
            </c:strRef>
          </c:tx>
          <c:invertIfNegative val="0"/>
          <c:cat>
            <c:strRef>
              <c:f>Nac!$O$8:$O$20</c:f>
              <c:strCache>
                <c:ptCount val="12"/>
                <c:pt idx="0">
                  <c:v>Playas sin vigilancia</c:v>
                </c:pt>
                <c:pt idx="1">
                  <c:v>Playas con vigilancia</c:v>
                </c:pt>
                <c:pt idx="2">
                  <c:v>Rios, canales y similares</c:v>
                </c:pt>
                <c:pt idx="3">
                  <c:v>Puertos, embarcaderos, amarres</c:v>
                </c:pt>
                <c:pt idx="4">
                  <c:v>Piscinas de equipamientos hoteleros y similares</c:v>
                </c:pt>
                <c:pt idx="5">
                  <c:v>Piscinas domesticas no vigiladas</c:v>
                </c:pt>
                <c:pt idx="6">
                  <c:v>Franja costera o alta mar</c:v>
                </c:pt>
                <c:pt idx="7">
                  <c:v>Embalses, Pantanos</c:v>
                </c:pt>
                <c:pt idx="8">
                  <c:v>Piscinas de urbanizaciones con vigilancia</c:v>
                </c:pt>
                <c:pt idx="9">
                  <c:v>Piscinas urbanización o privadas no vigiladas</c:v>
                </c:pt>
                <c:pt idx="10">
                  <c:v>Piscinas publicas con vigilancia</c:v>
                </c:pt>
                <c:pt idx="11">
                  <c:v>Otros</c:v>
                </c:pt>
              </c:strCache>
            </c:strRef>
          </c:cat>
          <c:val>
            <c:numRef>
              <c:f>Nac!$Q$8:$Q$20</c:f>
              <c:numCache>
                <c:formatCode>General</c:formatCode>
                <c:ptCount val="12"/>
                <c:pt idx="0">
                  <c:v>9</c:v>
                </c:pt>
                <c:pt idx="1">
                  <c:v>5</c:v>
                </c:pt>
                <c:pt idx="2">
                  <c:v>1</c:v>
                </c:pt>
                <c:pt idx="3">
                  <c:v>1</c:v>
                </c:pt>
                <c:pt idx="4">
                  <c:v>2</c:v>
                </c:pt>
                <c:pt idx="5">
                  <c:v>4</c:v>
                </c:pt>
                <c:pt idx="6">
                  <c:v>1</c:v>
                </c:pt>
                <c:pt idx="8">
                  <c:v>1</c:v>
                </c:pt>
                <c:pt idx="9">
                  <c:v>1</c:v>
                </c:pt>
                <c:pt idx="10">
                  <c:v>1</c:v>
                </c:pt>
              </c:numCache>
            </c:numRef>
          </c:val>
          <c:extLst>
            <c:ext xmlns:c16="http://schemas.microsoft.com/office/drawing/2014/chart" uri="{C3380CC4-5D6E-409C-BE32-E72D297353CC}">
              <c16:uniqueId val="{00000001-AC2B-4092-BE7F-829BD25A5384}"/>
            </c:ext>
          </c:extLst>
        </c:ser>
        <c:dLbls>
          <c:showLegendKey val="0"/>
          <c:showVal val="0"/>
          <c:showCatName val="0"/>
          <c:showSerName val="0"/>
          <c:showPercent val="0"/>
          <c:showBubbleSize val="0"/>
        </c:dLbls>
        <c:gapWidth val="75"/>
        <c:overlap val="-25"/>
        <c:axId val="251835520"/>
        <c:axId val="251837056"/>
      </c:barChart>
      <c:catAx>
        <c:axId val="251835520"/>
        <c:scaling>
          <c:orientation val="minMax"/>
        </c:scaling>
        <c:delete val="0"/>
        <c:axPos val="l"/>
        <c:numFmt formatCode="General" sourceLinked="0"/>
        <c:majorTickMark val="none"/>
        <c:minorTickMark val="none"/>
        <c:tickLblPos val="nextTo"/>
        <c:txPr>
          <a:bodyPr/>
          <a:lstStyle/>
          <a:p>
            <a:pPr>
              <a:defRPr sz="1200"/>
            </a:pPr>
            <a:endParaRPr lang="es-ES"/>
          </a:p>
        </c:txPr>
        <c:crossAx val="251837056"/>
        <c:crosses val="autoZero"/>
        <c:auto val="1"/>
        <c:lblAlgn val="ctr"/>
        <c:lblOffset val="100"/>
        <c:noMultiLvlLbl val="0"/>
      </c:catAx>
      <c:valAx>
        <c:axId val="251837056"/>
        <c:scaling>
          <c:orientation val="minMax"/>
        </c:scaling>
        <c:delete val="0"/>
        <c:axPos val="b"/>
        <c:majorGridlines/>
        <c:numFmt formatCode="General" sourceLinked="1"/>
        <c:majorTickMark val="none"/>
        <c:minorTickMark val="none"/>
        <c:tickLblPos val="nextTo"/>
        <c:spPr>
          <a:ln w="9525">
            <a:noFill/>
          </a:ln>
        </c:spPr>
        <c:crossAx val="251835520"/>
        <c:crosses val="autoZero"/>
        <c:crossBetween val="between"/>
      </c:valAx>
    </c:plotArea>
    <c:legend>
      <c:legendPos val="b"/>
      <c:overlay val="0"/>
      <c:txPr>
        <a:bodyPr/>
        <a:lstStyle/>
        <a:p>
          <a:pPr>
            <a:defRPr sz="1400"/>
          </a:pPr>
          <a:endParaRPr lang="es-ES"/>
        </a:p>
      </c:txPr>
    </c:legend>
    <c:plotVisOnly val="1"/>
    <c:dispBlanksAs val="gap"/>
    <c:showDLblsOverMax val="0"/>
  </c:chart>
  <c:printSettings>
    <c:headerFooter/>
    <c:pageMargins b="0.75000000000000033" l="0.70000000000000029" r="0.70000000000000029" t="0.75000000000000033" header="0.30000000000000016" footer="0.30000000000000016"/>
    <c:pageSetup/>
  </c:printSettings>
</c:chartSpace>
</file>

<file path=xl/charts/chart1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pivotSource>
    <c:name>[Datos 2019.xlsx]Nac!Tabla dinámica13</c:name>
    <c:fmtId val="0"/>
  </c:pivotSource>
  <c:chart>
    <c:title>
      <c:tx>
        <c:rich>
          <a:bodyPr/>
          <a:lstStyle/>
          <a:p>
            <a:pPr>
              <a:defRPr/>
            </a:pPr>
            <a:r>
              <a:rPr lang="es-ES" sz="2400"/>
              <a:t>CCAA de Fallecimiento</a:t>
            </a:r>
            <a:r>
              <a:rPr lang="es-ES" sz="2400" baseline="0"/>
              <a:t> de los Extranjeros - 2</a:t>
            </a:r>
            <a:r>
              <a:rPr lang="es-ES" sz="2400"/>
              <a:t>019</a:t>
            </a:r>
          </a:p>
        </c:rich>
      </c:tx>
      <c:overlay val="0"/>
    </c:title>
    <c:autoTitleDeleted val="0"/>
    <c:pivotFmts>
      <c:pivotFmt>
        <c:idx val="0"/>
        <c:marker>
          <c:symbol val="none"/>
        </c:marker>
      </c:pivotFmt>
      <c:pivotFmt>
        <c:idx val="1"/>
        <c:marker>
          <c:symbol val="none"/>
        </c:marker>
      </c:pivotFmt>
    </c:pivotFmts>
    <c:plotArea>
      <c:layout/>
      <c:barChart>
        <c:barDir val="bar"/>
        <c:grouping val="clustered"/>
        <c:varyColors val="0"/>
        <c:ser>
          <c:idx val="0"/>
          <c:order val="0"/>
          <c:tx>
            <c:strRef>
              <c:f>Nac!$Y$6:$Y$7</c:f>
              <c:strCache>
                <c:ptCount val="1"/>
                <c:pt idx="0">
                  <c:v>Hombre</c:v>
                </c:pt>
              </c:strCache>
            </c:strRef>
          </c:tx>
          <c:invertIfNegative val="0"/>
          <c:cat>
            <c:strRef>
              <c:f>Nac!$X$8:$X$21</c:f>
              <c:strCache>
                <c:ptCount val="13"/>
                <c:pt idx="0">
                  <c:v>Canarias</c:v>
                </c:pt>
                <c:pt idx="1">
                  <c:v>Cataluña</c:v>
                </c:pt>
                <c:pt idx="2">
                  <c:v>Andalucía</c:v>
                </c:pt>
                <c:pt idx="3">
                  <c:v>Baleares</c:v>
                </c:pt>
                <c:pt idx="4">
                  <c:v>Cdad Valenciana</c:v>
                </c:pt>
                <c:pt idx="5">
                  <c:v>Galicia</c:v>
                </c:pt>
                <c:pt idx="6">
                  <c:v>Murcia</c:v>
                </c:pt>
                <c:pt idx="7">
                  <c:v>Cantabria</c:v>
                </c:pt>
                <c:pt idx="8">
                  <c:v>Aragón</c:v>
                </c:pt>
                <c:pt idx="9">
                  <c:v>Castilla y León</c:v>
                </c:pt>
                <c:pt idx="10">
                  <c:v>Euskadi</c:v>
                </c:pt>
                <c:pt idx="11">
                  <c:v>Asturias</c:v>
                </c:pt>
                <c:pt idx="12">
                  <c:v>Madrid</c:v>
                </c:pt>
              </c:strCache>
            </c:strRef>
          </c:cat>
          <c:val>
            <c:numRef>
              <c:f>Nac!$Y$8:$Y$21</c:f>
              <c:numCache>
                <c:formatCode>General</c:formatCode>
                <c:ptCount val="13"/>
                <c:pt idx="0">
                  <c:v>16</c:v>
                </c:pt>
                <c:pt idx="1">
                  <c:v>14</c:v>
                </c:pt>
                <c:pt idx="2">
                  <c:v>12</c:v>
                </c:pt>
                <c:pt idx="3">
                  <c:v>12</c:v>
                </c:pt>
                <c:pt idx="4">
                  <c:v>8</c:v>
                </c:pt>
                <c:pt idx="5">
                  <c:v>5</c:v>
                </c:pt>
                <c:pt idx="6">
                  <c:v>4</c:v>
                </c:pt>
                <c:pt idx="7">
                  <c:v>2</c:v>
                </c:pt>
                <c:pt idx="8">
                  <c:v>4</c:v>
                </c:pt>
                <c:pt idx="9">
                  <c:v>2</c:v>
                </c:pt>
                <c:pt idx="10">
                  <c:v>1</c:v>
                </c:pt>
                <c:pt idx="11">
                  <c:v>1</c:v>
                </c:pt>
                <c:pt idx="12">
                  <c:v>1</c:v>
                </c:pt>
              </c:numCache>
            </c:numRef>
          </c:val>
          <c:extLst>
            <c:ext xmlns:c16="http://schemas.microsoft.com/office/drawing/2014/chart" uri="{C3380CC4-5D6E-409C-BE32-E72D297353CC}">
              <c16:uniqueId val="{00000000-2AEE-4B95-9376-C52BAFCDA419}"/>
            </c:ext>
          </c:extLst>
        </c:ser>
        <c:ser>
          <c:idx val="1"/>
          <c:order val="1"/>
          <c:tx>
            <c:strRef>
              <c:f>Nac!$Z$6:$Z$7</c:f>
              <c:strCache>
                <c:ptCount val="1"/>
                <c:pt idx="0">
                  <c:v>Mujer</c:v>
                </c:pt>
              </c:strCache>
            </c:strRef>
          </c:tx>
          <c:invertIfNegative val="0"/>
          <c:cat>
            <c:strRef>
              <c:f>Nac!$X$8:$X$21</c:f>
              <c:strCache>
                <c:ptCount val="13"/>
                <c:pt idx="0">
                  <c:v>Canarias</c:v>
                </c:pt>
                <c:pt idx="1">
                  <c:v>Cataluña</c:v>
                </c:pt>
                <c:pt idx="2">
                  <c:v>Andalucía</c:v>
                </c:pt>
                <c:pt idx="3">
                  <c:v>Baleares</c:v>
                </c:pt>
                <c:pt idx="4">
                  <c:v>Cdad Valenciana</c:v>
                </c:pt>
                <c:pt idx="5">
                  <c:v>Galicia</c:v>
                </c:pt>
                <c:pt idx="6">
                  <c:v>Murcia</c:v>
                </c:pt>
                <c:pt idx="7">
                  <c:v>Cantabria</c:v>
                </c:pt>
                <c:pt idx="8">
                  <c:v>Aragón</c:v>
                </c:pt>
                <c:pt idx="9">
                  <c:v>Castilla y León</c:v>
                </c:pt>
                <c:pt idx="10">
                  <c:v>Euskadi</c:v>
                </c:pt>
                <c:pt idx="11">
                  <c:v>Asturias</c:v>
                </c:pt>
                <c:pt idx="12">
                  <c:v>Madrid</c:v>
                </c:pt>
              </c:strCache>
            </c:strRef>
          </c:cat>
          <c:val>
            <c:numRef>
              <c:f>Nac!$Z$8:$Z$21</c:f>
              <c:numCache>
                <c:formatCode>General</c:formatCode>
                <c:ptCount val="13"/>
                <c:pt idx="0">
                  <c:v>5</c:v>
                </c:pt>
                <c:pt idx="1">
                  <c:v>6</c:v>
                </c:pt>
                <c:pt idx="2">
                  <c:v>5</c:v>
                </c:pt>
                <c:pt idx="3">
                  <c:v>3</c:v>
                </c:pt>
                <c:pt idx="4">
                  <c:v>3</c:v>
                </c:pt>
                <c:pt idx="5">
                  <c:v>1</c:v>
                </c:pt>
                <c:pt idx="6">
                  <c:v>1</c:v>
                </c:pt>
                <c:pt idx="7">
                  <c:v>2</c:v>
                </c:pt>
              </c:numCache>
            </c:numRef>
          </c:val>
          <c:extLst>
            <c:ext xmlns:c16="http://schemas.microsoft.com/office/drawing/2014/chart" uri="{C3380CC4-5D6E-409C-BE32-E72D297353CC}">
              <c16:uniqueId val="{00000001-2AEE-4B95-9376-C52BAFCDA419}"/>
            </c:ext>
          </c:extLst>
        </c:ser>
        <c:dLbls>
          <c:showLegendKey val="0"/>
          <c:showVal val="0"/>
          <c:showCatName val="0"/>
          <c:showSerName val="0"/>
          <c:showPercent val="0"/>
          <c:showBubbleSize val="0"/>
        </c:dLbls>
        <c:gapWidth val="75"/>
        <c:overlap val="-25"/>
        <c:axId val="251876096"/>
        <c:axId val="251877632"/>
      </c:barChart>
      <c:catAx>
        <c:axId val="251876096"/>
        <c:scaling>
          <c:orientation val="minMax"/>
        </c:scaling>
        <c:delete val="0"/>
        <c:axPos val="l"/>
        <c:numFmt formatCode="General" sourceLinked="0"/>
        <c:majorTickMark val="none"/>
        <c:minorTickMark val="none"/>
        <c:tickLblPos val="nextTo"/>
        <c:txPr>
          <a:bodyPr/>
          <a:lstStyle/>
          <a:p>
            <a:pPr>
              <a:defRPr sz="1200"/>
            </a:pPr>
            <a:endParaRPr lang="es-ES"/>
          </a:p>
        </c:txPr>
        <c:crossAx val="251877632"/>
        <c:crosses val="autoZero"/>
        <c:auto val="1"/>
        <c:lblAlgn val="ctr"/>
        <c:lblOffset val="100"/>
        <c:noMultiLvlLbl val="0"/>
      </c:catAx>
      <c:valAx>
        <c:axId val="251877632"/>
        <c:scaling>
          <c:orientation val="minMax"/>
        </c:scaling>
        <c:delete val="0"/>
        <c:axPos val="b"/>
        <c:majorGridlines/>
        <c:numFmt formatCode="General" sourceLinked="1"/>
        <c:majorTickMark val="none"/>
        <c:minorTickMark val="none"/>
        <c:tickLblPos val="nextTo"/>
        <c:spPr>
          <a:ln w="9525">
            <a:noFill/>
          </a:ln>
        </c:spPr>
        <c:crossAx val="251876096"/>
        <c:crosses val="autoZero"/>
        <c:crossBetween val="between"/>
      </c:valAx>
    </c:plotArea>
    <c:legend>
      <c:legendPos val="b"/>
      <c:overlay val="0"/>
      <c:txPr>
        <a:bodyPr/>
        <a:lstStyle/>
        <a:p>
          <a:pPr>
            <a:defRPr sz="1400"/>
          </a:pPr>
          <a:endParaRPr lang="es-ES"/>
        </a:p>
      </c:txPr>
    </c:legend>
    <c:plotVisOnly val="1"/>
    <c:dispBlanksAs val="gap"/>
    <c:showDLblsOverMax val="0"/>
  </c:chart>
  <c:printSettings>
    <c:headerFooter/>
    <c:pageMargins b="0.75000000000000033" l="0.70000000000000029" r="0.70000000000000029" t="0.75000000000000033" header="0.30000000000000016" footer="0.30000000000000016"/>
    <c:pageSetup/>
  </c:printSettings>
</c:chartSpace>
</file>

<file path=xl/charts/chart1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pivotSource>
    <c:name>[Datos 2019.xlsx]Loc!Tabla dinámica4</c:name>
    <c:fmtId val="0"/>
  </c:pivotSource>
  <c:chart>
    <c:title>
      <c:tx>
        <c:rich>
          <a:bodyPr/>
          <a:lstStyle/>
          <a:p>
            <a:pPr>
              <a:defRPr/>
            </a:pPr>
            <a:r>
              <a:rPr lang="es-ES" sz="2400"/>
              <a:t>Localización de los incidentes de Ahogamiento - 2019</a:t>
            </a:r>
          </a:p>
        </c:rich>
      </c:tx>
      <c:layout>
        <c:manualLayout>
          <c:xMode val="edge"/>
          <c:yMode val="edge"/>
          <c:x val="0.18225984996347591"/>
          <c:y val="2.1332419566700001E-2"/>
        </c:manualLayout>
      </c:layout>
      <c:overlay val="0"/>
    </c:title>
    <c:autoTitleDeleted val="0"/>
    <c:pivotFmts>
      <c:pivotFmt>
        <c:idx val="0"/>
        <c:marker>
          <c:symbol val="none"/>
        </c:marker>
      </c:pivotFmt>
      <c:pivotFmt>
        <c:idx val="1"/>
        <c:marker>
          <c:symbol val="none"/>
        </c:marker>
      </c:pivotFmt>
      <c:pivotFmt>
        <c:idx val="2"/>
        <c:marker>
          <c:symbol val="none"/>
        </c:marker>
      </c:pivotFmt>
      <c:pivotFmt>
        <c:idx val="3"/>
        <c:marker>
          <c:symbol val="none"/>
        </c:marker>
      </c:pivotFmt>
      <c:pivotFmt>
        <c:idx val="4"/>
        <c:marker>
          <c:symbol val="none"/>
        </c:marker>
      </c:pivotFmt>
      <c:pivotFmt>
        <c:idx val="5"/>
        <c:marker>
          <c:symbol val="none"/>
        </c:marker>
      </c:pivotFmt>
      <c:pivotFmt>
        <c:idx val="6"/>
        <c:marker>
          <c:symbol val="none"/>
        </c:marker>
      </c:pivotFmt>
      <c:pivotFmt>
        <c:idx val="7"/>
        <c:marker>
          <c:symbol val="none"/>
        </c:marker>
      </c:pivotFmt>
      <c:pivotFmt>
        <c:idx val="8"/>
        <c:marker>
          <c:symbol val="none"/>
        </c:marker>
      </c:pivotFmt>
      <c:pivotFmt>
        <c:idx val="9"/>
        <c:marker>
          <c:symbol val="none"/>
        </c:marker>
      </c:pivotFmt>
      <c:pivotFmt>
        <c:idx val="10"/>
        <c:marker>
          <c:symbol val="none"/>
        </c:marker>
      </c:pivotFmt>
      <c:pivotFmt>
        <c:idx val="11"/>
        <c:marker>
          <c:symbol val="none"/>
        </c:marker>
      </c:pivotFmt>
      <c:pivotFmt>
        <c:idx val="12"/>
        <c:marker>
          <c:symbol val="none"/>
        </c:marker>
      </c:pivotFmt>
      <c:pivotFmt>
        <c:idx val="13"/>
        <c:marker>
          <c:symbol val="none"/>
        </c:marker>
      </c:pivotFmt>
      <c:pivotFmt>
        <c:idx val="14"/>
        <c:marker>
          <c:symbol val="none"/>
        </c:marker>
      </c:pivotFmt>
    </c:pivotFmts>
    <c:plotArea>
      <c:layout/>
      <c:barChart>
        <c:barDir val="bar"/>
        <c:grouping val="stacked"/>
        <c:varyColors val="0"/>
        <c:ser>
          <c:idx val="0"/>
          <c:order val="0"/>
          <c:tx>
            <c:strRef>
              <c:f>Loc!$E$4:$E$5</c:f>
              <c:strCache>
                <c:ptCount val="1"/>
                <c:pt idx="0">
                  <c:v>Hombre</c:v>
                </c:pt>
              </c:strCache>
            </c:strRef>
          </c:tx>
          <c:invertIfNegative val="0"/>
          <c:cat>
            <c:strRef>
              <c:f>Loc!$D$6:$D$24</c:f>
              <c:strCache>
                <c:ptCount val="18"/>
                <c:pt idx="0">
                  <c:v>Playas con vigilancia</c:v>
                </c:pt>
                <c:pt idx="1">
                  <c:v>Playas sin vigilancia</c:v>
                </c:pt>
                <c:pt idx="2">
                  <c:v>Entorno marino</c:v>
                </c:pt>
                <c:pt idx="3">
                  <c:v>Rios, canales y similares</c:v>
                </c:pt>
                <c:pt idx="4">
                  <c:v>Franja costera o alta mar</c:v>
                </c:pt>
                <c:pt idx="5">
                  <c:v>Puertos, embarcaderos, amarres</c:v>
                </c:pt>
                <c:pt idx="6">
                  <c:v>Otros</c:v>
                </c:pt>
                <c:pt idx="7">
                  <c:v>Piscinas domesticas no vigiladas</c:v>
                </c:pt>
                <c:pt idx="8">
                  <c:v>Piscinas publicas con vigilancia</c:v>
                </c:pt>
                <c:pt idx="9">
                  <c:v>Sistemas de recogida, transporte o almacenamiento de agua</c:v>
                </c:pt>
                <c:pt idx="10">
                  <c:v>Embalses, Pantanos</c:v>
                </c:pt>
                <c:pt idx="11">
                  <c:v>Piscinas de equipamientos hoteleros y similares</c:v>
                </c:pt>
                <c:pt idx="12">
                  <c:v>Piscinas urbanización o privadas no vigiladas</c:v>
                </c:pt>
                <c:pt idx="13">
                  <c:v>Aguas interiores sin vigilancia</c:v>
                </c:pt>
                <c:pt idx="14">
                  <c:v>Piscinas de urbanizaciones con vigilancia</c:v>
                </c:pt>
                <c:pt idx="15">
                  <c:v>Bañera</c:v>
                </c:pt>
                <c:pt idx="16">
                  <c:v>Contenedor de agua, cubo, fuente, etc</c:v>
                </c:pt>
                <c:pt idx="17">
                  <c:v>Parque acuatico</c:v>
                </c:pt>
              </c:strCache>
            </c:strRef>
          </c:cat>
          <c:val>
            <c:numRef>
              <c:f>Loc!$E$6:$E$24</c:f>
              <c:numCache>
                <c:formatCode>General</c:formatCode>
                <c:ptCount val="18"/>
                <c:pt idx="0">
                  <c:v>204</c:v>
                </c:pt>
                <c:pt idx="1">
                  <c:v>152</c:v>
                </c:pt>
                <c:pt idx="2">
                  <c:v>156</c:v>
                </c:pt>
                <c:pt idx="3">
                  <c:v>130</c:v>
                </c:pt>
                <c:pt idx="4">
                  <c:v>119</c:v>
                </c:pt>
                <c:pt idx="5">
                  <c:v>35</c:v>
                </c:pt>
                <c:pt idx="6">
                  <c:v>22</c:v>
                </c:pt>
                <c:pt idx="7">
                  <c:v>19</c:v>
                </c:pt>
                <c:pt idx="8">
                  <c:v>19</c:v>
                </c:pt>
                <c:pt idx="9">
                  <c:v>18</c:v>
                </c:pt>
                <c:pt idx="10">
                  <c:v>21</c:v>
                </c:pt>
                <c:pt idx="11">
                  <c:v>10</c:v>
                </c:pt>
                <c:pt idx="12">
                  <c:v>9</c:v>
                </c:pt>
                <c:pt idx="13">
                  <c:v>4</c:v>
                </c:pt>
                <c:pt idx="14">
                  <c:v>4</c:v>
                </c:pt>
                <c:pt idx="15">
                  <c:v>2</c:v>
                </c:pt>
                <c:pt idx="16">
                  <c:v>2</c:v>
                </c:pt>
                <c:pt idx="17">
                  <c:v>1</c:v>
                </c:pt>
              </c:numCache>
            </c:numRef>
          </c:val>
          <c:extLst>
            <c:ext xmlns:c16="http://schemas.microsoft.com/office/drawing/2014/chart" uri="{C3380CC4-5D6E-409C-BE32-E72D297353CC}">
              <c16:uniqueId val="{00000000-897A-4EFF-B91B-667832914CDD}"/>
            </c:ext>
          </c:extLst>
        </c:ser>
        <c:ser>
          <c:idx val="1"/>
          <c:order val="1"/>
          <c:tx>
            <c:strRef>
              <c:f>Loc!$F$4:$F$5</c:f>
              <c:strCache>
                <c:ptCount val="1"/>
                <c:pt idx="0">
                  <c:v>Mujer</c:v>
                </c:pt>
              </c:strCache>
            </c:strRef>
          </c:tx>
          <c:invertIfNegative val="0"/>
          <c:cat>
            <c:strRef>
              <c:f>Loc!$D$6:$D$24</c:f>
              <c:strCache>
                <c:ptCount val="18"/>
                <c:pt idx="0">
                  <c:v>Playas con vigilancia</c:v>
                </c:pt>
                <c:pt idx="1">
                  <c:v>Playas sin vigilancia</c:v>
                </c:pt>
                <c:pt idx="2">
                  <c:v>Entorno marino</c:v>
                </c:pt>
                <c:pt idx="3">
                  <c:v>Rios, canales y similares</c:v>
                </c:pt>
                <c:pt idx="4">
                  <c:v>Franja costera o alta mar</c:v>
                </c:pt>
                <c:pt idx="5">
                  <c:v>Puertos, embarcaderos, amarres</c:v>
                </c:pt>
                <c:pt idx="6">
                  <c:v>Otros</c:v>
                </c:pt>
                <c:pt idx="7">
                  <c:v>Piscinas domesticas no vigiladas</c:v>
                </c:pt>
                <c:pt idx="8">
                  <c:v>Piscinas publicas con vigilancia</c:v>
                </c:pt>
                <c:pt idx="9">
                  <c:v>Sistemas de recogida, transporte o almacenamiento de agua</c:v>
                </c:pt>
                <c:pt idx="10">
                  <c:v>Embalses, Pantanos</c:v>
                </c:pt>
                <c:pt idx="11">
                  <c:v>Piscinas de equipamientos hoteleros y similares</c:v>
                </c:pt>
                <c:pt idx="12">
                  <c:v>Piscinas urbanización o privadas no vigiladas</c:v>
                </c:pt>
                <c:pt idx="13">
                  <c:v>Aguas interiores sin vigilancia</c:v>
                </c:pt>
                <c:pt idx="14">
                  <c:v>Piscinas de urbanizaciones con vigilancia</c:v>
                </c:pt>
                <c:pt idx="15">
                  <c:v>Bañera</c:v>
                </c:pt>
                <c:pt idx="16">
                  <c:v>Contenedor de agua, cubo, fuente, etc</c:v>
                </c:pt>
                <c:pt idx="17">
                  <c:v>Parque acuatico</c:v>
                </c:pt>
              </c:strCache>
            </c:strRef>
          </c:cat>
          <c:val>
            <c:numRef>
              <c:f>Loc!$F$6:$F$24</c:f>
              <c:numCache>
                <c:formatCode>General</c:formatCode>
                <c:ptCount val="18"/>
                <c:pt idx="0">
                  <c:v>82</c:v>
                </c:pt>
                <c:pt idx="1">
                  <c:v>59</c:v>
                </c:pt>
                <c:pt idx="2">
                  <c:v>28</c:v>
                </c:pt>
                <c:pt idx="3">
                  <c:v>38</c:v>
                </c:pt>
                <c:pt idx="4">
                  <c:v>15</c:v>
                </c:pt>
                <c:pt idx="5">
                  <c:v>7</c:v>
                </c:pt>
                <c:pt idx="6">
                  <c:v>6</c:v>
                </c:pt>
                <c:pt idx="7">
                  <c:v>12</c:v>
                </c:pt>
                <c:pt idx="8">
                  <c:v>8</c:v>
                </c:pt>
                <c:pt idx="9">
                  <c:v>8</c:v>
                </c:pt>
                <c:pt idx="10">
                  <c:v>5</c:v>
                </c:pt>
                <c:pt idx="11">
                  <c:v>11</c:v>
                </c:pt>
                <c:pt idx="12">
                  <c:v>8</c:v>
                </c:pt>
                <c:pt idx="13">
                  <c:v>1</c:v>
                </c:pt>
                <c:pt idx="14">
                  <c:v>1</c:v>
                </c:pt>
                <c:pt idx="15">
                  <c:v>1</c:v>
                </c:pt>
                <c:pt idx="17">
                  <c:v>1</c:v>
                </c:pt>
              </c:numCache>
            </c:numRef>
          </c:val>
          <c:extLst>
            <c:ext xmlns:c16="http://schemas.microsoft.com/office/drawing/2014/chart" uri="{C3380CC4-5D6E-409C-BE32-E72D297353CC}">
              <c16:uniqueId val="{00000001-897A-4EFF-B91B-667832914CDD}"/>
            </c:ext>
          </c:extLst>
        </c:ser>
        <c:ser>
          <c:idx val="2"/>
          <c:order val="2"/>
          <c:tx>
            <c:strRef>
              <c:f>Loc!$G$4:$G$5</c:f>
              <c:strCache>
                <c:ptCount val="1"/>
                <c:pt idx="0">
                  <c:v>Sin Datos</c:v>
                </c:pt>
              </c:strCache>
            </c:strRef>
          </c:tx>
          <c:invertIfNegative val="0"/>
          <c:cat>
            <c:strRef>
              <c:f>Loc!$D$6:$D$24</c:f>
              <c:strCache>
                <c:ptCount val="18"/>
                <c:pt idx="0">
                  <c:v>Playas con vigilancia</c:v>
                </c:pt>
                <c:pt idx="1">
                  <c:v>Playas sin vigilancia</c:v>
                </c:pt>
                <c:pt idx="2">
                  <c:v>Entorno marino</c:v>
                </c:pt>
                <c:pt idx="3">
                  <c:v>Rios, canales y similares</c:v>
                </c:pt>
                <c:pt idx="4">
                  <c:v>Franja costera o alta mar</c:v>
                </c:pt>
                <c:pt idx="5">
                  <c:v>Puertos, embarcaderos, amarres</c:v>
                </c:pt>
                <c:pt idx="6">
                  <c:v>Otros</c:v>
                </c:pt>
                <c:pt idx="7">
                  <c:v>Piscinas domesticas no vigiladas</c:v>
                </c:pt>
                <c:pt idx="8">
                  <c:v>Piscinas publicas con vigilancia</c:v>
                </c:pt>
                <c:pt idx="9">
                  <c:v>Sistemas de recogida, transporte o almacenamiento de agua</c:v>
                </c:pt>
                <c:pt idx="10">
                  <c:v>Embalses, Pantanos</c:v>
                </c:pt>
                <c:pt idx="11">
                  <c:v>Piscinas de equipamientos hoteleros y similares</c:v>
                </c:pt>
                <c:pt idx="12">
                  <c:v>Piscinas urbanización o privadas no vigiladas</c:v>
                </c:pt>
                <c:pt idx="13">
                  <c:v>Aguas interiores sin vigilancia</c:v>
                </c:pt>
                <c:pt idx="14">
                  <c:v>Piscinas de urbanizaciones con vigilancia</c:v>
                </c:pt>
                <c:pt idx="15">
                  <c:v>Bañera</c:v>
                </c:pt>
                <c:pt idx="16">
                  <c:v>Contenedor de agua, cubo, fuente, etc</c:v>
                </c:pt>
                <c:pt idx="17">
                  <c:v>Parque acuatico</c:v>
                </c:pt>
              </c:strCache>
            </c:strRef>
          </c:cat>
          <c:val>
            <c:numRef>
              <c:f>Loc!$G$6:$G$24</c:f>
              <c:numCache>
                <c:formatCode>General</c:formatCode>
                <c:ptCount val="18"/>
                <c:pt idx="0">
                  <c:v>33</c:v>
                </c:pt>
                <c:pt idx="4">
                  <c:v>23</c:v>
                </c:pt>
                <c:pt idx="6">
                  <c:v>6</c:v>
                </c:pt>
              </c:numCache>
            </c:numRef>
          </c:val>
          <c:extLst>
            <c:ext xmlns:c16="http://schemas.microsoft.com/office/drawing/2014/chart" uri="{C3380CC4-5D6E-409C-BE32-E72D297353CC}">
              <c16:uniqueId val="{00000000-E11B-4CF6-B806-E857C8045981}"/>
            </c:ext>
          </c:extLst>
        </c:ser>
        <c:dLbls>
          <c:showLegendKey val="0"/>
          <c:showVal val="0"/>
          <c:showCatName val="0"/>
          <c:showSerName val="0"/>
          <c:showPercent val="0"/>
          <c:showBubbleSize val="0"/>
        </c:dLbls>
        <c:gapWidth val="75"/>
        <c:overlap val="100"/>
        <c:axId val="252094336"/>
        <c:axId val="252095872"/>
      </c:barChart>
      <c:catAx>
        <c:axId val="252094336"/>
        <c:scaling>
          <c:orientation val="minMax"/>
        </c:scaling>
        <c:delete val="0"/>
        <c:axPos val="l"/>
        <c:numFmt formatCode="General" sourceLinked="0"/>
        <c:majorTickMark val="none"/>
        <c:minorTickMark val="none"/>
        <c:tickLblPos val="nextTo"/>
        <c:txPr>
          <a:bodyPr/>
          <a:lstStyle/>
          <a:p>
            <a:pPr>
              <a:defRPr sz="1200"/>
            </a:pPr>
            <a:endParaRPr lang="es-ES"/>
          </a:p>
        </c:txPr>
        <c:crossAx val="252095872"/>
        <c:crosses val="autoZero"/>
        <c:auto val="1"/>
        <c:lblAlgn val="ctr"/>
        <c:lblOffset val="100"/>
        <c:noMultiLvlLbl val="0"/>
      </c:catAx>
      <c:valAx>
        <c:axId val="252095872"/>
        <c:scaling>
          <c:orientation val="minMax"/>
        </c:scaling>
        <c:delete val="0"/>
        <c:axPos val="b"/>
        <c:majorGridlines/>
        <c:numFmt formatCode="General" sourceLinked="1"/>
        <c:majorTickMark val="none"/>
        <c:minorTickMark val="none"/>
        <c:tickLblPos val="nextTo"/>
        <c:spPr>
          <a:ln w="9525">
            <a:noFill/>
          </a:ln>
        </c:spPr>
        <c:crossAx val="252094336"/>
        <c:crosses val="autoZero"/>
        <c:crossBetween val="between"/>
      </c:valAx>
    </c:plotArea>
    <c:legend>
      <c:legendPos val="b"/>
      <c:overlay val="0"/>
      <c:txPr>
        <a:bodyPr/>
        <a:lstStyle/>
        <a:p>
          <a:pPr>
            <a:defRPr sz="1600"/>
          </a:pPr>
          <a:endParaRPr lang="es-ES"/>
        </a:p>
      </c:txPr>
    </c:legend>
    <c:plotVisOnly val="1"/>
    <c:dispBlanksAs val="gap"/>
    <c:showDLblsOverMax val="0"/>
  </c:chart>
  <c:printSettings>
    <c:headerFooter/>
    <c:pageMargins b="0.75000000000000944" l="0.70000000000000062" r="0.70000000000000062" t="0.75000000000000944" header="0.30000000000000032" footer="0.30000000000000032"/>
    <c:pageSetup/>
  </c:printSettings>
</c:chartSpace>
</file>

<file path=xl/charts/chart1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pivotSource>
    <c:name>[Datos 2019.xlsx]Loc!Tabla dinámica5</c:name>
    <c:fmtId val="6"/>
  </c:pivotSource>
  <c:chart>
    <c:title>
      <c:tx>
        <c:rich>
          <a:bodyPr/>
          <a:lstStyle/>
          <a:p>
            <a:pPr>
              <a:defRPr/>
            </a:pPr>
            <a:r>
              <a:rPr lang="es-ES" sz="2400" b="1" i="0" baseline="0"/>
              <a:t>Localización de los Fallecimientos de Ahogamiento - 2019</a:t>
            </a:r>
          </a:p>
        </c:rich>
      </c:tx>
      <c:overlay val="0"/>
    </c:title>
    <c:autoTitleDeleted val="0"/>
    <c:pivotFmts>
      <c:pivotFmt>
        <c:idx val="0"/>
        <c:marker>
          <c:symbol val="none"/>
        </c:marker>
      </c:pivotFmt>
      <c:pivotFmt>
        <c:idx val="1"/>
        <c:marker>
          <c:symbol val="none"/>
        </c:marker>
      </c:pivotFmt>
      <c:pivotFmt>
        <c:idx val="2"/>
        <c:marker>
          <c:symbol val="none"/>
        </c:marker>
      </c:pivotFmt>
    </c:pivotFmts>
    <c:plotArea>
      <c:layout/>
      <c:barChart>
        <c:barDir val="bar"/>
        <c:grouping val="stacked"/>
        <c:varyColors val="0"/>
        <c:ser>
          <c:idx val="0"/>
          <c:order val="0"/>
          <c:tx>
            <c:strRef>
              <c:f>Loc!$E$44:$E$45</c:f>
              <c:strCache>
                <c:ptCount val="1"/>
                <c:pt idx="0">
                  <c:v>Hombre</c:v>
                </c:pt>
              </c:strCache>
            </c:strRef>
          </c:tx>
          <c:invertIfNegative val="0"/>
          <c:cat>
            <c:strRef>
              <c:f>Loc!$D$46:$D$63</c:f>
              <c:strCache>
                <c:ptCount val="17"/>
                <c:pt idx="0">
                  <c:v>Playas con vigilancia</c:v>
                </c:pt>
                <c:pt idx="1">
                  <c:v>Playas sin vigilancia</c:v>
                </c:pt>
                <c:pt idx="2">
                  <c:v>Rios, canales y similares</c:v>
                </c:pt>
                <c:pt idx="3">
                  <c:v>Entorno marino</c:v>
                </c:pt>
                <c:pt idx="4">
                  <c:v>Embalses, Pantanos</c:v>
                </c:pt>
                <c:pt idx="5">
                  <c:v>Puertos, embarcaderos, amarres</c:v>
                </c:pt>
                <c:pt idx="6">
                  <c:v>Piscinas domesticas no vigiladas</c:v>
                </c:pt>
                <c:pt idx="7">
                  <c:v>Franja costera o alta mar</c:v>
                </c:pt>
                <c:pt idx="8">
                  <c:v>Sistemas de recogida, transporte o almacenamiento de agua</c:v>
                </c:pt>
                <c:pt idx="9">
                  <c:v>Otros</c:v>
                </c:pt>
                <c:pt idx="10">
                  <c:v>Piscinas de equipamientos hoteleros y similares</c:v>
                </c:pt>
                <c:pt idx="11">
                  <c:v>Piscinas publicas con vigilancia</c:v>
                </c:pt>
                <c:pt idx="12">
                  <c:v>Piscinas urbanización o privadas no vigiladas</c:v>
                </c:pt>
                <c:pt idx="13">
                  <c:v>Aguas interiores sin vigilancia</c:v>
                </c:pt>
                <c:pt idx="14">
                  <c:v>Bañera</c:v>
                </c:pt>
                <c:pt idx="15">
                  <c:v>Contenedor de agua, cubo, fuente, etc</c:v>
                </c:pt>
                <c:pt idx="16">
                  <c:v>Piscinas de urbanizaciones con vigilancia</c:v>
                </c:pt>
              </c:strCache>
            </c:strRef>
          </c:cat>
          <c:val>
            <c:numRef>
              <c:f>Loc!$E$46:$E$63</c:f>
              <c:numCache>
                <c:formatCode>General</c:formatCode>
                <c:ptCount val="17"/>
                <c:pt idx="0">
                  <c:v>81</c:v>
                </c:pt>
                <c:pt idx="1">
                  <c:v>68</c:v>
                </c:pt>
                <c:pt idx="2">
                  <c:v>83</c:v>
                </c:pt>
                <c:pt idx="3">
                  <c:v>66</c:v>
                </c:pt>
                <c:pt idx="4">
                  <c:v>21</c:v>
                </c:pt>
                <c:pt idx="5">
                  <c:v>21</c:v>
                </c:pt>
                <c:pt idx="6">
                  <c:v>12</c:v>
                </c:pt>
                <c:pt idx="7">
                  <c:v>15</c:v>
                </c:pt>
                <c:pt idx="8">
                  <c:v>12</c:v>
                </c:pt>
                <c:pt idx="9">
                  <c:v>8</c:v>
                </c:pt>
                <c:pt idx="10">
                  <c:v>7</c:v>
                </c:pt>
                <c:pt idx="11">
                  <c:v>6</c:v>
                </c:pt>
                <c:pt idx="12">
                  <c:v>4</c:v>
                </c:pt>
                <c:pt idx="13">
                  <c:v>4</c:v>
                </c:pt>
                <c:pt idx="14">
                  <c:v>2</c:v>
                </c:pt>
                <c:pt idx="15">
                  <c:v>2</c:v>
                </c:pt>
                <c:pt idx="16">
                  <c:v>1</c:v>
                </c:pt>
              </c:numCache>
            </c:numRef>
          </c:val>
          <c:extLst>
            <c:ext xmlns:c16="http://schemas.microsoft.com/office/drawing/2014/chart" uri="{C3380CC4-5D6E-409C-BE32-E72D297353CC}">
              <c16:uniqueId val="{00000000-7556-4783-B05D-CDFFC386C50A}"/>
            </c:ext>
          </c:extLst>
        </c:ser>
        <c:ser>
          <c:idx val="1"/>
          <c:order val="1"/>
          <c:tx>
            <c:strRef>
              <c:f>Loc!$F$44:$F$45</c:f>
              <c:strCache>
                <c:ptCount val="1"/>
                <c:pt idx="0">
                  <c:v>Mujer</c:v>
                </c:pt>
              </c:strCache>
            </c:strRef>
          </c:tx>
          <c:invertIfNegative val="0"/>
          <c:cat>
            <c:strRef>
              <c:f>Loc!$D$46:$D$63</c:f>
              <c:strCache>
                <c:ptCount val="17"/>
                <c:pt idx="0">
                  <c:v>Playas con vigilancia</c:v>
                </c:pt>
                <c:pt idx="1">
                  <c:v>Playas sin vigilancia</c:v>
                </c:pt>
                <c:pt idx="2">
                  <c:v>Rios, canales y similares</c:v>
                </c:pt>
                <c:pt idx="3">
                  <c:v>Entorno marino</c:v>
                </c:pt>
                <c:pt idx="4">
                  <c:v>Embalses, Pantanos</c:v>
                </c:pt>
                <c:pt idx="5">
                  <c:v>Puertos, embarcaderos, amarres</c:v>
                </c:pt>
                <c:pt idx="6">
                  <c:v>Piscinas domesticas no vigiladas</c:v>
                </c:pt>
                <c:pt idx="7">
                  <c:v>Franja costera o alta mar</c:v>
                </c:pt>
                <c:pt idx="8">
                  <c:v>Sistemas de recogida, transporte o almacenamiento de agua</c:v>
                </c:pt>
                <c:pt idx="9">
                  <c:v>Otros</c:v>
                </c:pt>
                <c:pt idx="10">
                  <c:v>Piscinas de equipamientos hoteleros y similares</c:v>
                </c:pt>
                <c:pt idx="11">
                  <c:v>Piscinas publicas con vigilancia</c:v>
                </c:pt>
                <c:pt idx="12">
                  <c:v>Piscinas urbanización o privadas no vigiladas</c:v>
                </c:pt>
                <c:pt idx="13">
                  <c:v>Aguas interiores sin vigilancia</c:v>
                </c:pt>
                <c:pt idx="14">
                  <c:v>Bañera</c:v>
                </c:pt>
                <c:pt idx="15">
                  <c:v>Contenedor de agua, cubo, fuente, etc</c:v>
                </c:pt>
                <c:pt idx="16">
                  <c:v>Piscinas de urbanizaciones con vigilancia</c:v>
                </c:pt>
              </c:strCache>
            </c:strRef>
          </c:cat>
          <c:val>
            <c:numRef>
              <c:f>Loc!$F$46:$F$63</c:f>
              <c:numCache>
                <c:formatCode>General</c:formatCode>
                <c:ptCount val="17"/>
                <c:pt idx="0">
                  <c:v>29</c:v>
                </c:pt>
                <c:pt idx="1">
                  <c:v>31</c:v>
                </c:pt>
                <c:pt idx="2">
                  <c:v>16</c:v>
                </c:pt>
                <c:pt idx="3">
                  <c:v>10</c:v>
                </c:pt>
                <c:pt idx="4">
                  <c:v>3</c:v>
                </c:pt>
                <c:pt idx="5">
                  <c:v>3</c:v>
                </c:pt>
                <c:pt idx="6">
                  <c:v>8</c:v>
                </c:pt>
                <c:pt idx="7">
                  <c:v>2</c:v>
                </c:pt>
                <c:pt idx="8">
                  <c:v>3</c:v>
                </c:pt>
                <c:pt idx="9">
                  <c:v>3</c:v>
                </c:pt>
                <c:pt idx="10">
                  <c:v>2</c:v>
                </c:pt>
                <c:pt idx="11">
                  <c:v>3</c:v>
                </c:pt>
                <c:pt idx="12">
                  <c:v>4</c:v>
                </c:pt>
                <c:pt idx="13">
                  <c:v>1</c:v>
                </c:pt>
                <c:pt idx="14">
                  <c:v>1</c:v>
                </c:pt>
                <c:pt idx="16">
                  <c:v>1</c:v>
                </c:pt>
              </c:numCache>
            </c:numRef>
          </c:val>
          <c:extLst>
            <c:ext xmlns:c16="http://schemas.microsoft.com/office/drawing/2014/chart" uri="{C3380CC4-5D6E-409C-BE32-E72D297353CC}">
              <c16:uniqueId val="{00000000-467D-47EF-AD65-E202A29F9646}"/>
            </c:ext>
          </c:extLst>
        </c:ser>
        <c:dLbls>
          <c:showLegendKey val="0"/>
          <c:showVal val="0"/>
          <c:showCatName val="0"/>
          <c:showSerName val="0"/>
          <c:showPercent val="0"/>
          <c:showBubbleSize val="0"/>
        </c:dLbls>
        <c:gapWidth val="75"/>
        <c:overlap val="100"/>
        <c:axId val="251684352"/>
        <c:axId val="251685888"/>
      </c:barChart>
      <c:catAx>
        <c:axId val="251684352"/>
        <c:scaling>
          <c:orientation val="minMax"/>
        </c:scaling>
        <c:delete val="0"/>
        <c:axPos val="l"/>
        <c:numFmt formatCode="General" sourceLinked="0"/>
        <c:majorTickMark val="none"/>
        <c:minorTickMark val="none"/>
        <c:tickLblPos val="nextTo"/>
        <c:txPr>
          <a:bodyPr/>
          <a:lstStyle/>
          <a:p>
            <a:pPr>
              <a:defRPr sz="1200"/>
            </a:pPr>
            <a:endParaRPr lang="es-ES"/>
          </a:p>
        </c:txPr>
        <c:crossAx val="251685888"/>
        <c:crosses val="autoZero"/>
        <c:auto val="1"/>
        <c:lblAlgn val="ctr"/>
        <c:lblOffset val="100"/>
        <c:noMultiLvlLbl val="0"/>
      </c:catAx>
      <c:valAx>
        <c:axId val="251685888"/>
        <c:scaling>
          <c:orientation val="minMax"/>
        </c:scaling>
        <c:delete val="0"/>
        <c:axPos val="b"/>
        <c:majorGridlines/>
        <c:numFmt formatCode="General" sourceLinked="1"/>
        <c:majorTickMark val="none"/>
        <c:minorTickMark val="none"/>
        <c:tickLblPos val="nextTo"/>
        <c:spPr>
          <a:ln w="9525">
            <a:noFill/>
          </a:ln>
        </c:spPr>
        <c:crossAx val="251684352"/>
        <c:crosses val="autoZero"/>
        <c:crossBetween val="between"/>
      </c:valAx>
    </c:plotArea>
    <c:legend>
      <c:legendPos val="b"/>
      <c:overlay val="0"/>
      <c:txPr>
        <a:bodyPr/>
        <a:lstStyle/>
        <a:p>
          <a:pPr>
            <a:defRPr sz="1600"/>
          </a:pPr>
          <a:endParaRPr lang="es-ES"/>
        </a:p>
      </c:txPr>
    </c:legend>
    <c:plotVisOnly val="1"/>
    <c:dispBlanksAs val="gap"/>
    <c:showDLblsOverMax val="0"/>
  </c:chart>
  <c:printSettings>
    <c:headerFooter/>
    <c:pageMargins b="0.75000000000000899" l="0.70000000000000062" r="0.70000000000000062" t="0.75000000000000899" header="0.30000000000000032" footer="0.30000000000000032"/>
    <c:pageSetup/>
  </c:printSettings>
</c:chartSpace>
</file>

<file path=xl/charts/chart2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pivotSource>
    <c:name>[Datos 2019.xlsx]Loc!Tabla dinámica4</c:name>
    <c:fmtId val="0"/>
  </c:pivotSource>
  <c:chart>
    <c:title>
      <c:tx>
        <c:rich>
          <a:bodyPr/>
          <a:lstStyle/>
          <a:p>
            <a:pPr>
              <a:defRPr/>
            </a:pPr>
            <a:r>
              <a:rPr lang="es-ES" sz="2400"/>
              <a:t>Localización de los incidentes de Ahogamiento - 2019</a:t>
            </a:r>
          </a:p>
        </c:rich>
      </c:tx>
      <c:layout>
        <c:manualLayout>
          <c:xMode val="edge"/>
          <c:yMode val="edge"/>
          <c:x val="0.18225984996347591"/>
          <c:y val="2.1332419566700001E-2"/>
        </c:manualLayout>
      </c:layout>
      <c:overlay val="0"/>
    </c:title>
    <c:autoTitleDeleted val="0"/>
    <c:pivotFmts>
      <c:pivotFmt>
        <c:idx val="0"/>
        <c:marker>
          <c:symbol val="none"/>
        </c:marker>
      </c:pivotFmt>
      <c:pivotFmt>
        <c:idx val="1"/>
        <c:marker>
          <c:symbol val="none"/>
        </c:marker>
      </c:pivotFmt>
      <c:pivotFmt>
        <c:idx val="2"/>
        <c:marker>
          <c:symbol val="none"/>
        </c:marker>
      </c:pivotFmt>
      <c:pivotFmt>
        <c:idx val="3"/>
        <c:marker>
          <c:symbol val="none"/>
        </c:marker>
      </c:pivotFmt>
      <c:pivotFmt>
        <c:idx val="4"/>
        <c:marker>
          <c:symbol val="none"/>
        </c:marker>
      </c:pivotFmt>
      <c:pivotFmt>
        <c:idx val="5"/>
        <c:marker>
          <c:symbol val="none"/>
        </c:marker>
      </c:pivotFmt>
      <c:pivotFmt>
        <c:idx val="6"/>
        <c:marker>
          <c:symbol val="none"/>
        </c:marker>
      </c:pivotFmt>
      <c:pivotFmt>
        <c:idx val="7"/>
        <c:marker>
          <c:symbol val="none"/>
        </c:marker>
      </c:pivotFmt>
      <c:pivotFmt>
        <c:idx val="8"/>
        <c:marker>
          <c:symbol val="none"/>
        </c:marker>
      </c:pivotFmt>
      <c:pivotFmt>
        <c:idx val="9"/>
        <c:marker>
          <c:symbol val="none"/>
        </c:marker>
      </c:pivotFmt>
      <c:pivotFmt>
        <c:idx val="10"/>
        <c:marker>
          <c:symbol val="none"/>
        </c:marker>
      </c:pivotFmt>
      <c:pivotFmt>
        <c:idx val="11"/>
        <c:marker>
          <c:symbol val="none"/>
        </c:marker>
      </c:pivotFmt>
      <c:pivotFmt>
        <c:idx val="12"/>
        <c:marker>
          <c:symbol val="none"/>
        </c:marker>
      </c:pivotFmt>
      <c:pivotFmt>
        <c:idx val="13"/>
        <c:marker>
          <c:symbol val="none"/>
        </c:marker>
      </c:pivotFmt>
      <c:pivotFmt>
        <c:idx val="14"/>
        <c:marker>
          <c:symbol val="none"/>
        </c:marker>
      </c:pivotFmt>
    </c:pivotFmts>
    <c:plotArea>
      <c:layout/>
      <c:barChart>
        <c:barDir val="bar"/>
        <c:grouping val="stacked"/>
        <c:varyColors val="0"/>
        <c:ser>
          <c:idx val="0"/>
          <c:order val="0"/>
          <c:tx>
            <c:strRef>
              <c:f>Loc!$E$4:$E$5</c:f>
              <c:strCache>
                <c:ptCount val="1"/>
                <c:pt idx="0">
                  <c:v>Hombre</c:v>
                </c:pt>
              </c:strCache>
            </c:strRef>
          </c:tx>
          <c:invertIfNegative val="0"/>
          <c:cat>
            <c:strRef>
              <c:f>Loc!$D$6:$D$24</c:f>
              <c:strCache>
                <c:ptCount val="18"/>
                <c:pt idx="0">
                  <c:v>Playas con vigilancia</c:v>
                </c:pt>
                <c:pt idx="1">
                  <c:v>Playas sin vigilancia</c:v>
                </c:pt>
                <c:pt idx="2">
                  <c:v>Entorno marino</c:v>
                </c:pt>
                <c:pt idx="3">
                  <c:v>Rios, canales y similares</c:v>
                </c:pt>
                <c:pt idx="4">
                  <c:v>Franja costera o alta mar</c:v>
                </c:pt>
                <c:pt idx="5">
                  <c:v>Puertos, embarcaderos, amarres</c:v>
                </c:pt>
                <c:pt idx="6">
                  <c:v>Otros</c:v>
                </c:pt>
                <c:pt idx="7">
                  <c:v>Piscinas domesticas no vigiladas</c:v>
                </c:pt>
                <c:pt idx="8">
                  <c:v>Piscinas publicas con vigilancia</c:v>
                </c:pt>
                <c:pt idx="9">
                  <c:v>Sistemas de recogida, transporte o almacenamiento de agua</c:v>
                </c:pt>
                <c:pt idx="10">
                  <c:v>Embalses, Pantanos</c:v>
                </c:pt>
                <c:pt idx="11">
                  <c:v>Piscinas de equipamientos hoteleros y similares</c:v>
                </c:pt>
                <c:pt idx="12">
                  <c:v>Piscinas urbanización o privadas no vigiladas</c:v>
                </c:pt>
                <c:pt idx="13">
                  <c:v>Aguas interiores sin vigilancia</c:v>
                </c:pt>
                <c:pt idx="14">
                  <c:v>Piscinas de urbanizaciones con vigilancia</c:v>
                </c:pt>
                <c:pt idx="15">
                  <c:v>Bañera</c:v>
                </c:pt>
                <c:pt idx="16">
                  <c:v>Contenedor de agua, cubo, fuente, etc</c:v>
                </c:pt>
                <c:pt idx="17">
                  <c:v>Parque acuatico</c:v>
                </c:pt>
              </c:strCache>
            </c:strRef>
          </c:cat>
          <c:val>
            <c:numRef>
              <c:f>Loc!$E$6:$E$24</c:f>
              <c:numCache>
                <c:formatCode>General</c:formatCode>
                <c:ptCount val="18"/>
                <c:pt idx="0">
                  <c:v>204</c:v>
                </c:pt>
                <c:pt idx="1">
                  <c:v>152</c:v>
                </c:pt>
                <c:pt idx="2">
                  <c:v>156</c:v>
                </c:pt>
                <c:pt idx="3">
                  <c:v>130</c:v>
                </c:pt>
                <c:pt idx="4">
                  <c:v>119</c:v>
                </c:pt>
                <c:pt idx="5">
                  <c:v>35</c:v>
                </c:pt>
                <c:pt idx="6">
                  <c:v>22</c:v>
                </c:pt>
                <c:pt idx="7">
                  <c:v>19</c:v>
                </c:pt>
                <c:pt idx="8">
                  <c:v>19</c:v>
                </c:pt>
                <c:pt idx="9">
                  <c:v>18</c:v>
                </c:pt>
                <c:pt idx="10">
                  <c:v>21</c:v>
                </c:pt>
                <c:pt idx="11">
                  <c:v>10</c:v>
                </c:pt>
                <c:pt idx="12">
                  <c:v>9</c:v>
                </c:pt>
                <c:pt idx="13">
                  <c:v>4</c:v>
                </c:pt>
                <c:pt idx="14">
                  <c:v>4</c:v>
                </c:pt>
                <c:pt idx="15">
                  <c:v>2</c:v>
                </c:pt>
                <c:pt idx="16">
                  <c:v>2</c:v>
                </c:pt>
                <c:pt idx="17">
                  <c:v>1</c:v>
                </c:pt>
              </c:numCache>
            </c:numRef>
          </c:val>
          <c:extLst>
            <c:ext xmlns:c16="http://schemas.microsoft.com/office/drawing/2014/chart" uri="{C3380CC4-5D6E-409C-BE32-E72D297353CC}">
              <c16:uniqueId val="{00000000-897A-4EFF-B91B-667832914CDD}"/>
            </c:ext>
          </c:extLst>
        </c:ser>
        <c:ser>
          <c:idx val="1"/>
          <c:order val="1"/>
          <c:tx>
            <c:strRef>
              <c:f>Loc!$F$4:$F$5</c:f>
              <c:strCache>
                <c:ptCount val="1"/>
                <c:pt idx="0">
                  <c:v>Mujer</c:v>
                </c:pt>
              </c:strCache>
            </c:strRef>
          </c:tx>
          <c:invertIfNegative val="0"/>
          <c:cat>
            <c:strRef>
              <c:f>Loc!$D$6:$D$24</c:f>
              <c:strCache>
                <c:ptCount val="18"/>
                <c:pt idx="0">
                  <c:v>Playas con vigilancia</c:v>
                </c:pt>
                <c:pt idx="1">
                  <c:v>Playas sin vigilancia</c:v>
                </c:pt>
                <c:pt idx="2">
                  <c:v>Entorno marino</c:v>
                </c:pt>
                <c:pt idx="3">
                  <c:v>Rios, canales y similares</c:v>
                </c:pt>
                <c:pt idx="4">
                  <c:v>Franja costera o alta mar</c:v>
                </c:pt>
                <c:pt idx="5">
                  <c:v>Puertos, embarcaderos, amarres</c:v>
                </c:pt>
                <c:pt idx="6">
                  <c:v>Otros</c:v>
                </c:pt>
                <c:pt idx="7">
                  <c:v>Piscinas domesticas no vigiladas</c:v>
                </c:pt>
                <c:pt idx="8">
                  <c:v>Piscinas publicas con vigilancia</c:v>
                </c:pt>
                <c:pt idx="9">
                  <c:v>Sistemas de recogida, transporte o almacenamiento de agua</c:v>
                </c:pt>
                <c:pt idx="10">
                  <c:v>Embalses, Pantanos</c:v>
                </c:pt>
                <c:pt idx="11">
                  <c:v>Piscinas de equipamientos hoteleros y similares</c:v>
                </c:pt>
                <c:pt idx="12">
                  <c:v>Piscinas urbanización o privadas no vigiladas</c:v>
                </c:pt>
                <c:pt idx="13">
                  <c:v>Aguas interiores sin vigilancia</c:v>
                </c:pt>
                <c:pt idx="14">
                  <c:v>Piscinas de urbanizaciones con vigilancia</c:v>
                </c:pt>
                <c:pt idx="15">
                  <c:v>Bañera</c:v>
                </c:pt>
                <c:pt idx="16">
                  <c:v>Contenedor de agua, cubo, fuente, etc</c:v>
                </c:pt>
                <c:pt idx="17">
                  <c:v>Parque acuatico</c:v>
                </c:pt>
              </c:strCache>
            </c:strRef>
          </c:cat>
          <c:val>
            <c:numRef>
              <c:f>Loc!$F$6:$F$24</c:f>
              <c:numCache>
                <c:formatCode>General</c:formatCode>
                <c:ptCount val="18"/>
                <c:pt idx="0">
                  <c:v>82</c:v>
                </c:pt>
                <c:pt idx="1">
                  <c:v>59</c:v>
                </c:pt>
                <c:pt idx="2">
                  <c:v>28</c:v>
                </c:pt>
                <c:pt idx="3">
                  <c:v>38</c:v>
                </c:pt>
                <c:pt idx="4">
                  <c:v>15</c:v>
                </c:pt>
                <c:pt idx="5">
                  <c:v>7</c:v>
                </c:pt>
                <c:pt idx="6">
                  <c:v>6</c:v>
                </c:pt>
                <c:pt idx="7">
                  <c:v>12</c:v>
                </c:pt>
                <c:pt idx="8">
                  <c:v>8</c:v>
                </c:pt>
                <c:pt idx="9">
                  <c:v>8</c:v>
                </c:pt>
                <c:pt idx="10">
                  <c:v>5</c:v>
                </c:pt>
                <c:pt idx="11">
                  <c:v>11</c:v>
                </c:pt>
                <c:pt idx="12">
                  <c:v>8</c:v>
                </c:pt>
                <c:pt idx="13">
                  <c:v>1</c:v>
                </c:pt>
                <c:pt idx="14">
                  <c:v>1</c:v>
                </c:pt>
                <c:pt idx="15">
                  <c:v>1</c:v>
                </c:pt>
                <c:pt idx="17">
                  <c:v>1</c:v>
                </c:pt>
              </c:numCache>
            </c:numRef>
          </c:val>
          <c:extLst>
            <c:ext xmlns:c16="http://schemas.microsoft.com/office/drawing/2014/chart" uri="{C3380CC4-5D6E-409C-BE32-E72D297353CC}">
              <c16:uniqueId val="{00000001-897A-4EFF-B91B-667832914CDD}"/>
            </c:ext>
          </c:extLst>
        </c:ser>
        <c:ser>
          <c:idx val="2"/>
          <c:order val="2"/>
          <c:tx>
            <c:strRef>
              <c:f>Loc!$G$4:$G$5</c:f>
              <c:strCache>
                <c:ptCount val="1"/>
                <c:pt idx="0">
                  <c:v>Sin Datos</c:v>
                </c:pt>
              </c:strCache>
            </c:strRef>
          </c:tx>
          <c:invertIfNegative val="0"/>
          <c:cat>
            <c:strRef>
              <c:f>Loc!$D$6:$D$24</c:f>
              <c:strCache>
                <c:ptCount val="18"/>
                <c:pt idx="0">
                  <c:v>Playas con vigilancia</c:v>
                </c:pt>
                <c:pt idx="1">
                  <c:v>Playas sin vigilancia</c:v>
                </c:pt>
                <c:pt idx="2">
                  <c:v>Entorno marino</c:v>
                </c:pt>
                <c:pt idx="3">
                  <c:v>Rios, canales y similares</c:v>
                </c:pt>
                <c:pt idx="4">
                  <c:v>Franja costera o alta mar</c:v>
                </c:pt>
                <c:pt idx="5">
                  <c:v>Puertos, embarcaderos, amarres</c:v>
                </c:pt>
                <c:pt idx="6">
                  <c:v>Otros</c:v>
                </c:pt>
                <c:pt idx="7">
                  <c:v>Piscinas domesticas no vigiladas</c:v>
                </c:pt>
                <c:pt idx="8">
                  <c:v>Piscinas publicas con vigilancia</c:v>
                </c:pt>
                <c:pt idx="9">
                  <c:v>Sistemas de recogida, transporte o almacenamiento de agua</c:v>
                </c:pt>
                <c:pt idx="10">
                  <c:v>Embalses, Pantanos</c:v>
                </c:pt>
                <c:pt idx="11">
                  <c:v>Piscinas de equipamientos hoteleros y similares</c:v>
                </c:pt>
                <c:pt idx="12">
                  <c:v>Piscinas urbanización o privadas no vigiladas</c:v>
                </c:pt>
                <c:pt idx="13">
                  <c:v>Aguas interiores sin vigilancia</c:v>
                </c:pt>
                <c:pt idx="14">
                  <c:v>Piscinas de urbanizaciones con vigilancia</c:v>
                </c:pt>
                <c:pt idx="15">
                  <c:v>Bañera</c:v>
                </c:pt>
                <c:pt idx="16">
                  <c:v>Contenedor de agua, cubo, fuente, etc</c:v>
                </c:pt>
                <c:pt idx="17">
                  <c:v>Parque acuatico</c:v>
                </c:pt>
              </c:strCache>
            </c:strRef>
          </c:cat>
          <c:val>
            <c:numRef>
              <c:f>Loc!$G$6:$G$24</c:f>
              <c:numCache>
                <c:formatCode>General</c:formatCode>
                <c:ptCount val="18"/>
                <c:pt idx="0">
                  <c:v>33</c:v>
                </c:pt>
                <c:pt idx="4">
                  <c:v>23</c:v>
                </c:pt>
                <c:pt idx="6">
                  <c:v>6</c:v>
                </c:pt>
              </c:numCache>
            </c:numRef>
          </c:val>
          <c:extLst>
            <c:ext xmlns:c16="http://schemas.microsoft.com/office/drawing/2014/chart" uri="{C3380CC4-5D6E-409C-BE32-E72D297353CC}">
              <c16:uniqueId val="{00000000-E11B-4CF6-B806-E857C8045981}"/>
            </c:ext>
          </c:extLst>
        </c:ser>
        <c:dLbls>
          <c:showLegendKey val="0"/>
          <c:showVal val="0"/>
          <c:showCatName val="0"/>
          <c:showSerName val="0"/>
          <c:showPercent val="0"/>
          <c:showBubbleSize val="0"/>
        </c:dLbls>
        <c:gapWidth val="75"/>
        <c:overlap val="100"/>
        <c:axId val="242711168"/>
        <c:axId val="242717056"/>
      </c:barChart>
      <c:catAx>
        <c:axId val="242711168"/>
        <c:scaling>
          <c:orientation val="minMax"/>
        </c:scaling>
        <c:delete val="0"/>
        <c:axPos val="l"/>
        <c:numFmt formatCode="General" sourceLinked="0"/>
        <c:majorTickMark val="none"/>
        <c:minorTickMark val="none"/>
        <c:tickLblPos val="nextTo"/>
        <c:txPr>
          <a:bodyPr/>
          <a:lstStyle/>
          <a:p>
            <a:pPr>
              <a:defRPr sz="1200"/>
            </a:pPr>
            <a:endParaRPr lang="es-ES"/>
          </a:p>
        </c:txPr>
        <c:crossAx val="242717056"/>
        <c:crosses val="autoZero"/>
        <c:auto val="1"/>
        <c:lblAlgn val="ctr"/>
        <c:lblOffset val="100"/>
        <c:noMultiLvlLbl val="0"/>
      </c:catAx>
      <c:valAx>
        <c:axId val="242717056"/>
        <c:scaling>
          <c:orientation val="minMax"/>
        </c:scaling>
        <c:delete val="0"/>
        <c:axPos val="b"/>
        <c:majorGridlines/>
        <c:numFmt formatCode="General" sourceLinked="1"/>
        <c:majorTickMark val="none"/>
        <c:minorTickMark val="none"/>
        <c:tickLblPos val="nextTo"/>
        <c:spPr>
          <a:ln w="9525">
            <a:noFill/>
          </a:ln>
        </c:spPr>
        <c:crossAx val="242711168"/>
        <c:crosses val="autoZero"/>
        <c:crossBetween val="between"/>
      </c:valAx>
    </c:plotArea>
    <c:legend>
      <c:legendPos val="b"/>
      <c:overlay val="0"/>
      <c:txPr>
        <a:bodyPr/>
        <a:lstStyle/>
        <a:p>
          <a:pPr>
            <a:defRPr sz="1600"/>
          </a:pPr>
          <a:endParaRPr lang="es-ES"/>
        </a:p>
      </c:txPr>
    </c:legend>
    <c:plotVisOnly val="1"/>
    <c:dispBlanksAs val="gap"/>
    <c:showDLblsOverMax val="0"/>
  </c:chart>
  <c:printSettings>
    <c:headerFooter/>
    <c:pageMargins b="0.75000000000000955" l="0.70000000000000062" r="0.70000000000000062" t="0.75000000000000955" header="0.30000000000000032" footer="0.30000000000000032"/>
    <c:pageSetup/>
  </c:printSettings>
</c:chartSpace>
</file>

<file path=xl/charts/chart2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pivotSource>
    <c:name>[Datos 2019.xlsx]Por meses!Tabla dinámica1</c:name>
    <c:fmtId val="3"/>
  </c:pivotSource>
  <c:chart>
    <c:title>
      <c:tx>
        <c:rich>
          <a:bodyPr/>
          <a:lstStyle/>
          <a:p>
            <a:pPr>
              <a:defRPr/>
            </a:pPr>
            <a:r>
              <a:rPr lang="es-ES"/>
              <a:t>Informe de Ahogamientos</a:t>
            </a:r>
            <a:r>
              <a:rPr lang="es-ES" baseline="0"/>
              <a:t> en España</a:t>
            </a:r>
            <a:endParaRPr lang="es-ES"/>
          </a:p>
          <a:p>
            <a:pPr>
              <a:defRPr/>
            </a:pPr>
            <a:r>
              <a:rPr lang="es-ES"/>
              <a:t>Número</a:t>
            </a:r>
            <a:r>
              <a:rPr lang="es-ES" baseline="0"/>
              <a:t> de I</a:t>
            </a:r>
            <a:r>
              <a:rPr lang="es-ES"/>
              <a:t>ncidentes</a:t>
            </a:r>
            <a:r>
              <a:rPr lang="es-ES" baseline="0"/>
              <a:t> 2019 por meses al 14/06/2019</a:t>
            </a:r>
          </a:p>
          <a:p>
            <a:pPr>
              <a:defRPr/>
            </a:pPr>
            <a:r>
              <a:rPr lang="es-ES" baseline="0"/>
              <a:t>www.ahogamiento.com</a:t>
            </a:r>
            <a:endParaRPr lang="es-ES"/>
          </a:p>
        </c:rich>
      </c:tx>
      <c:overlay val="0"/>
    </c:title>
    <c:autoTitleDeleted val="0"/>
    <c:pivotFmts>
      <c:pivotFmt>
        <c:idx val="0"/>
        <c:marker>
          <c:symbol val="none"/>
        </c:marker>
        <c:dLbl>
          <c:idx val="0"/>
          <c:spPr/>
          <c:txPr>
            <a:bodyPr/>
            <a:lstStyle/>
            <a:p>
              <a:pPr>
                <a:defRPr sz="1600" b="1"/>
              </a:pPr>
              <a:endParaRPr lang="es-ES"/>
            </a:p>
          </c:txPr>
          <c:showLegendKey val="0"/>
          <c:showVal val="1"/>
          <c:showCatName val="0"/>
          <c:showSerName val="0"/>
          <c:showPercent val="0"/>
          <c:showBubbleSize val="0"/>
          <c:extLst>
            <c:ext xmlns:c15="http://schemas.microsoft.com/office/drawing/2012/chart" uri="{CE6537A1-D6FC-4f65-9D91-7224C49458BB}"/>
          </c:extLst>
        </c:dLbl>
      </c:pivotFmt>
      <c:pivotFmt>
        <c:idx val="1"/>
        <c:marker>
          <c:symbol val="none"/>
        </c:marker>
        <c:dLbl>
          <c:idx val="0"/>
          <c:spPr/>
          <c:txPr>
            <a:bodyPr/>
            <a:lstStyle/>
            <a:p>
              <a:pPr>
                <a:defRPr sz="1800" b="1" i="1"/>
              </a:pPr>
              <a:endParaRPr lang="es-ES"/>
            </a:p>
          </c:txPr>
          <c:showLegendKey val="0"/>
          <c:showVal val="1"/>
          <c:showCatName val="0"/>
          <c:showSerName val="0"/>
          <c:showPercent val="0"/>
          <c:showBubbleSize val="0"/>
          <c:extLst>
            <c:ext xmlns:c15="http://schemas.microsoft.com/office/drawing/2012/chart" uri="{CE6537A1-D6FC-4f65-9D91-7224C49458BB}"/>
          </c:extLst>
        </c:dLbl>
      </c:pivotFmt>
      <c:pivotFmt>
        <c:idx val="2"/>
        <c:marker>
          <c:symbol val="none"/>
        </c:marker>
      </c:pivotFmt>
      <c:pivotFmt>
        <c:idx val="3"/>
        <c:marker>
          <c:symbol val="none"/>
        </c:marker>
      </c:pivotFmt>
      <c:pivotFmt>
        <c:idx val="4"/>
        <c:marker>
          <c:symbol val="none"/>
        </c:marker>
      </c:pivotFmt>
      <c:pivotFmt>
        <c:idx val="5"/>
        <c:marker>
          <c:symbol val="none"/>
        </c:marker>
      </c:pivotFmt>
      <c:pivotFmt>
        <c:idx val="6"/>
        <c:marker>
          <c:symbol val="none"/>
        </c:marker>
      </c:pivotFmt>
      <c:pivotFmt>
        <c:idx val="7"/>
        <c:marker>
          <c:symbol val="none"/>
        </c:marker>
        <c:dLbl>
          <c:idx val="0"/>
          <c:spPr/>
          <c:txPr>
            <a:bodyPr/>
            <a:lstStyle/>
            <a:p>
              <a:pPr>
                <a:defRPr sz="1400"/>
              </a:pPr>
              <a:endParaRPr lang="es-ES"/>
            </a:p>
          </c:txPr>
          <c:showLegendKey val="0"/>
          <c:showVal val="1"/>
          <c:showCatName val="0"/>
          <c:showSerName val="0"/>
          <c:showPercent val="0"/>
          <c:showBubbleSize val="0"/>
          <c:extLst>
            <c:ext xmlns:c15="http://schemas.microsoft.com/office/drawing/2012/chart" uri="{CE6537A1-D6FC-4f65-9D91-7224C49458BB}"/>
          </c:extLst>
        </c:dLbl>
      </c:pivotFmt>
      <c:pivotFmt>
        <c:idx val="8"/>
        <c:marker>
          <c:symbol val="none"/>
        </c:marker>
      </c:pivotFmt>
      <c:pivotFmt>
        <c:idx val="9"/>
        <c:marker>
          <c:symbol val="none"/>
        </c:marker>
      </c:pivotFmt>
      <c:pivotFmt>
        <c:idx val="10"/>
        <c:marker>
          <c:symbol val="none"/>
        </c:marker>
      </c:pivotFmt>
    </c:pivotFmts>
    <c:plotArea>
      <c:layout/>
      <c:barChart>
        <c:barDir val="col"/>
        <c:grouping val="stacked"/>
        <c:varyColors val="0"/>
        <c:ser>
          <c:idx val="0"/>
          <c:order val="0"/>
          <c:tx>
            <c:strRef>
              <c:f>'Por meses'!$C$3:$C$4</c:f>
              <c:strCache>
                <c:ptCount val="1"/>
                <c:pt idx="0">
                  <c:v>Hombre</c:v>
                </c:pt>
              </c:strCache>
            </c:strRef>
          </c:tx>
          <c:invertIfNegative val="0"/>
          <c:dLbls>
            <c:spPr/>
            <c:txPr>
              <a:bodyPr/>
              <a:lstStyle/>
              <a:p>
                <a:pPr>
                  <a:defRPr sz="1600" b="1"/>
                </a:pPr>
                <a:endParaRPr lang="es-ES"/>
              </a:p>
            </c:txPr>
            <c:showLegendKey val="0"/>
            <c:showVal val="1"/>
            <c:showCatName val="0"/>
            <c:showSerName val="0"/>
            <c:showPercent val="0"/>
            <c:showBubbleSize val="0"/>
            <c:showLeaderLines val="0"/>
            <c:extLst>
              <c:ext xmlns:c15="http://schemas.microsoft.com/office/drawing/2012/chart" uri="{CE6537A1-D6FC-4f65-9D91-7224C49458BB}">
                <c15:showLeaderLines val="1"/>
              </c:ext>
            </c:extLst>
          </c:dLbls>
          <c:cat>
            <c:strRef>
              <c:f>'Por meses'!$B$5:$B$17</c:f>
              <c:strCache>
                <c:ptCount val="12"/>
                <c:pt idx="0">
                  <c:v>ene</c:v>
                </c:pt>
                <c:pt idx="1">
                  <c:v>feb</c:v>
                </c:pt>
                <c:pt idx="2">
                  <c:v>mar</c:v>
                </c:pt>
                <c:pt idx="3">
                  <c:v>abr</c:v>
                </c:pt>
                <c:pt idx="4">
                  <c:v>may</c:v>
                </c:pt>
                <c:pt idx="5">
                  <c:v>jun</c:v>
                </c:pt>
                <c:pt idx="6">
                  <c:v>jul</c:v>
                </c:pt>
                <c:pt idx="7">
                  <c:v>ago</c:v>
                </c:pt>
                <c:pt idx="8">
                  <c:v>sep</c:v>
                </c:pt>
                <c:pt idx="9">
                  <c:v>oct</c:v>
                </c:pt>
                <c:pt idx="10">
                  <c:v>nov</c:v>
                </c:pt>
                <c:pt idx="11">
                  <c:v>dic</c:v>
                </c:pt>
              </c:strCache>
            </c:strRef>
          </c:cat>
          <c:val>
            <c:numRef>
              <c:f>'Por meses'!$C$5:$C$17</c:f>
              <c:numCache>
                <c:formatCode>General</c:formatCode>
                <c:ptCount val="12"/>
                <c:pt idx="0">
                  <c:v>46</c:v>
                </c:pt>
                <c:pt idx="1">
                  <c:v>36</c:v>
                </c:pt>
                <c:pt idx="2">
                  <c:v>50</c:v>
                </c:pt>
                <c:pt idx="3">
                  <c:v>41</c:v>
                </c:pt>
                <c:pt idx="4">
                  <c:v>66</c:v>
                </c:pt>
                <c:pt idx="5">
                  <c:v>96</c:v>
                </c:pt>
                <c:pt idx="6">
                  <c:v>153</c:v>
                </c:pt>
                <c:pt idx="7">
                  <c:v>200</c:v>
                </c:pt>
                <c:pt idx="8">
                  <c:v>81</c:v>
                </c:pt>
                <c:pt idx="9">
                  <c:v>56</c:v>
                </c:pt>
                <c:pt idx="10">
                  <c:v>41</c:v>
                </c:pt>
                <c:pt idx="11">
                  <c:v>61</c:v>
                </c:pt>
              </c:numCache>
            </c:numRef>
          </c:val>
          <c:extLst>
            <c:ext xmlns:c16="http://schemas.microsoft.com/office/drawing/2014/chart" uri="{C3380CC4-5D6E-409C-BE32-E72D297353CC}">
              <c16:uniqueId val="{00000000-8C7D-4DF6-B2F1-7800556ADB26}"/>
            </c:ext>
          </c:extLst>
        </c:ser>
        <c:ser>
          <c:idx val="1"/>
          <c:order val="1"/>
          <c:tx>
            <c:strRef>
              <c:f>'Por meses'!$D$3:$D$4</c:f>
              <c:strCache>
                <c:ptCount val="1"/>
                <c:pt idx="0">
                  <c:v>Mujer</c:v>
                </c:pt>
              </c:strCache>
            </c:strRef>
          </c:tx>
          <c:invertIfNegative val="0"/>
          <c:dLbls>
            <c:spPr/>
            <c:txPr>
              <a:bodyPr/>
              <a:lstStyle/>
              <a:p>
                <a:pPr>
                  <a:defRPr sz="1800" b="1" i="1"/>
                </a:pPr>
                <a:endParaRPr lang="es-ES"/>
              </a:p>
            </c:txPr>
            <c:showLegendKey val="0"/>
            <c:showVal val="1"/>
            <c:showCatName val="0"/>
            <c:showSerName val="0"/>
            <c:showPercent val="0"/>
            <c:showBubbleSize val="0"/>
            <c:showLeaderLines val="0"/>
            <c:extLst>
              <c:ext xmlns:c15="http://schemas.microsoft.com/office/drawing/2012/chart" uri="{CE6537A1-D6FC-4f65-9D91-7224C49458BB}">
                <c15:showLeaderLines val="1"/>
              </c:ext>
            </c:extLst>
          </c:dLbls>
          <c:cat>
            <c:strRef>
              <c:f>'Por meses'!$B$5:$B$17</c:f>
              <c:strCache>
                <c:ptCount val="12"/>
                <c:pt idx="0">
                  <c:v>ene</c:v>
                </c:pt>
                <c:pt idx="1">
                  <c:v>feb</c:v>
                </c:pt>
                <c:pt idx="2">
                  <c:v>mar</c:v>
                </c:pt>
                <c:pt idx="3">
                  <c:v>abr</c:v>
                </c:pt>
                <c:pt idx="4">
                  <c:v>may</c:v>
                </c:pt>
                <c:pt idx="5">
                  <c:v>jun</c:v>
                </c:pt>
                <c:pt idx="6">
                  <c:v>jul</c:v>
                </c:pt>
                <c:pt idx="7">
                  <c:v>ago</c:v>
                </c:pt>
                <c:pt idx="8">
                  <c:v>sep</c:v>
                </c:pt>
                <c:pt idx="9">
                  <c:v>oct</c:v>
                </c:pt>
                <c:pt idx="10">
                  <c:v>nov</c:v>
                </c:pt>
                <c:pt idx="11">
                  <c:v>dic</c:v>
                </c:pt>
              </c:strCache>
            </c:strRef>
          </c:cat>
          <c:val>
            <c:numRef>
              <c:f>'Por meses'!$D$5:$D$17</c:f>
              <c:numCache>
                <c:formatCode>General</c:formatCode>
                <c:ptCount val="12"/>
                <c:pt idx="0">
                  <c:v>6</c:v>
                </c:pt>
                <c:pt idx="1">
                  <c:v>8</c:v>
                </c:pt>
                <c:pt idx="2">
                  <c:v>13</c:v>
                </c:pt>
                <c:pt idx="3">
                  <c:v>20</c:v>
                </c:pt>
                <c:pt idx="4">
                  <c:v>24</c:v>
                </c:pt>
                <c:pt idx="5">
                  <c:v>36</c:v>
                </c:pt>
                <c:pt idx="6">
                  <c:v>59</c:v>
                </c:pt>
                <c:pt idx="7">
                  <c:v>61</c:v>
                </c:pt>
                <c:pt idx="8">
                  <c:v>20</c:v>
                </c:pt>
                <c:pt idx="9">
                  <c:v>24</c:v>
                </c:pt>
                <c:pt idx="10">
                  <c:v>7</c:v>
                </c:pt>
                <c:pt idx="11">
                  <c:v>13</c:v>
                </c:pt>
              </c:numCache>
            </c:numRef>
          </c:val>
          <c:extLst>
            <c:ext xmlns:c16="http://schemas.microsoft.com/office/drawing/2014/chart" uri="{C3380CC4-5D6E-409C-BE32-E72D297353CC}">
              <c16:uniqueId val="{00000001-8C7D-4DF6-B2F1-7800556ADB26}"/>
            </c:ext>
          </c:extLst>
        </c:ser>
        <c:ser>
          <c:idx val="2"/>
          <c:order val="2"/>
          <c:tx>
            <c:strRef>
              <c:f>'Por meses'!$E$3:$E$4</c:f>
              <c:strCache>
                <c:ptCount val="1"/>
                <c:pt idx="0">
                  <c:v>Sin Datos</c:v>
                </c:pt>
              </c:strCache>
            </c:strRef>
          </c:tx>
          <c:invertIfNegative val="0"/>
          <c:dLbls>
            <c:spPr/>
            <c:txPr>
              <a:bodyPr/>
              <a:lstStyle/>
              <a:p>
                <a:pPr>
                  <a:defRPr sz="1400"/>
                </a:pPr>
                <a:endParaRPr lang="es-ES"/>
              </a:p>
            </c:txPr>
            <c:showLegendKey val="0"/>
            <c:showVal val="1"/>
            <c:showCatName val="0"/>
            <c:showSerName val="0"/>
            <c:showPercent val="0"/>
            <c:showBubbleSize val="0"/>
            <c:showLeaderLines val="0"/>
            <c:extLst>
              <c:ext xmlns:c15="http://schemas.microsoft.com/office/drawing/2012/chart" uri="{CE6537A1-D6FC-4f65-9D91-7224C49458BB}">
                <c15:showLeaderLines val="1"/>
              </c:ext>
            </c:extLst>
          </c:dLbls>
          <c:cat>
            <c:strRef>
              <c:f>'Por meses'!$B$5:$B$17</c:f>
              <c:strCache>
                <c:ptCount val="12"/>
                <c:pt idx="0">
                  <c:v>ene</c:v>
                </c:pt>
                <c:pt idx="1">
                  <c:v>feb</c:v>
                </c:pt>
                <c:pt idx="2">
                  <c:v>mar</c:v>
                </c:pt>
                <c:pt idx="3">
                  <c:v>abr</c:v>
                </c:pt>
                <c:pt idx="4">
                  <c:v>may</c:v>
                </c:pt>
                <c:pt idx="5">
                  <c:v>jun</c:v>
                </c:pt>
                <c:pt idx="6">
                  <c:v>jul</c:v>
                </c:pt>
                <c:pt idx="7">
                  <c:v>ago</c:v>
                </c:pt>
                <c:pt idx="8">
                  <c:v>sep</c:v>
                </c:pt>
                <c:pt idx="9">
                  <c:v>oct</c:v>
                </c:pt>
                <c:pt idx="10">
                  <c:v>nov</c:v>
                </c:pt>
                <c:pt idx="11">
                  <c:v>dic</c:v>
                </c:pt>
              </c:strCache>
            </c:strRef>
          </c:cat>
          <c:val>
            <c:numRef>
              <c:f>'Por meses'!$E$5:$E$17</c:f>
              <c:numCache>
                <c:formatCode>General</c:formatCode>
                <c:ptCount val="12"/>
                <c:pt idx="5">
                  <c:v>11</c:v>
                </c:pt>
                <c:pt idx="7">
                  <c:v>48</c:v>
                </c:pt>
                <c:pt idx="8">
                  <c:v>3</c:v>
                </c:pt>
              </c:numCache>
            </c:numRef>
          </c:val>
          <c:extLst>
            <c:ext xmlns:c16="http://schemas.microsoft.com/office/drawing/2014/chart" uri="{C3380CC4-5D6E-409C-BE32-E72D297353CC}">
              <c16:uniqueId val="{00000000-39F2-4E18-9BE9-940697F9650D}"/>
            </c:ext>
          </c:extLst>
        </c:ser>
        <c:dLbls>
          <c:showLegendKey val="0"/>
          <c:showVal val="0"/>
          <c:showCatName val="0"/>
          <c:showSerName val="0"/>
          <c:showPercent val="0"/>
          <c:showBubbleSize val="0"/>
        </c:dLbls>
        <c:gapWidth val="55"/>
        <c:overlap val="100"/>
        <c:axId val="252631296"/>
        <c:axId val="252637184"/>
      </c:barChart>
      <c:catAx>
        <c:axId val="252631296"/>
        <c:scaling>
          <c:orientation val="minMax"/>
        </c:scaling>
        <c:delete val="0"/>
        <c:axPos val="b"/>
        <c:numFmt formatCode="General" sourceLinked="0"/>
        <c:majorTickMark val="none"/>
        <c:minorTickMark val="none"/>
        <c:tickLblPos val="nextTo"/>
        <c:txPr>
          <a:bodyPr/>
          <a:lstStyle/>
          <a:p>
            <a:pPr>
              <a:defRPr sz="1200"/>
            </a:pPr>
            <a:endParaRPr lang="es-ES"/>
          </a:p>
        </c:txPr>
        <c:crossAx val="252637184"/>
        <c:crosses val="autoZero"/>
        <c:auto val="1"/>
        <c:lblAlgn val="ctr"/>
        <c:lblOffset val="100"/>
        <c:noMultiLvlLbl val="0"/>
      </c:catAx>
      <c:valAx>
        <c:axId val="252637184"/>
        <c:scaling>
          <c:orientation val="minMax"/>
        </c:scaling>
        <c:delete val="0"/>
        <c:axPos val="l"/>
        <c:majorGridlines/>
        <c:numFmt formatCode="General" sourceLinked="1"/>
        <c:majorTickMark val="none"/>
        <c:minorTickMark val="none"/>
        <c:tickLblPos val="nextTo"/>
        <c:crossAx val="252631296"/>
        <c:crosses val="autoZero"/>
        <c:crossBetween val="between"/>
      </c:valAx>
    </c:plotArea>
    <c:legend>
      <c:legendPos val="b"/>
      <c:overlay val="0"/>
      <c:txPr>
        <a:bodyPr/>
        <a:lstStyle/>
        <a:p>
          <a:pPr>
            <a:defRPr sz="1800"/>
          </a:pPr>
          <a:endParaRPr lang="es-ES"/>
        </a:p>
      </c:txPr>
    </c:legend>
    <c:plotVisOnly val="1"/>
    <c:dispBlanksAs val="gap"/>
    <c:showDLblsOverMax val="0"/>
  </c:chart>
  <c:printSettings>
    <c:headerFooter/>
    <c:pageMargins b="0.75000000000001465" l="0.70000000000000062" r="0.70000000000000062" t="0.75000000000001465" header="0.30000000000000032" footer="0.30000000000000032"/>
    <c:pageSetup/>
  </c:printSettings>
</c:chartSpace>
</file>

<file path=xl/charts/chart2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pivotSource>
    <c:name>[Datos 2019.xlsx]Por meses!Tabla dinámica6</c:name>
    <c:fmtId val="5"/>
  </c:pivotSource>
  <c:chart>
    <c:title>
      <c:tx>
        <c:rich>
          <a:bodyPr/>
          <a:lstStyle/>
          <a:p>
            <a:pPr>
              <a:defRPr/>
            </a:pPr>
            <a:r>
              <a:rPr lang="es-ES"/>
              <a:t>Incidentes por meses en</a:t>
            </a:r>
            <a:r>
              <a:rPr lang="es-ES" baseline="0"/>
              <a:t> zonas vigiladas - 2018</a:t>
            </a:r>
            <a:endParaRPr lang="es-ES"/>
          </a:p>
        </c:rich>
      </c:tx>
      <c:overlay val="0"/>
    </c:title>
    <c:autoTitleDeleted val="0"/>
    <c:pivotFmts>
      <c:pivotFmt>
        <c:idx val="0"/>
        <c:marker>
          <c:symbol val="none"/>
        </c:marker>
      </c:pivotFmt>
      <c:pivotFmt>
        <c:idx val="1"/>
        <c:marker>
          <c:symbol val="none"/>
        </c:marker>
      </c:pivotFmt>
      <c:pivotFmt>
        <c:idx val="2"/>
        <c:marker>
          <c:symbol val="none"/>
        </c:marker>
      </c:pivotFmt>
      <c:pivotFmt>
        <c:idx val="3"/>
        <c:marker>
          <c:symbol val="none"/>
        </c:marker>
      </c:pivotFmt>
      <c:pivotFmt>
        <c:idx val="4"/>
        <c:marker>
          <c:symbol val="none"/>
        </c:marker>
        <c:dLbl>
          <c:idx val="0"/>
          <c:delete val="1"/>
          <c:extLst>
            <c:ext xmlns:c15="http://schemas.microsoft.com/office/drawing/2012/chart" uri="{CE6537A1-D6FC-4f65-9D91-7224C49458BB}"/>
          </c:extLst>
        </c:dLbl>
      </c:pivotFmt>
    </c:pivotFmts>
    <c:plotArea>
      <c:layout/>
      <c:barChart>
        <c:barDir val="col"/>
        <c:grouping val="stacked"/>
        <c:varyColors val="0"/>
        <c:ser>
          <c:idx val="0"/>
          <c:order val="0"/>
          <c:tx>
            <c:strRef>
              <c:f>'Por meses'!$C$49:$C$50</c:f>
              <c:strCache>
                <c:ptCount val="1"/>
                <c:pt idx="0">
                  <c:v>Hombre</c:v>
                </c:pt>
              </c:strCache>
            </c:strRef>
          </c:tx>
          <c:invertIfNegative val="0"/>
          <c:cat>
            <c:strRef>
              <c:f>'Por meses'!$B$51:$B$62</c:f>
              <c:strCache>
                <c:ptCount val="11"/>
                <c:pt idx="0">
                  <c:v>ene</c:v>
                </c:pt>
                <c:pt idx="1">
                  <c:v>mar</c:v>
                </c:pt>
                <c:pt idx="2">
                  <c:v>abr</c:v>
                </c:pt>
                <c:pt idx="3">
                  <c:v>may</c:v>
                </c:pt>
                <c:pt idx="4">
                  <c:v>jun</c:v>
                </c:pt>
                <c:pt idx="5">
                  <c:v>jul</c:v>
                </c:pt>
                <c:pt idx="6">
                  <c:v>ago</c:v>
                </c:pt>
                <c:pt idx="7">
                  <c:v>sep</c:v>
                </c:pt>
                <c:pt idx="8">
                  <c:v>oct</c:v>
                </c:pt>
                <c:pt idx="9">
                  <c:v>nov</c:v>
                </c:pt>
                <c:pt idx="10">
                  <c:v>dic</c:v>
                </c:pt>
              </c:strCache>
            </c:strRef>
          </c:cat>
          <c:val>
            <c:numRef>
              <c:f>'Por meses'!$C$51:$C$62</c:f>
              <c:numCache>
                <c:formatCode>General</c:formatCode>
                <c:ptCount val="11"/>
                <c:pt idx="0">
                  <c:v>3</c:v>
                </c:pt>
                <c:pt idx="1">
                  <c:v>1</c:v>
                </c:pt>
                <c:pt idx="3">
                  <c:v>4</c:v>
                </c:pt>
                <c:pt idx="4">
                  <c:v>22</c:v>
                </c:pt>
                <c:pt idx="5">
                  <c:v>55</c:v>
                </c:pt>
                <c:pt idx="6">
                  <c:v>83</c:v>
                </c:pt>
                <c:pt idx="7">
                  <c:v>19</c:v>
                </c:pt>
                <c:pt idx="8">
                  <c:v>6</c:v>
                </c:pt>
                <c:pt idx="9">
                  <c:v>5</c:v>
                </c:pt>
                <c:pt idx="10">
                  <c:v>4</c:v>
                </c:pt>
              </c:numCache>
            </c:numRef>
          </c:val>
          <c:extLst>
            <c:ext xmlns:c16="http://schemas.microsoft.com/office/drawing/2014/chart" uri="{C3380CC4-5D6E-409C-BE32-E72D297353CC}">
              <c16:uniqueId val="{00000000-9330-4C63-B56A-0815CFA828C9}"/>
            </c:ext>
          </c:extLst>
        </c:ser>
        <c:ser>
          <c:idx val="1"/>
          <c:order val="1"/>
          <c:tx>
            <c:strRef>
              <c:f>'Por meses'!$D$49:$D$50</c:f>
              <c:strCache>
                <c:ptCount val="1"/>
                <c:pt idx="0">
                  <c:v>Mujer</c:v>
                </c:pt>
              </c:strCache>
            </c:strRef>
          </c:tx>
          <c:invertIfNegative val="0"/>
          <c:cat>
            <c:strRef>
              <c:f>'Por meses'!$B$51:$B$62</c:f>
              <c:strCache>
                <c:ptCount val="11"/>
                <c:pt idx="0">
                  <c:v>ene</c:v>
                </c:pt>
                <c:pt idx="1">
                  <c:v>mar</c:v>
                </c:pt>
                <c:pt idx="2">
                  <c:v>abr</c:v>
                </c:pt>
                <c:pt idx="3">
                  <c:v>may</c:v>
                </c:pt>
                <c:pt idx="4">
                  <c:v>jun</c:v>
                </c:pt>
                <c:pt idx="5">
                  <c:v>jul</c:v>
                </c:pt>
                <c:pt idx="6">
                  <c:v>ago</c:v>
                </c:pt>
                <c:pt idx="7">
                  <c:v>sep</c:v>
                </c:pt>
                <c:pt idx="8">
                  <c:v>oct</c:v>
                </c:pt>
                <c:pt idx="9">
                  <c:v>nov</c:v>
                </c:pt>
                <c:pt idx="10">
                  <c:v>dic</c:v>
                </c:pt>
              </c:strCache>
            </c:strRef>
          </c:cat>
          <c:val>
            <c:numRef>
              <c:f>'Por meses'!$D$51:$D$62</c:f>
              <c:numCache>
                <c:formatCode>General</c:formatCode>
                <c:ptCount val="11"/>
                <c:pt idx="0">
                  <c:v>1</c:v>
                </c:pt>
                <c:pt idx="1">
                  <c:v>1</c:v>
                </c:pt>
                <c:pt idx="2">
                  <c:v>2</c:v>
                </c:pt>
                <c:pt idx="3">
                  <c:v>4</c:v>
                </c:pt>
                <c:pt idx="4">
                  <c:v>10</c:v>
                </c:pt>
                <c:pt idx="5">
                  <c:v>28</c:v>
                </c:pt>
                <c:pt idx="6">
                  <c:v>29</c:v>
                </c:pt>
                <c:pt idx="7">
                  <c:v>6</c:v>
                </c:pt>
                <c:pt idx="8">
                  <c:v>5</c:v>
                </c:pt>
              </c:numCache>
            </c:numRef>
          </c:val>
          <c:extLst>
            <c:ext xmlns:c16="http://schemas.microsoft.com/office/drawing/2014/chart" uri="{C3380CC4-5D6E-409C-BE32-E72D297353CC}">
              <c16:uniqueId val="{00000000-5104-4098-A3EA-390A5CB9DAFD}"/>
            </c:ext>
          </c:extLst>
        </c:ser>
        <c:ser>
          <c:idx val="2"/>
          <c:order val="2"/>
          <c:tx>
            <c:strRef>
              <c:f>'Por meses'!$E$49:$E$50</c:f>
              <c:strCache>
                <c:ptCount val="1"/>
                <c:pt idx="0">
                  <c:v>Sin Datos</c:v>
                </c:pt>
              </c:strCache>
            </c:strRef>
          </c:tx>
          <c:invertIfNegative val="0"/>
          <c:cat>
            <c:strRef>
              <c:f>'Por meses'!$B$51:$B$62</c:f>
              <c:strCache>
                <c:ptCount val="11"/>
                <c:pt idx="0">
                  <c:v>ene</c:v>
                </c:pt>
                <c:pt idx="1">
                  <c:v>mar</c:v>
                </c:pt>
                <c:pt idx="2">
                  <c:v>abr</c:v>
                </c:pt>
                <c:pt idx="3">
                  <c:v>may</c:v>
                </c:pt>
                <c:pt idx="4">
                  <c:v>jun</c:v>
                </c:pt>
                <c:pt idx="5">
                  <c:v>jul</c:v>
                </c:pt>
                <c:pt idx="6">
                  <c:v>ago</c:v>
                </c:pt>
                <c:pt idx="7">
                  <c:v>sep</c:v>
                </c:pt>
                <c:pt idx="8">
                  <c:v>oct</c:v>
                </c:pt>
                <c:pt idx="9">
                  <c:v>nov</c:v>
                </c:pt>
                <c:pt idx="10">
                  <c:v>dic</c:v>
                </c:pt>
              </c:strCache>
            </c:strRef>
          </c:cat>
          <c:val>
            <c:numRef>
              <c:f>'Por meses'!$E$51:$E$62</c:f>
              <c:numCache>
                <c:formatCode>General</c:formatCode>
                <c:ptCount val="11"/>
                <c:pt idx="4">
                  <c:v>9</c:v>
                </c:pt>
                <c:pt idx="6">
                  <c:v>22</c:v>
                </c:pt>
              </c:numCache>
            </c:numRef>
          </c:val>
          <c:extLst>
            <c:ext xmlns:c16="http://schemas.microsoft.com/office/drawing/2014/chart" uri="{C3380CC4-5D6E-409C-BE32-E72D297353CC}">
              <c16:uniqueId val="{00000000-D663-4D62-8E3F-300B0076B5B7}"/>
            </c:ext>
          </c:extLst>
        </c:ser>
        <c:dLbls>
          <c:showLegendKey val="0"/>
          <c:showVal val="0"/>
          <c:showCatName val="0"/>
          <c:showSerName val="0"/>
          <c:showPercent val="0"/>
          <c:showBubbleSize val="0"/>
        </c:dLbls>
        <c:gapWidth val="75"/>
        <c:overlap val="100"/>
        <c:axId val="252530048"/>
        <c:axId val="252548224"/>
      </c:barChart>
      <c:catAx>
        <c:axId val="252530048"/>
        <c:scaling>
          <c:orientation val="minMax"/>
        </c:scaling>
        <c:delete val="0"/>
        <c:axPos val="b"/>
        <c:numFmt formatCode="General" sourceLinked="0"/>
        <c:majorTickMark val="none"/>
        <c:minorTickMark val="none"/>
        <c:tickLblPos val="nextTo"/>
        <c:txPr>
          <a:bodyPr/>
          <a:lstStyle/>
          <a:p>
            <a:pPr>
              <a:defRPr sz="1100"/>
            </a:pPr>
            <a:endParaRPr lang="es-ES"/>
          </a:p>
        </c:txPr>
        <c:crossAx val="252548224"/>
        <c:crosses val="autoZero"/>
        <c:auto val="1"/>
        <c:lblAlgn val="ctr"/>
        <c:lblOffset val="100"/>
        <c:noMultiLvlLbl val="0"/>
      </c:catAx>
      <c:valAx>
        <c:axId val="252548224"/>
        <c:scaling>
          <c:orientation val="minMax"/>
        </c:scaling>
        <c:delete val="0"/>
        <c:axPos val="l"/>
        <c:majorGridlines/>
        <c:numFmt formatCode="General" sourceLinked="1"/>
        <c:majorTickMark val="none"/>
        <c:minorTickMark val="none"/>
        <c:tickLblPos val="nextTo"/>
        <c:spPr>
          <a:ln w="9525">
            <a:noFill/>
          </a:ln>
        </c:spPr>
        <c:crossAx val="252530048"/>
        <c:crosses val="autoZero"/>
        <c:crossBetween val="between"/>
      </c:valAx>
    </c:plotArea>
    <c:legend>
      <c:legendPos val="b"/>
      <c:overlay val="0"/>
      <c:txPr>
        <a:bodyPr/>
        <a:lstStyle/>
        <a:p>
          <a:pPr>
            <a:defRPr sz="1400"/>
          </a:pPr>
          <a:endParaRPr lang="es-ES"/>
        </a:p>
      </c:txPr>
    </c:legend>
    <c:plotVisOnly val="1"/>
    <c:dispBlanksAs val="gap"/>
    <c:showDLblsOverMax val="0"/>
  </c:chart>
  <c:printSettings>
    <c:headerFooter/>
    <c:pageMargins b="0.75000000000000866" l="0.70000000000000062" r="0.70000000000000062" t="0.75000000000000866" header="0.30000000000000032" footer="0.30000000000000032"/>
    <c:pageSetup/>
  </c:printSettings>
</c:chartSpace>
</file>

<file path=xl/charts/chart2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s-ES"/>
              <a:t>Incidentes y fallecimientos</a:t>
            </a:r>
            <a:r>
              <a:rPr lang="es-ES" baseline="0"/>
              <a:t> en zonas vigiladas - 2018</a:t>
            </a:r>
            <a:endParaRPr lang="es-ES"/>
          </a:p>
        </c:rich>
      </c:tx>
      <c:overlay val="0"/>
    </c:title>
    <c:autoTitleDeleted val="0"/>
    <c:plotArea>
      <c:layout/>
      <c:lineChart>
        <c:grouping val="standard"/>
        <c:varyColors val="0"/>
        <c:ser>
          <c:idx val="0"/>
          <c:order val="0"/>
          <c:tx>
            <c:strRef>
              <c:f>'Por meses'!$AD$23</c:f>
              <c:strCache>
                <c:ptCount val="1"/>
                <c:pt idx="0">
                  <c:v>Incidentes</c:v>
                </c:pt>
              </c:strCache>
            </c:strRef>
          </c:tx>
          <c:marker>
            <c:symbol val="none"/>
          </c:marker>
          <c:cat>
            <c:strRef>
              <c:f>'Por meses'!$AC$24:$AC$35</c:f>
              <c:strCache>
                <c:ptCount val="12"/>
                <c:pt idx="0">
                  <c:v>ene</c:v>
                </c:pt>
                <c:pt idx="1">
                  <c:v>Feb</c:v>
                </c:pt>
                <c:pt idx="2">
                  <c:v>mar</c:v>
                </c:pt>
                <c:pt idx="3">
                  <c:v>abr</c:v>
                </c:pt>
                <c:pt idx="4">
                  <c:v>may</c:v>
                </c:pt>
                <c:pt idx="5">
                  <c:v>jun</c:v>
                </c:pt>
                <c:pt idx="6">
                  <c:v>jul</c:v>
                </c:pt>
                <c:pt idx="7">
                  <c:v>ago</c:v>
                </c:pt>
                <c:pt idx="8">
                  <c:v>sep</c:v>
                </c:pt>
                <c:pt idx="9">
                  <c:v>oct</c:v>
                </c:pt>
                <c:pt idx="10">
                  <c:v>nov</c:v>
                </c:pt>
                <c:pt idx="11">
                  <c:v>dic</c:v>
                </c:pt>
              </c:strCache>
            </c:strRef>
          </c:cat>
          <c:val>
            <c:numRef>
              <c:f>'Por meses'!$AD$24:$AD$35</c:f>
              <c:numCache>
                <c:formatCode>General</c:formatCode>
                <c:ptCount val="12"/>
                <c:pt idx="0">
                  <c:v>6</c:v>
                </c:pt>
                <c:pt idx="1">
                  <c:v>4</c:v>
                </c:pt>
                <c:pt idx="2">
                  <c:v>4</c:v>
                </c:pt>
                <c:pt idx="3">
                  <c:v>6</c:v>
                </c:pt>
                <c:pt idx="4">
                  <c:v>3</c:v>
                </c:pt>
                <c:pt idx="5">
                  <c:v>38</c:v>
                </c:pt>
                <c:pt idx="6">
                  <c:v>91</c:v>
                </c:pt>
                <c:pt idx="7">
                  <c:v>86</c:v>
                </c:pt>
                <c:pt idx="8">
                  <c:v>24</c:v>
                </c:pt>
                <c:pt idx="9">
                  <c:v>9</c:v>
                </c:pt>
                <c:pt idx="10">
                  <c:v>4</c:v>
                </c:pt>
                <c:pt idx="11">
                  <c:v>4</c:v>
                </c:pt>
              </c:numCache>
            </c:numRef>
          </c:val>
          <c:smooth val="0"/>
          <c:extLst>
            <c:ext xmlns:c16="http://schemas.microsoft.com/office/drawing/2014/chart" uri="{C3380CC4-5D6E-409C-BE32-E72D297353CC}">
              <c16:uniqueId val="{00000000-50EA-439E-9C36-BE76D2463E80}"/>
            </c:ext>
          </c:extLst>
        </c:ser>
        <c:ser>
          <c:idx val="1"/>
          <c:order val="1"/>
          <c:tx>
            <c:strRef>
              <c:f>'Por meses'!$AE$23</c:f>
              <c:strCache>
                <c:ptCount val="1"/>
                <c:pt idx="0">
                  <c:v>Fallecimientos</c:v>
                </c:pt>
              </c:strCache>
            </c:strRef>
          </c:tx>
          <c:marker>
            <c:symbol val="none"/>
          </c:marker>
          <c:cat>
            <c:strRef>
              <c:f>'Por meses'!$AC$24:$AC$35</c:f>
              <c:strCache>
                <c:ptCount val="12"/>
                <c:pt idx="0">
                  <c:v>ene</c:v>
                </c:pt>
                <c:pt idx="1">
                  <c:v>Feb</c:v>
                </c:pt>
                <c:pt idx="2">
                  <c:v>mar</c:v>
                </c:pt>
                <c:pt idx="3">
                  <c:v>abr</c:v>
                </c:pt>
                <c:pt idx="4">
                  <c:v>may</c:v>
                </c:pt>
                <c:pt idx="5">
                  <c:v>jun</c:v>
                </c:pt>
                <c:pt idx="6">
                  <c:v>jul</c:v>
                </c:pt>
                <c:pt idx="7">
                  <c:v>ago</c:v>
                </c:pt>
                <c:pt idx="8">
                  <c:v>sep</c:v>
                </c:pt>
                <c:pt idx="9">
                  <c:v>oct</c:v>
                </c:pt>
                <c:pt idx="10">
                  <c:v>nov</c:v>
                </c:pt>
                <c:pt idx="11">
                  <c:v>dic</c:v>
                </c:pt>
              </c:strCache>
            </c:strRef>
          </c:cat>
          <c:val>
            <c:numRef>
              <c:f>'Por meses'!$AE$24:$AE$35</c:f>
              <c:numCache>
                <c:formatCode>General</c:formatCode>
                <c:ptCount val="12"/>
                <c:pt idx="0">
                  <c:v>3</c:v>
                </c:pt>
                <c:pt idx="1">
                  <c:v>0</c:v>
                </c:pt>
                <c:pt idx="2">
                  <c:v>2</c:v>
                </c:pt>
                <c:pt idx="3">
                  <c:v>1</c:v>
                </c:pt>
                <c:pt idx="4">
                  <c:v>1</c:v>
                </c:pt>
                <c:pt idx="5">
                  <c:v>13</c:v>
                </c:pt>
                <c:pt idx="6">
                  <c:v>30</c:v>
                </c:pt>
                <c:pt idx="7">
                  <c:v>28</c:v>
                </c:pt>
                <c:pt idx="8">
                  <c:v>19</c:v>
                </c:pt>
                <c:pt idx="9">
                  <c:v>2</c:v>
                </c:pt>
                <c:pt idx="10">
                  <c:v>2</c:v>
                </c:pt>
                <c:pt idx="11">
                  <c:v>2</c:v>
                </c:pt>
              </c:numCache>
            </c:numRef>
          </c:val>
          <c:smooth val="0"/>
          <c:extLst>
            <c:ext xmlns:c16="http://schemas.microsoft.com/office/drawing/2014/chart" uri="{C3380CC4-5D6E-409C-BE32-E72D297353CC}">
              <c16:uniqueId val="{00000001-50EA-439E-9C36-BE76D2463E80}"/>
            </c:ext>
          </c:extLst>
        </c:ser>
        <c:dLbls>
          <c:showLegendKey val="0"/>
          <c:showVal val="0"/>
          <c:showCatName val="0"/>
          <c:showSerName val="0"/>
          <c:showPercent val="0"/>
          <c:showBubbleSize val="0"/>
        </c:dLbls>
        <c:smooth val="0"/>
        <c:axId val="252570624"/>
        <c:axId val="252736256"/>
      </c:lineChart>
      <c:catAx>
        <c:axId val="252570624"/>
        <c:scaling>
          <c:orientation val="minMax"/>
        </c:scaling>
        <c:delete val="0"/>
        <c:axPos val="b"/>
        <c:majorGridlines/>
        <c:numFmt formatCode="General" sourceLinked="0"/>
        <c:majorTickMark val="none"/>
        <c:minorTickMark val="none"/>
        <c:tickLblPos val="nextTo"/>
        <c:txPr>
          <a:bodyPr/>
          <a:lstStyle/>
          <a:p>
            <a:pPr>
              <a:defRPr sz="1100"/>
            </a:pPr>
            <a:endParaRPr lang="es-ES"/>
          </a:p>
        </c:txPr>
        <c:crossAx val="252736256"/>
        <c:crosses val="autoZero"/>
        <c:auto val="1"/>
        <c:lblAlgn val="ctr"/>
        <c:lblOffset val="100"/>
        <c:noMultiLvlLbl val="0"/>
      </c:catAx>
      <c:valAx>
        <c:axId val="252736256"/>
        <c:scaling>
          <c:orientation val="minMax"/>
          <c:max val="140"/>
        </c:scaling>
        <c:delete val="0"/>
        <c:axPos val="l"/>
        <c:numFmt formatCode="General" sourceLinked="1"/>
        <c:majorTickMark val="none"/>
        <c:minorTickMark val="none"/>
        <c:tickLblPos val="nextTo"/>
        <c:spPr>
          <a:ln w="9525">
            <a:noFill/>
          </a:ln>
        </c:spPr>
        <c:crossAx val="252570624"/>
        <c:crosses val="autoZero"/>
        <c:crossBetween val="between"/>
      </c:valAx>
    </c:plotArea>
    <c:legend>
      <c:legendPos val="b"/>
      <c:overlay val="0"/>
      <c:txPr>
        <a:bodyPr/>
        <a:lstStyle/>
        <a:p>
          <a:pPr>
            <a:defRPr sz="1400"/>
          </a:pPr>
          <a:endParaRPr lang="es-ES"/>
        </a:p>
      </c:txPr>
    </c:legend>
    <c:plotVisOnly val="1"/>
    <c:dispBlanksAs val="gap"/>
    <c:showDLblsOverMax val="0"/>
  </c:chart>
  <c:printSettings>
    <c:headerFooter/>
    <c:pageMargins b="0.75000000000000866" l="0.70000000000000062" r="0.70000000000000062" t="0.75000000000000866" header="0.30000000000000032" footer="0.30000000000000032"/>
    <c:pageSetup/>
  </c:printSettings>
</c:chartSpace>
</file>

<file path=xl/charts/chart2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s-ES" sz="1800" b="1" i="0" baseline="0"/>
              <a:t>Incidentes y fallecimientos en zonas no vigiladas - 2018</a:t>
            </a:r>
          </a:p>
        </c:rich>
      </c:tx>
      <c:overlay val="0"/>
    </c:title>
    <c:autoTitleDeleted val="0"/>
    <c:plotArea>
      <c:layout/>
      <c:lineChart>
        <c:grouping val="standard"/>
        <c:varyColors val="0"/>
        <c:ser>
          <c:idx val="0"/>
          <c:order val="0"/>
          <c:tx>
            <c:strRef>
              <c:f>'Por meses'!$AD$40</c:f>
              <c:strCache>
                <c:ptCount val="1"/>
                <c:pt idx="0">
                  <c:v>Incidentes</c:v>
                </c:pt>
              </c:strCache>
            </c:strRef>
          </c:tx>
          <c:marker>
            <c:symbol val="none"/>
          </c:marker>
          <c:cat>
            <c:strRef>
              <c:f>'Por meses'!$AC$41:$AC$52</c:f>
              <c:strCache>
                <c:ptCount val="12"/>
                <c:pt idx="0">
                  <c:v>ene</c:v>
                </c:pt>
                <c:pt idx="1">
                  <c:v>Feb</c:v>
                </c:pt>
                <c:pt idx="2">
                  <c:v>mar</c:v>
                </c:pt>
                <c:pt idx="3">
                  <c:v>abr</c:v>
                </c:pt>
                <c:pt idx="4">
                  <c:v>may</c:v>
                </c:pt>
                <c:pt idx="5">
                  <c:v>jun</c:v>
                </c:pt>
                <c:pt idx="6">
                  <c:v>jul</c:v>
                </c:pt>
                <c:pt idx="7">
                  <c:v>ago</c:v>
                </c:pt>
                <c:pt idx="8">
                  <c:v>sep</c:v>
                </c:pt>
                <c:pt idx="9">
                  <c:v>oct</c:v>
                </c:pt>
                <c:pt idx="10">
                  <c:v>nov</c:v>
                </c:pt>
                <c:pt idx="11">
                  <c:v>dic</c:v>
                </c:pt>
              </c:strCache>
            </c:strRef>
          </c:cat>
          <c:val>
            <c:numRef>
              <c:f>'Por meses'!$AD$41:$AD$52</c:f>
              <c:numCache>
                <c:formatCode>General</c:formatCode>
                <c:ptCount val="12"/>
                <c:pt idx="0">
                  <c:v>53</c:v>
                </c:pt>
                <c:pt idx="1">
                  <c:v>34</c:v>
                </c:pt>
                <c:pt idx="2">
                  <c:v>80</c:v>
                </c:pt>
                <c:pt idx="3">
                  <c:v>61</c:v>
                </c:pt>
                <c:pt idx="4">
                  <c:v>72</c:v>
                </c:pt>
                <c:pt idx="5">
                  <c:v>61</c:v>
                </c:pt>
                <c:pt idx="6">
                  <c:v>108</c:v>
                </c:pt>
                <c:pt idx="7">
                  <c:v>126</c:v>
                </c:pt>
                <c:pt idx="8">
                  <c:v>103</c:v>
                </c:pt>
                <c:pt idx="9">
                  <c:v>91</c:v>
                </c:pt>
                <c:pt idx="10">
                  <c:v>60</c:v>
                </c:pt>
                <c:pt idx="11">
                  <c:v>39</c:v>
                </c:pt>
              </c:numCache>
            </c:numRef>
          </c:val>
          <c:smooth val="0"/>
          <c:extLst>
            <c:ext xmlns:c16="http://schemas.microsoft.com/office/drawing/2014/chart" uri="{C3380CC4-5D6E-409C-BE32-E72D297353CC}">
              <c16:uniqueId val="{00000000-0472-48C5-A369-9BC4C8B9959E}"/>
            </c:ext>
          </c:extLst>
        </c:ser>
        <c:ser>
          <c:idx val="1"/>
          <c:order val="1"/>
          <c:tx>
            <c:strRef>
              <c:f>'Por meses'!$AE$40</c:f>
              <c:strCache>
                <c:ptCount val="1"/>
                <c:pt idx="0">
                  <c:v>Fallecimientos</c:v>
                </c:pt>
              </c:strCache>
            </c:strRef>
          </c:tx>
          <c:marker>
            <c:symbol val="none"/>
          </c:marker>
          <c:cat>
            <c:strRef>
              <c:f>'Por meses'!$AC$41:$AC$52</c:f>
              <c:strCache>
                <c:ptCount val="12"/>
                <c:pt idx="0">
                  <c:v>ene</c:v>
                </c:pt>
                <c:pt idx="1">
                  <c:v>Feb</c:v>
                </c:pt>
                <c:pt idx="2">
                  <c:v>mar</c:v>
                </c:pt>
                <c:pt idx="3">
                  <c:v>abr</c:v>
                </c:pt>
                <c:pt idx="4">
                  <c:v>may</c:v>
                </c:pt>
                <c:pt idx="5">
                  <c:v>jun</c:v>
                </c:pt>
                <c:pt idx="6">
                  <c:v>jul</c:v>
                </c:pt>
                <c:pt idx="7">
                  <c:v>ago</c:v>
                </c:pt>
                <c:pt idx="8">
                  <c:v>sep</c:v>
                </c:pt>
                <c:pt idx="9">
                  <c:v>oct</c:v>
                </c:pt>
                <c:pt idx="10">
                  <c:v>nov</c:v>
                </c:pt>
                <c:pt idx="11">
                  <c:v>dic</c:v>
                </c:pt>
              </c:strCache>
            </c:strRef>
          </c:cat>
          <c:val>
            <c:numRef>
              <c:f>'Por meses'!$AE$41:$AE$52</c:f>
              <c:numCache>
                <c:formatCode>General</c:formatCode>
                <c:ptCount val="12"/>
                <c:pt idx="0">
                  <c:v>26</c:v>
                </c:pt>
                <c:pt idx="1">
                  <c:v>12</c:v>
                </c:pt>
                <c:pt idx="2">
                  <c:v>24</c:v>
                </c:pt>
                <c:pt idx="3">
                  <c:v>22</c:v>
                </c:pt>
                <c:pt idx="4">
                  <c:v>25</c:v>
                </c:pt>
                <c:pt idx="5">
                  <c:v>30</c:v>
                </c:pt>
                <c:pt idx="6">
                  <c:v>39</c:v>
                </c:pt>
                <c:pt idx="7">
                  <c:v>57</c:v>
                </c:pt>
                <c:pt idx="8">
                  <c:v>45</c:v>
                </c:pt>
                <c:pt idx="9">
                  <c:v>47</c:v>
                </c:pt>
                <c:pt idx="10">
                  <c:v>21</c:v>
                </c:pt>
                <c:pt idx="11">
                  <c:v>21</c:v>
                </c:pt>
              </c:numCache>
            </c:numRef>
          </c:val>
          <c:smooth val="0"/>
          <c:extLst>
            <c:ext xmlns:c16="http://schemas.microsoft.com/office/drawing/2014/chart" uri="{C3380CC4-5D6E-409C-BE32-E72D297353CC}">
              <c16:uniqueId val="{00000001-0472-48C5-A369-9BC4C8B9959E}"/>
            </c:ext>
          </c:extLst>
        </c:ser>
        <c:dLbls>
          <c:showLegendKey val="0"/>
          <c:showVal val="0"/>
          <c:showCatName val="0"/>
          <c:showSerName val="0"/>
          <c:showPercent val="0"/>
          <c:showBubbleSize val="0"/>
        </c:dLbls>
        <c:smooth val="0"/>
        <c:axId val="252770944"/>
        <c:axId val="252776832"/>
      </c:lineChart>
      <c:catAx>
        <c:axId val="252770944"/>
        <c:scaling>
          <c:orientation val="minMax"/>
        </c:scaling>
        <c:delete val="0"/>
        <c:axPos val="b"/>
        <c:majorGridlines/>
        <c:numFmt formatCode="General" sourceLinked="0"/>
        <c:majorTickMark val="none"/>
        <c:minorTickMark val="none"/>
        <c:tickLblPos val="nextTo"/>
        <c:txPr>
          <a:bodyPr/>
          <a:lstStyle/>
          <a:p>
            <a:pPr>
              <a:defRPr sz="1200"/>
            </a:pPr>
            <a:endParaRPr lang="es-ES"/>
          </a:p>
        </c:txPr>
        <c:crossAx val="252776832"/>
        <c:crosses val="autoZero"/>
        <c:auto val="1"/>
        <c:lblAlgn val="ctr"/>
        <c:lblOffset val="100"/>
        <c:noMultiLvlLbl val="0"/>
      </c:catAx>
      <c:valAx>
        <c:axId val="252776832"/>
        <c:scaling>
          <c:orientation val="minMax"/>
        </c:scaling>
        <c:delete val="0"/>
        <c:axPos val="l"/>
        <c:numFmt formatCode="General" sourceLinked="1"/>
        <c:majorTickMark val="none"/>
        <c:minorTickMark val="none"/>
        <c:tickLblPos val="nextTo"/>
        <c:spPr>
          <a:ln w="9525">
            <a:noFill/>
          </a:ln>
        </c:spPr>
        <c:crossAx val="252770944"/>
        <c:crosses val="autoZero"/>
        <c:crossBetween val="between"/>
      </c:valAx>
    </c:plotArea>
    <c:legend>
      <c:legendPos val="b"/>
      <c:overlay val="0"/>
      <c:txPr>
        <a:bodyPr/>
        <a:lstStyle/>
        <a:p>
          <a:pPr>
            <a:defRPr sz="1400"/>
          </a:pPr>
          <a:endParaRPr lang="es-ES"/>
        </a:p>
      </c:txPr>
    </c:legend>
    <c:plotVisOnly val="1"/>
    <c:dispBlanksAs val="gap"/>
    <c:showDLblsOverMax val="0"/>
  </c:chart>
  <c:printSettings>
    <c:headerFooter/>
    <c:pageMargins b="0.75000000000000866" l="0.70000000000000062" r="0.70000000000000062" t="0.75000000000000866" header="0.30000000000000032" footer="0.30000000000000032"/>
    <c:pageSetup/>
  </c:printSettings>
</c:chartSpace>
</file>

<file path=xl/charts/chart2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pivotSource>
    <c:name>[Datos 2019.xlsx]Por meses!Tabla dinámica5</c:name>
    <c:fmtId val="4"/>
  </c:pivotSource>
  <c:chart>
    <c:title>
      <c:tx>
        <c:rich>
          <a:bodyPr/>
          <a:lstStyle/>
          <a:p>
            <a:pPr>
              <a:defRPr/>
            </a:pPr>
            <a:r>
              <a:rPr lang="es-ES"/>
              <a:t>Ahogamiento</a:t>
            </a:r>
            <a:r>
              <a:rPr lang="es-ES" baseline="0"/>
              <a:t>s mortales 2019 por meses</a:t>
            </a:r>
          </a:p>
          <a:p>
            <a:pPr>
              <a:defRPr/>
            </a:pPr>
            <a:r>
              <a:rPr lang="es-ES" baseline="0"/>
              <a:t>www.ahogamiento.com</a:t>
            </a:r>
            <a:endParaRPr lang="es-ES"/>
          </a:p>
        </c:rich>
      </c:tx>
      <c:overlay val="0"/>
    </c:title>
    <c:autoTitleDeleted val="0"/>
    <c:pivotFmts>
      <c:pivotFmt>
        <c:idx val="0"/>
        <c:marker>
          <c:symbol val="none"/>
        </c:marker>
        <c:dLbl>
          <c:idx val="0"/>
          <c:spPr/>
          <c:txPr>
            <a:bodyPr/>
            <a:lstStyle/>
            <a:p>
              <a:pPr>
                <a:defRPr sz="1400" b="1">
                  <a:solidFill>
                    <a:schemeClr val="tx1"/>
                  </a:solidFill>
                </a:defRPr>
              </a:pPr>
              <a:endParaRPr lang="es-ES"/>
            </a:p>
          </c:txPr>
          <c:showLegendKey val="0"/>
          <c:showVal val="1"/>
          <c:showCatName val="0"/>
          <c:showSerName val="0"/>
          <c:showPercent val="0"/>
          <c:showBubbleSize val="0"/>
          <c:extLst>
            <c:ext xmlns:c15="http://schemas.microsoft.com/office/drawing/2012/chart" uri="{CE6537A1-D6FC-4f65-9D91-7224C49458BB}"/>
          </c:extLst>
        </c:dLbl>
      </c:pivotFmt>
      <c:pivotFmt>
        <c:idx val="1"/>
        <c:marker>
          <c:symbol val="none"/>
        </c:marker>
        <c:dLbl>
          <c:idx val="0"/>
          <c:spPr/>
          <c:txPr>
            <a:bodyPr/>
            <a:lstStyle/>
            <a:p>
              <a:pPr>
                <a:defRPr sz="1400" b="1" i="1"/>
              </a:pPr>
              <a:endParaRPr lang="es-ES"/>
            </a:p>
          </c:txPr>
          <c:showLegendKey val="0"/>
          <c:showVal val="1"/>
          <c:showCatName val="0"/>
          <c:showSerName val="0"/>
          <c:showPercent val="0"/>
          <c:showBubbleSize val="0"/>
          <c:extLst>
            <c:ext xmlns:c15="http://schemas.microsoft.com/office/drawing/2012/chart" uri="{CE6537A1-D6FC-4f65-9D91-7224C49458BB}"/>
          </c:extLst>
        </c:dLbl>
      </c:pivotFmt>
      <c:pivotFmt>
        <c:idx val="2"/>
      </c:pivotFmt>
      <c:pivotFmt>
        <c:idx val="3"/>
        <c:dLbl>
          <c:idx val="0"/>
          <c:layout>
            <c:manualLayout>
              <c:x val="1.7197770843900262E-3"/>
              <c:y val="-1.6091951110154563E-2"/>
            </c:manualLayout>
          </c:layout>
          <c:spPr/>
          <c:txPr>
            <a:bodyPr/>
            <a:lstStyle/>
            <a:p>
              <a:pPr>
                <a:defRPr sz="1400" b="1" i="1"/>
              </a:pPr>
              <a:endParaRPr lang="es-ES"/>
            </a:p>
          </c:txPr>
          <c:showLegendKey val="0"/>
          <c:showVal val="1"/>
          <c:showCatName val="0"/>
          <c:showSerName val="0"/>
          <c:showPercent val="0"/>
          <c:showBubbleSize val="0"/>
          <c:extLst>
            <c:ext xmlns:c15="http://schemas.microsoft.com/office/drawing/2012/chart" uri="{CE6537A1-D6FC-4f65-9D91-7224C49458BB}"/>
          </c:extLst>
        </c:dLbl>
      </c:pivotFmt>
      <c:pivotFmt>
        <c:idx val="4"/>
        <c:marker>
          <c:symbol val="none"/>
        </c:marker>
      </c:pivotFmt>
    </c:pivotFmts>
    <c:plotArea>
      <c:layout/>
      <c:barChart>
        <c:barDir val="col"/>
        <c:grouping val="stacked"/>
        <c:varyColors val="0"/>
        <c:ser>
          <c:idx val="0"/>
          <c:order val="0"/>
          <c:tx>
            <c:strRef>
              <c:f>'Por meses'!$C$26:$C$27</c:f>
              <c:strCache>
                <c:ptCount val="1"/>
                <c:pt idx="0">
                  <c:v>Hombre</c:v>
                </c:pt>
              </c:strCache>
            </c:strRef>
          </c:tx>
          <c:invertIfNegative val="0"/>
          <c:dLbls>
            <c:spPr/>
            <c:txPr>
              <a:bodyPr/>
              <a:lstStyle/>
              <a:p>
                <a:pPr>
                  <a:defRPr sz="1400" b="1">
                    <a:solidFill>
                      <a:schemeClr val="tx1"/>
                    </a:solidFill>
                  </a:defRPr>
                </a:pPr>
                <a:endParaRPr lang="es-ES"/>
              </a:p>
            </c:txPr>
            <c:showLegendKey val="0"/>
            <c:showVal val="1"/>
            <c:showCatName val="0"/>
            <c:showSerName val="0"/>
            <c:showPercent val="0"/>
            <c:showBubbleSize val="0"/>
            <c:showLeaderLines val="0"/>
            <c:extLst>
              <c:ext xmlns:c15="http://schemas.microsoft.com/office/drawing/2012/chart" uri="{CE6537A1-D6FC-4f65-9D91-7224C49458BB}">
                <c15:showLeaderLines val="1"/>
              </c:ext>
            </c:extLst>
          </c:dLbls>
          <c:cat>
            <c:strRef>
              <c:f>'Por meses'!$B$28:$B$40</c:f>
              <c:strCache>
                <c:ptCount val="12"/>
                <c:pt idx="0">
                  <c:v>ene</c:v>
                </c:pt>
                <c:pt idx="1">
                  <c:v>feb</c:v>
                </c:pt>
                <c:pt idx="2">
                  <c:v>mar</c:v>
                </c:pt>
                <c:pt idx="3">
                  <c:v>abr</c:v>
                </c:pt>
                <c:pt idx="4">
                  <c:v>may</c:v>
                </c:pt>
                <c:pt idx="5">
                  <c:v>jun</c:v>
                </c:pt>
                <c:pt idx="6">
                  <c:v>jul</c:v>
                </c:pt>
                <c:pt idx="7">
                  <c:v>ago</c:v>
                </c:pt>
                <c:pt idx="8">
                  <c:v>sep</c:v>
                </c:pt>
                <c:pt idx="9">
                  <c:v>oct</c:v>
                </c:pt>
                <c:pt idx="10">
                  <c:v>nov</c:v>
                </c:pt>
                <c:pt idx="11">
                  <c:v>dic</c:v>
                </c:pt>
              </c:strCache>
            </c:strRef>
          </c:cat>
          <c:val>
            <c:numRef>
              <c:f>'Por meses'!$C$28:$C$40</c:f>
              <c:numCache>
                <c:formatCode>General</c:formatCode>
                <c:ptCount val="12"/>
                <c:pt idx="0">
                  <c:v>24</c:v>
                </c:pt>
                <c:pt idx="1">
                  <c:v>11</c:v>
                </c:pt>
                <c:pt idx="2">
                  <c:v>24</c:v>
                </c:pt>
                <c:pt idx="3">
                  <c:v>17</c:v>
                </c:pt>
                <c:pt idx="4">
                  <c:v>31</c:v>
                </c:pt>
                <c:pt idx="5">
                  <c:v>44</c:v>
                </c:pt>
                <c:pt idx="6">
                  <c:v>77</c:v>
                </c:pt>
                <c:pt idx="7">
                  <c:v>63</c:v>
                </c:pt>
                <c:pt idx="8">
                  <c:v>39</c:v>
                </c:pt>
                <c:pt idx="9">
                  <c:v>37</c:v>
                </c:pt>
                <c:pt idx="10">
                  <c:v>18</c:v>
                </c:pt>
                <c:pt idx="11">
                  <c:v>28</c:v>
                </c:pt>
              </c:numCache>
            </c:numRef>
          </c:val>
          <c:extLst>
            <c:ext xmlns:c16="http://schemas.microsoft.com/office/drawing/2014/chart" uri="{C3380CC4-5D6E-409C-BE32-E72D297353CC}">
              <c16:uniqueId val="{00000000-E5BD-4525-A1D2-3F8FC41ED8AD}"/>
            </c:ext>
          </c:extLst>
        </c:ser>
        <c:ser>
          <c:idx val="1"/>
          <c:order val="1"/>
          <c:tx>
            <c:strRef>
              <c:f>'Por meses'!$D$26:$D$27</c:f>
              <c:strCache>
                <c:ptCount val="1"/>
                <c:pt idx="0">
                  <c:v>Mujer</c:v>
                </c:pt>
              </c:strCache>
            </c:strRef>
          </c:tx>
          <c:invertIfNegative val="0"/>
          <c:dLbls>
            <c:dLbl>
              <c:idx val="7"/>
              <c:layout>
                <c:manualLayout>
                  <c:x val="1.7197770843900262E-3"/>
                  <c:y val="-1.6091951110154563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E5BD-4525-A1D2-3F8FC41ED8AD}"/>
                </c:ext>
              </c:extLst>
            </c:dLbl>
            <c:spPr/>
            <c:txPr>
              <a:bodyPr/>
              <a:lstStyle/>
              <a:p>
                <a:pPr>
                  <a:defRPr sz="1400" b="1" i="1"/>
                </a:pPr>
                <a:endParaRPr lang="es-ES"/>
              </a:p>
            </c:txPr>
            <c:showLegendKey val="0"/>
            <c:showVal val="1"/>
            <c:showCatName val="0"/>
            <c:showSerName val="0"/>
            <c:showPercent val="0"/>
            <c:showBubbleSize val="0"/>
            <c:showLeaderLines val="0"/>
            <c:extLst>
              <c:ext xmlns:c15="http://schemas.microsoft.com/office/drawing/2012/chart" uri="{CE6537A1-D6FC-4f65-9D91-7224C49458BB}">
                <c15:showLeaderLines val="1"/>
              </c:ext>
            </c:extLst>
          </c:dLbls>
          <c:cat>
            <c:strRef>
              <c:f>'Por meses'!$B$28:$B$40</c:f>
              <c:strCache>
                <c:ptCount val="12"/>
                <c:pt idx="0">
                  <c:v>ene</c:v>
                </c:pt>
                <c:pt idx="1">
                  <c:v>feb</c:v>
                </c:pt>
                <c:pt idx="2">
                  <c:v>mar</c:v>
                </c:pt>
                <c:pt idx="3">
                  <c:v>abr</c:v>
                </c:pt>
                <c:pt idx="4">
                  <c:v>may</c:v>
                </c:pt>
                <c:pt idx="5">
                  <c:v>jun</c:v>
                </c:pt>
                <c:pt idx="6">
                  <c:v>jul</c:v>
                </c:pt>
                <c:pt idx="7">
                  <c:v>ago</c:v>
                </c:pt>
                <c:pt idx="8">
                  <c:v>sep</c:v>
                </c:pt>
                <c:pt idx="9">
                  <c:v>oct</c:v>
                </c:pt>
                <c:pt idx="10">
                  <c:v>nov</c:v>
                </c:pt>
                <c:pt idx="11">
                  <c:v>dic</c:v>
                </c:pt>
              </c:strCache>
            </c:strRef>
          </c:cat>
          <c:val>
            <c:numRef>
              <c:f>'Por meses'!$D$28:$D$40</c:f>
              <c:numCache>
                <c:formatCode>General</c:formatCode>
                <c:ptCount val="12"/>
                <c:pt idx="0">
                  <c:v>1</c:v>
                </c:pt>
                <c:pt idx="1">
                  <c:v>5</c:v>
                </c:pt>
                <c:pt idx="2">
                  <c:v>5</c:v>
                </c:pt>
                <c:pt idx="3">
                  <c:v>4</c:v>
                </c:pt>
                <c:pt idx="4">
                  <c:v>9</c:v>
                </c:pt>
                <c:pt idx="5">
                  <c:v>16</c:v>
                </c:pt>
                <c:pt idx="6">
                  <c:v>30</c:v>
                </c:pt>
                <c:pt idx="7">
                  <c:v>20</c:v>
                </c:pt>
                <c:pt idx="8">
                  <c:v>9</c:v>
                </c:pt>
                <c:pt idx="9">
                  <c:v>14</c:v>
                </c:pt>
                <c:pt idx="10">
                  <c:v>1</c:v>
                </c:pt>
                <c:pt idx="11">
                  <c:v>6</c:v>
                </c:pt>
              </c:numCache>
            </c:numRef>
          </c:val>
          <c:extLst>
            <c:ext xmlns:c16="http://schemas.microsoft.com/office/drawing/2014/chart" uri="{C3380CC4-5D6E-409C-BE32-E72D297353CC}">
              <c16:uniqueId val="{00000002-E5BD-4525-A1D2-3F8FC41ED8AD}"/>
            </c:ext>
          </c:extLst>
        </c:ser>
        <c:dLbls>
          <c:showLegendKey val="0"/>
          <c:showVal val="0"/>
          <c:showCatName val="0"/>
          <c:showSerName val="0"/>
          <c:showPercent val="0"/>
          <c:showBubbleSize val="0"/>
        </c:dLbls>
        <c:gapWidth val="75"/>
        <c:overlap val="100"/>
        <c:axId val="252907520"/>
        <c:axId val="252909056"/>
      </c:barChart>
      <c:catAx>
        <c:axId val="252907520"/>
        <c:scaling>
          <c:orientation val="minMax"/>
        </c:scaling>
        <c:delete val="0"/>
        <c:axPos val="b"/>
        <c:numFmt formatCode="General" sourceLinked="0"/>
        <c:majorTickMark val="none"/>
        <c:minorTickMark val="none"/>
        <c:tickLblPos val="nextTo"/>
        <c:crossAx val="252909056"/>
        <c:crosses val="autoZero"/>
        <c:auto val="1"/>
        <c:lblAlgn val="ctr"/>
        <c:lblOffset val="100"/>
        <c:noMultiLvlLbl val="0"/>
      </c:catAx>
      <c:valAx>
        <c:axId val="252909056"/>
        <c:scaling>
          <c:orientation val="minMax"/>
        </c:scaling>
        <c:delete val="0"/>
        <c:axPos val="l"/>
        <c:majorGridlines/>
        <c:numFmt formatCode="General" sourceLinked="1"/>
        <c:majorTickMark val="none"/>
        <c:minorTickMark val="none"/>
        <c:tickLblPos val="nextTo"/>
        <c:spPr>
          <a:ln w="9525">
            <a:noFill/>
          </a:ln>
        </c:spPr>
        <c:crossAx val="252907520"/>
        <c:crosses val="autoZero"/>
        <c:crossBetween val="between"/>
      </c:valAx>
    </c:plotArea>
    <c:legend>
      <c:legendPos val="b"/>
      <c:overlay val="0"/>
      <c:txPr>
        <a:bodyPr/>
        <a:lstStyle/>
        <a:p>
          <a:pPr>
            <a:defRPr sz="1600"/>
          </a:pPr>
          <a:endParaRPr lang="es-ES"/>
        </a:p>
      </c:txPr>
    </c:legend>
    <c:plotVisOnly val="1"/>
    <c:dispBlanksAs val="gap"/>
    <c:showDLblsOverMax val="0"/>
  </c:chart>
  <c:printSettings>
    <c:headerFooter/>
    <c:pageMargins b="0.75000000000000511" l="0.70000000000000062" r="0.70000000000000062" t="0.75000000000000511" header="0.30000000000000032" footer="0.30000000000000032"/>
    <c:pageSetup/>
  </c:printSettings>
</c:chartSpace>
</file>

<file path=xl/charts/chart2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pivotSource>
    <c:name>[Datos 2019.xlsx]Edad!Tabla dinámica11</c:name>
    <c:fmtId val="0"/>
  </c:pivotSource>
  <c:chart>
    <c:title>
      <c:tx>
        <c:rich>
          <a:bodyPr/>
          <a:lstStyle/>
          <a:p>
            <a:pPr>
              <a:defRPr/>
            </a:pPr>
            <a:r>
              <a:rPr lang="es-ES" sz="2800"/>
              <a:t>Distribución de incidentes por Edad - 2019</a:t>
            </a:r>
          </a:p>
        </c:rich>
      </c:tx>
      <c:overlay val="0"/>
    </c:title>
    <c:autoTitleDeleted val="0"/>
    <c:pivotFmts>
      <c:pivotFmt>
        <c:idx val="0"/>
        <c:marker>
          <c:symbol val="none"/>
        </c:marker>
      </c:pivotFmt>
      <c:pivotFmt>
        <c:idx val="1"/>
        <c:marker>
          <c:symbol val="none"/>
        </c:marker>
      </c:pivotFmt>
      <c:pivotFmt>
        <c:idx val="2"/>
        <c:marker>
          <c:symbol val="none"/>
        </c:marker>
      </c:pivotFmt>
    </c:pivotFmts>
    <c:plotArea>
      <c:layout/>
      <c:barChart>
        <c:barDir val="col"/>
        <c:grouping val="stacked"/>
        <c:varyColors val="0"/>
        <c:ser>
          <c:idx val="0"/>
          <c:order val="0"/>
          <c:tx>
            <c:strRef>
              <c:f>Edad!$D$65:$D$66</c:f>
              <c:strCache>
                <c:ptCount val="1"/>
                <c:pt idx="0">
                  <c:v>Hombre</c:v>
                </c:pt>
              </c:strCache>
            </c:strRef>
          </c:tx>
          <c:invertIfNegative val="0"/>
          <c:cat>
            <c:strRef>
              <c:f>Edad!$C$67:$C$88</c:f>
              <c:strCache>
                <c:ptCount val="21"/>
                <c:pt idx="0">
                  <c:v>&lt;-1 o (en blanco)</c:v>
                </c:pt>
                <c:pt idx="1">
                  <c:v>-1-3</c:v>
                </c:pt>
                <c:pt idx="2">
                  <c:v>4-8</c:v>
                </c:pt>
                <c:pt idx="3">
                  <c:v>9-13</c:v>
                </c:pt>
                <c:pt idx="4">
                  <c:v>14-18</c:v>
                </c:pt>
                <c:pt idx="5">
                  <c:v>19-23</c:v>
                </c:pt>
                <c:pt idx="6">
                  <c:v>24-28</c:v>
                </c:pt>
                <c:pt idx="7">
                  <c:v>29-33</c:v>
                </c:pt>
                <c:pt idx="8">
                  <c:v>34-38</c:v>
                </c:pt>
                <c:pt idx="9">
                  <c:v>39-43</c:v>
                </c:pt>
                <c:pt idx="10">
                  <c:v>44-48</c:v>
                </c:pt>
                <c:pt idx="11">
                  <c:v>49-53</c:v>
                </c:pt>
                <c:pt idx="12">
                  <c:v>54-58</c:v>
                </c:pt>
                <c:pt idx="13">
                  <c:v>59-63</c:v>
                </c:pt>
                <c:pt idx="14">
                  <c:v>64-68</c:v>
                </c:pt>
                <c:pt idx="15">
                  <c:v>69-73</c:v>
                </c:pt>
                <c:pt idx="16">
                  <c:v>74-78</c:v>
                </c:pt>
                <c:pt idx="17">
                  <c:v>79-83</c:v>
                </c:pt>
                <c:pt idx="18">
                  <c:v>84-88</c:v>
                </c:pt>
                <c:pt idx="19">
                  <c:v>89-93</c:v>
                </c:pt>
                <c:pt idx="20">
                  <c:v>94-98</c:v>
                </c:pt>
              </c:strCache>
            </c:strRef>
          </c:cat>
          <c:val>
            <c:numRef>
              <c:f>Edad!$D$67:$D$88</c:f>
              <c:numCache>
                <c:formatCode>General</c:formatCode>
                <c:ptCount val="21"/>
                <c:pt idx="0">
                  <c:v>193</c:v>
                </c:pt>
                <c:pt idx="1">
                  <c:v>16</c:v>
                </c:pt>
                <c:pt idx="2">
                  <c:v>24</c:v>
                </c:pt>
                <c:pt idx="3">
                  <c:v>38</c:v>
                </c:pt>
                <c:pt idx="4">
                  <c:v>50</c:v>
                </c:pt>
                <c:pt idx="5">
                  <c:v>25</c:v>
                </c:pt>
                <c:pt idx="6">
                  <c:v>33</c:v>
                </c:pt>
                <c:pt idx="7">
                  <c:v>58</c:v>
                </c:pt>
                <c:pt idx="8">
                  <c:v>37</c:v>
                </c:pt>
                <c:pt idx="9">
                  <c:v>43</c:v>
                </c:pt>
                <c:pt idx="10">
                  <c:v>46</c:v>
                </c:pt>
                <c:pt idx="11">
                  <c:v>56</c:v>
                </c:pt>
                <c:pt idx="12">
                  <c:v>40</c:v>
                </c:pt>
                <c:pt idx="13">
                  <c:v>57</c:v>
                </c:pt>
                <c:pt idx="14">
                  <c:v>39</c:v>
                </c:pt>
                <c:pt idx="15">
                  <c:v>67</c:v>
                </c:pt>
                <c:pt idx="16">
                  <c:v>34</c:v>
                </c:pt>
                <c:pt idx="17">
                  <c:v>47</c:v>
                </c:pt>
                <c:pt idx="18">
                  <c:v>17</c:v>
                </c:pt>
                <c:pt idx="19">
                  <c:v>6</c:v>
                </c:pt>
                <c:pt idx="20">
                  <c:v>1</c:v>
                </c:pt>
              </c:numCache>
            </c:numRef>
          </c:val>
          <c:extLst>
            <c:ext xmlns:c16="http://schemas.microsoft.com/office/drawing/2014/chart" uri="{C3380CC4-5D6E-409C-BE32-E72D297353CC}">
              <c16:uniqueId val="{00000000-EA77-4928-8C0D-0B42F3113146}"/>
            </c:ext>
          </c:extLst>
        </c:ser>
        <c:ser>
          <c:idx val="1"/>
          <c:order val="1"/>
          <c:tx>
            <c:strRef>
              <c:f>Edad!$E$65:$E$66</c:f>
              <c:strCache>
                <c:ptCount val="1"/>
                <c:pt idx="0">
                  <c:v>Mujer</c:v>
                </c:pt>
              </c:strCache>
            </c:strRef>
          </c:tx>
          <c:invertIfNegative val="0"/>
          <c:cat>
            <c:strRef>
              <c:f>Edad!$C$67:$C$88</c:f>
              <c:strCache>
                <c:ptCount val="21"/>
                <c:pt idx="0">
                  <c:v>&lt;-1 o (en blanco)</c:v>
                </c:pt>
                <c:pt idx="1">
                  <c:v>-1-3</c:v>
                </c:pt>
                <c:pt idx="2">
                  <c:v>4-8</c:v>
                </c:pt>
                <c:pt idx="3">
                  <c:v>9-13</c:v>
                </c:pt>
                <c:pt idx="4">
                  <c:v>14-18</c:v>
                </c:pt>
                <c:pt idx="5">
                  <c:v>19-23</c:v>
                </c:pt>
                <c:pt idx="6">
                  <c:v>24-28</c:v>
                </c:pt>
                <c:pt idx="7">
                  <c:v>29-33</c:v>
                </c:pt>
                <c:pt idx="8">
                  <c:v>34-38</c:v>
                </c:pt>
                <c:pt idx="9">
                  <c:v>39-43</c:v>
                </c:pt>
                <c:pt idx="10">
                  <c:v>44-48</c:v>
                </c:pt>
                <c:pt idx="11">
                  <c:v>49-53</c:v>
                </c:pt>
                <c:pt idx="12">
                  <c:v>54-58</c:v>
                </c:pt>
                <c:pt idx="13">
                  <c:v>59-63</c:v>
                </c:pt>
                <c:pt idx="14">
                  <c:v>64-68</c:v>
                </c:pt>
                <c:pt idx="15">
                  <c:v>69-73</c:v>
                </c:pt>
                <c:pt idx="16">
                  <c:v>74-78</c:v>
                </c:pt>
                <c:pt idx="17">
                  <c:v>79-83</c:v>
                </c:pt>
                <c:pt idx="18">
                  <c:v>84-88</c:v>
                </c:pt>
                <c:pt idx="19">
                  <c:v>89-93</c:v>
                </c:pt>
                <c:pt idx="20">
                  <c:v>94-98</c:v>
                </c:pt>
              </c:strCache>
            </c:strRef>
          </c:cat>
          <c:val>
            <c:numRef>
              <c:f>Edad!$E$67:$E$88</c:f>
              <c:numCache>
                <c:formatCode>General</c:formatCode>
                <c:ptCount val="21"/>
                <c:pt idx="0">
                  <c:v>35</c:v>
                </c:pt>
                <c:pt idx="1">
                  <c:v>8</c:v>
                </c:pt>
                <c:pt idx="2">
                  <c:v>14</c:v>
                </c:pt>
                <c:pt idx="3">
                  <c:v>17</c:v>
                </c:pt>
                <c:pt idx="4">
                  <c:v>26</c:v>
                </c:pt>
                <c:pt idx="5">
                  <c:v>14</c:v>
                </c:pt>
                <c:pt idx="6">
                  <c:v>3</c:v>
                </c:pt>
                <c:pt idx="7">
                  <c:v>9</c:v>
                </c:pt>
                <c:pt idx="8">
                  <c:v>12</c:v>
                </c:pt>
                <c:pt idx="9">
                  <c:v>7</c:v>
                </c:pt>
                <c:pt idx="10">
                  <c:v>15</c:v>
                </c:pt>
                <c:pt idx="11">
                  <c:v>9</c:v>
                </c:pt>
                <c:pt idx="12">
                  <c:v>13</c:v>
                </c:pt>
                <c:pt idx="13">
                  <c:v>13</c:v>
                </c:pt>
                <c:pt idx="14">
                  <c:v>20</c:v>
                </c:pt>
                <c:pt idx="15">
                  <c:v>28</c:v>
                </c:pt>
                <c:pt idx="16">
                  <c:v>16</c:v>
                </c:pt>
                <c:pt idx="17">
                  <c:v>18</c:v>
                </c:pt>
                <c:pt idx="18">
                  <c:v>13</c:v>
                </c:pt>
                <c:pt idx="19">
                  <c:v>1</c:v>
                </c:pt>
              </c:numCache>
            </c:numRef>
          </c:val>
          <c:extLst>
            <c:ext xmlns:c16="http://schemas.microsoft.com/office/drawing/2014/chart" uri="{C3380CC4-5D6E-409C-BE32-E72D297353CC}">
              <c16:uniqueId val="{00000001-EA77-4928-8C0D-0B42F3113146}"/>
            </c:ext>
          </c:extLst>
        </c:ser>
        <c:ser>
          <c:idx val="2"/>
          <c:order val="2"/>
          <c:tx>
            <c:strRef>
              <c:f>Edad!$F$65:$F$66</c:f>
              <c:strCache>
                <c:ptCount val="1"/>
                <c:pt idx="0">
                  <c:v>Sin Datos</c:v>
                </c:pt>
              </c:strCache>
            </c:strRef>
          </c:tx>
          <c:invertIfNegative val="0"/>
          <c:cat>
            <c:strRef>
              <c:f>Edad!$C$67:$C$88</c:f>
              <c:strCache>
                <c:ptCount val="21"/>
                <c:pt idx="0">
                  <c:v>&lt;-1 o (en blanco)</c:v>
                </c:pt>
                <c:pt idx="1">
                  <c:v>-1-3</c:v>
                </c:pt>
                <c:pt idx="2">
                  <c:v>4-8</c:v>
                </c:pt>
                <c:pt idx="3">
                  <c:v>9-13</c:v>
                </c:pt>
                <c:pt idx="4">
                  <c:v>14-18</c:v>
                </c:pt>
                <c:pt idx="5">
                  <c:v>19-23</c:v>
                </c:pt>
                <c:pt idx="6">
                  <c:v>24-28</c:v>
                </c:pt>
                <c:pt idx="7">
                  <c:v>29-33</c:v>
                </c:pt>
                <c:pt idx="8">
                  <c:v>34-38</c:v>
                </c:pt>
                <c:pt idx="9">
                  <c:v>39-43</c:v>
                </c:pt>
                <c:pt idx="10">
                  <c:v>44-48</c:v>
                </c:pt>
                <c:pt idx="11">
                  <c:v>49-53</c:v>
                </c:pt>
                <c:pt idx="12">
                  <c:v>54-58</c:v>
                </c:pt>
                <c:pt idx="13">
                  <c:v>59-63</c:v>
                </c:pt>
                <c:pt idx="14">
                  <c:v>64-68</c:v>
                </c:pt>
                <c:pt idx="15">
                  <c:v>69-73</c:v>
                </c:pt>
                <c:pt idx="16">
                  <c:v>74-78</c:v>
                </c:pt>
                <c:pt idx="17">
                  <c:v>79-83</c:v>
                </c:pt>
                <c:pt idx="18">
                  <c:v>84-88</c:v>
                </c:pt>
                <c:pt idx="19">
                  <c:v>89-93</c:v>
                </c:pt>
                <c:pt idx="20">
                  <c:v>94-98</c:v>
                </c:pt>
              </c:strCache>
            </c:strRef>
          </c:cat>
          <c:val>
            <c:numRef>
              <c:f>Edad!$F$67:$F$88</c:f>
              <c:numCache>
                <c:formatCode>General</c:formatCode>
                <c:ptCount val="21"/>
                <c:pt idx="0">
                  <c:v>47</c:v>
                </c:pt>
                <c:pt idx="3">
                  <c:v>8</c:v>
                </c:pt>
                <c:pt idx="7">
                  <c:v>4</c:v>
                </c:pt>
                <c:pt idx="9">
                  <c:v>3</c:v>
                </c:pt>
              </c:numCache>
            </c:numRef>
          </c:val>
          <c:extLst>
            <c:ext xmlns:c16="http://schemas.microsoft.com/office/drawing/2014/chart" uri="{C3380CC4-5D6E-409C-BE32-E72D297353CC}">
              <c16:uniqueId val="{00000002-EA77-4928-8C0D-0B42F3113146}"/>
            </c:ext>
          </c:extLst>
        </c:ser>
        <c:dLbls>
          <c:showLegendKey val="0"/>
          <c:showVal val="0"/>
          <c:showCatName val="0"/>
          <c:showSerName val="0"/>
          <c:showPercent val="0"/>
          <c:showBubbleSize val="0"/>
        </c:dLbls>
        <c:gapWidth val="75"/>
        <c:overlap val="100"/>
        <c:axId val="251609472"/>
        <c:axId val="251611008"/>
      </c:barChart>
      <c:catAx>
        <c:axId val="251609472"/>
        <c:scaling>
          <c:orientation val="minMax"/>
        </c:scaling>
        <c:delete val="0"/>
        <c:axPos val="b"/>
        <c:numFmt formatCode="General" sourceLinked="0"/>
        <c:majorTickMark val="none"/>
        <c:minorTickMark val="none"/>
        <c:tickLblPos val="nextTo"/>
        <c:txPr>
          <a:bodyPr/>
          <a:lstStyle/>
          <a:p>
            <a:pPr>
              <a:defRPr sz="1400"/>
            </a:pPr>
            <a:endParaRPr lang="es-ES"/>
          </a:p>
        </c:txPr>
        <c:crossAx val="251611008"/>
        <c:crosses val="autoZero"/>
        <c:auto val="1"/>
        <c:lblAlgn val="ctr"/>
        <c:lblOffset val="100"/>
        <c:noMultiLvlLbl val="0"/>
      </c:catAx>
      <c:valAx>
        <c:axId val="251611008"/>
        <c:scaling>
          <c:orientation val="minMax"/>
        </c:scaling>
        <c:delete val="0"/>
        <c:axPos val="l"/>
        <c:majorGridlines/>
        <c:numFmt formatCode="General" sourceLinked="1"/>
        <c:majorTickMark val="none"/>
        <c:minorTickMark val="none"/>
        <c:tickLblPos val="nextTo"/>
        <c:spPr>
          <a:ln w="9525">
            <a:noFill/>
          </a:ln>
        </c:spPr>
        <c:crossAx val="251609472"/>
        <c:crosses val="autoZero"/>
        <c:crossBetween val="between"/>
      </c:valAx>
    </c:plotArea>
    <c:legend>
      <c:legendPos val="b"/>
      <c:overlay val="0"/>
      <c:txPr>
        <a:bodyPr/>
        <a:lstStyle/>
        <a:p>
          <a:pPr>
            <a:defRPr sz="1800"/>
          </a:pPr>
          <a:endParaRPr lang="es-ES"/>
        </a:p>
      </c:txPr>
    </c:legend>
    <c:plotVisOnly val="1"/>
    <c:dispBlanksAs val="gap"/>
    <c:showDLblsOverMax val="0"/>
  </c:chart>
  <c:printSettings>
    <c:headerFooter/>
    <c:pageMargins b="0.75000000000000044" l="0.7000000000000004" r="0.7000000000000004" t="0.75000000000000044" header="0.30000000000000021" footer="0.30000000000000021"/>
    <c:pageSetup/>
  </c:printSettings>
</c:chartSpace>
</file>

<file path=xl/charts/chart2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pivotSource>
    <c:name>[Datos 2019.xlsx]Edad!Tabla dinámica12</c:name>
    <c:fmtId val="0"/>
  </c:pivotSource>
  <c:chart>
    <c:title>
      <c:tx>
        <c:rich>
          <a:bodyPr/>
          <a:lstStyle/>
          <a:p>
            <a:pPr>
              <a:defRPr/>
            </a:pPr>
            <a:r>
              <a:rPr lang="es-ES"/>
              <a:t>Distribución de fallecimientos por Edad  - 2019</a:t>
            </a:r>
          </a:p>
        </c:rich>
      </c:tx>
      <c:overlay val="0"/>
    </c:title>
    <c:autoTitleDeleted val="0"/>
    <c:pivotFmts>
      <c:pivotFmt>
        <c:idx val="0"/>
        <c:marker>
          <c:symbol val="none"/>
        </c:marker>
      </c:pivotFmt>
      <c:pivotFmt>
        <c:idx val="1"/>
        <c:marker>
          <c:symbol val="none"/>
        </c:marker>
      </c:pivotFmt>
    </c:pivotFmts>
    <c:plotArea>
      <c:layout/>
      <c:barChart>
        <c:barDir val="col"/>
        <c:grouping val="stacked"/>
        <c:varyColors val="0"/>
        <c:ser>
          <c:idx val="0"/>
          <c:order val="0"/>
          <c:tx>
            <c:strRef>
              <c:f>Edad!$D$94:$D$95</c:f>
              <c:strCache>
                <c:ptCount val="1"/>
                <c:pt idx="0">
                  <c:v>Hombre</c:v>
                </c:pt>
              </c:strCache>
            </c:strRef>
          </c:tx>
          <c:invertIfNegative val="0"/>
          <c:cat>
            <c:strRef>
              <c:f>Edad!$C$96:$C$117</c:f>
              <c:strCache>
                <c:ptCount val="21"/>
                <c:pt idx="0">
                  <c:v>&lt;-1 o (en blanco)</c:v>
                </c:pt>
                <c:pt idx="1">
                  <c:v>-1-3</c:v>
                </c:pt>
                <c:pt idx="2">
                  <c:v>4-8</c:v>
                </c:pt>
                <c:pt idx="3">
                  <c:v>9-13</c:v>
                </c:pt>
                <c:pt idx="4">
                  <c:v>14-18</c:v>
                </c:pt>
                <c:pt idx="5">
                  <c:v>19-23</c:v>
                </c:pt>
                <c:pt idx="6">
                  <c:v>24-28</c:v>
                </c:pt>
                <c:pt idx="7">
                  <c:v>29-33</c:v>
                </c:pt>
                <c:pt idx="8">
                  <c:v>34-38</c:v>
                </c:pt>
                <c:pt idx="9">
                  <c:v>39-43</c:v>
                </c:pt>
                <c:pt idx="10">
                  <c:v>44-48</c:v>
                </c:pt>
                <c:pt idx="11">
                  <c:v>49-53</c:v>
                </c:pt>
                <c:pt idx="12">
                  <c:v>54-58</c:v>
                </c:pt>
                <c:pt idx="13">
                  <c:v>59-63</c:v>
                </c:pt>
                <c:pt idx="14">
                  <c:v>64-68</c:v>
                </c:pt>
                <c:pt idx="15">
                  <c:v>69-73</c:v>
                </c:pt>
                <c:pt idx="16">
                  <c:v>74-78</c:v>
                </c:pt>
                <c:pt idx="17">
                  <c:v>79-83</c:v>
                </c:pt>
                <c:pt idx="18">
                  <c:v>84-88</c:v>
                </c:pt>
                <c:pt idx="19">
                  <c:v>89-93</c:v>
                </c:pt>
                <c:pt idx="20">
                  <c:v>94-98</c:v>
                </c:pt>
              </c:strCache>
            </c:strRef>
          </c:cat>
          <c:val>
            <c:numRef>
              <c:f>Edad!$D$96:$D$117</c:f>
              <c:numCache>
                <c:formatCode>General</c:formatCode>
                <c:ptCount val="21"/>
                <c:pt idx="0">
                  <c:v>36</c:v>
                </c:pt>
                <c:pt idx="1">
                  <c:v>7</c:v>
                </c:pt>
                <c:pt idx="2">
                  <c:v>7</c:v>
                </c:pt>
                <c:pt idx="3">
                  <c:v>2</c:v>
                </c:pt>
                <c:pt idx="4">
                  <c:v>10</c:v>
                </c:pt>
                <c:pt idx="5">
                  <c:v>6</c:v>
                </c:pt>
                <c:pt idx="6">
                  <c:v>15</c:v>
                </c:pt>
                <c:pt idx="7">
                  <c:v>12</c:v>
                </c:pt>
                <c:pt idx="8">
                  <c:v>18</c:v>
                </c:pt>
                <c:pt idx="9">
                  <c:v>20</c:v>
                </c:pt>
                <c:pt idx="10">
                  <c:v>24</c:v>
                </c:pt>
                <c:pt idx="11">
                  <c:v>41</c:v>
                </c:pt>
                <c:pt idx="12">
                  <c:v>31</c:v>
                </c:pt>
                <c:pt idx="13">
                  <c:v>41</c:v>
                </c:pt>
                <c:pt idx="14">
                  <c:v>29</c:v>
                </c:pt>
                <c:pt idx="15">
                  <c:v>39</c:v>
                </c:pt>
                <c:pt idx="16">
                  <c:v>24</c:v>
                </c:pt>
                <c:pt idx="17">
                  <c:v>36</c:v>
                </c:pt>
                <c:pt idx="18">
                  <c:v>10</c:v>
                </c:pt>
                <c:pt idx="19">
                  <c:v>4</c:v>
                </c:pt>
                <c:pt idx="20">
                  <c:v>1</c:v>
                </c:pt>
              </c:numCache>
            </c:numRef>
          </c:val>
          <c:extLst>
            <c:ext xmlns:c16="http://schemas.microsoft.com/office/drawing/2014/chart" uri="{C3380CC4-5D6E-409C-BE32-E72D297353CC}">
              <c16:uniqueId val="{00000000-23EA-4733-B90F-D8A6C4CAE73F}"/>
            </c:ext>
          </c:extLst>
        </c:ser>
        <c:ser>
          <c:idx val="1"/>
          <c:order val="1"/>
          <c:tx>
            <c:strRef>
              <c:f>Edad!$E$94:$E$95</c:f>
              <c:strCache>
                <c:ptCount val="1"/>
                <c:pt idx="0">
                  <c:v>Mujer</c:v>
                </c:pt>
              </c:strCache>
            </c:strRef>
          </c:tx>
          <c:invertIfNegative val="0"/>
          <c:cat>
            <c:strRef>
              <c:f>Edad!$C$96:$C$117</c:f>
              <c:strCache>
                <c:ptCount val="21"/>
                <c:pt idx="0">
                  <c:v>&lt;-1 o (en blanco)</c:v>
                </c:pt>
                <c:pt idx="1">
                  <c:v>-1-3</c:v>
                </c:pt>
                <c:pt idx="2">
                  <c:v>4-8</c:v>
                </c:pt>
                <c:pt idx="3">
                  <c:v>9-13</c:v>
                </c:pt>
                <c:pt idx="4">
                  <c:v>14-18</c:v>
                </c:pt>
                <c:pt idx="5">
                  <c:v>19-23</c:v>
                </c:pt>
                <c:pt idx="6">
                  <c:v>24-28</c:v>
                </c:pt>
                <c:pt idx="7">
                  <c:v>29-33</c:v>
                </c:pt>
                <c:pt idx="8">
                  <c:v>34-38</c:v>
                </c:pt>
                <c:pt idx="9">
                  <c:v>39-43</c:v>
                </c:pt>
                <c:pt idx="10">
                  <c:v>44-48</c:v>
                </c:pt>
                <c:pt idx="11">
                  <c:v>49-53</c:v>
                </c:pt>
                <c:pt idx="12">
                  <c:v>54-58</c:v>
                </c:pt>
                <c:pt idx="13">
                  <c:v>59-63</c:v>
                </c:pt>
                <c:pt idx="14">
                  <c:v>64-68</c:v>
                </c:pt>
                <c:pt idx="15">
                  <c:v>69-73</c:v>
                </c:pt>
                <c:pt idx="16">
                  <c:v>74-78</c:v>
                </c:pt>
                <c:pt idx="17">
                  <c:v>79-83</c:v>
                </c:pt>
                <c:pt idx="18">
                  <c:v>84-88</c:v>
                </c:pt>
                <c:pt idx="19">
                  <c:v>89-93</c:v>
                </c:pt>
                <c:pt idx="20">
                  <c:v>94-98</c:v>
                </c:pt>
              </c:strCache>
            </c:strRef>
          </c:cat>
          <c:val>
            <c:numRef>
              <c:f>Edad!$E$96:$E$117</c:f>
              <c:numCache>
                <c:formatCode>General</c:formatCode>
                <c:ptCount val="21"/>
                <c:pt idx="0">
                  <c:v>8</c:v>
                </c:pt>
                <c:pt idx="1">
                  <c:v>2</c:v>
                </c:pt>
                <c:pt idx="2">
                  <c:v>3</c:v>
                </c:pt>
                <c:pt idx="3">
                  <c:v>6</c:v>
                </c:pt>
                <c:pt idx="4">
                  <c:v>2</c:v>
                </c:pt>
                <c:pt idx="5">
                  <c:v>4</c:v>
                </c:pt>
                <c:pt idx="7">
                  <c:v>3</c:v>
                </c:pt>
                <c:pt idx="8">
                  <c:v>5</c:v>
                </c:pt>
                <c:pt idx="9">
                  <c:v>2</c:v>
                </c:pt>
                <c:pt idx="10">
                  <c:v>4</c:v>
                </c:pt>
                <c:pt idx="11">
                  <c:v>5</c:v>
                </c:pt>
                <c:pt idx="12">
                  <c:v>8</c:v>
                </c:pt>
                <c:pt idx="13">
                  <c:v>8</c:v>
                </c:pt>
                <c:pt idx="14">
                  <c:v>12</c:v>
                </c:pt>
                <c:pt idx="15">
                  <c:v>18</c:v>
                </c:pt>
                <c:pt idx="16">
                  <c:v>7</c:v>
                </c:pt>
                <c:pt idx="17">
                  <c:v>13</c:v>
                </c:pt>
                <c:pt idx="18">
                  <c:v>10</c:v>
                </c:pt>
              </c:numCache>
            </c:numRef>
          </c:val>
          <c:extLst>
            <c:ext xmlns:c16="http://schemas.microsoft.com/office/drawing/2014/chart" uri="{C3380CC4-5D6E-409C-BE32-E72D297353CC}">
              <c16:uniqueId val="{00000001-23EA-4733-B90F-D8A6C4CAE73F}"/>
            </c:ext>
          </c:extLst>
        </c:ser>
        <c:dLbls>
          <c:showLegendKey val="0"/>
          <c:showVal val="0"/>
          <c:showCatName val="0"/>
          <c:showSerName val="0"/>
          <c:showPercent val="0"/>
          <c:showBubbleSize val="0"/>
        </c:dLbls>
        <c:gapWidth val="75"/>
        <c:overlap val="100"/>
        <c:axId val="251653504"/>
        <c:axId val="252183680"/>
      </c:barChart>
      <c:catAx>
        <c:axId val="251653504"/>
        <c:scaling>
          <c:orientation val="minMax"/>
        </c:scaling>
        <c:delete val="0"/>
        <c:axPos val="b"/>
        <c:numFmt formatCode="General" sourceLinked="0"/>
        <c:majorTickMark val="none"/>
        <c:minorTickMark val="none"/>
        <c:tickLblPos val="nextTo"/>
        <c:txPr>
          <a:bodyPr/>
          <a:lstStyle/>
          <a:p>
            <a:pPr>
              <a:defRPr sz="1400"/>
            </a:pPr>
            <a:endParaRPr lang="es-ES"/>
          </a:p>
        </c:txPr>
        <c:crossAx val="252183680"/>
        <c:crosses val="autoZero"/>
        <c:auto val="1"/>
        <c:lblAlgn val="ctr"/>
        <c:lblOffset val="100"/>
        <c:noMultiLvlLbl val="0"/>
      </c:catAx>
      <c:valAx>
        <c:axId val="252183680"/>
        <c:scaling>
          <c:orientation val="minMax"/>
        </c:scaling>
        <c:delete val="0"/>
        <c:axPos val="l"/>
        <c:majorGridlines/>
        <c:numFmt formatCode="General" sourceLinked="1"/>
        <c:majorTickMark val="none"/>
        <c:minorTickMark val="none"/>
        <c:tickLblPos val="nextTo"/>
        <c:spPr>
          <a:ln w="9525">
            <a:noFill/>
          </a:ln>
        </c:spPr>
        <c:crossAx val="251653504"/>
        <c:crosses val="autoZero"/>
        <c:crossBetween val="between"/>
      </c:valAx>
    </c:plotArea>
    <c:legend>
      <c:legendPos val="b"/>
      <c:overlay val="0"/>
      <c:txPr>
        <a:bodyPr/>
        <a:lstStyle/>
        <a:p>
          <a:pPr>
            <a:defRPr sz="1800"/>
          </a:pPr>
          <a:endParaRPr lang="es-ES"/>
        </a:p>
      </c:txPr>
    </c:legend>
    <c:plotVisOnly val="1"/>
    <c:dispBlanksAs val="gap"/>
    <c:showDLblsOverMax val="0"/>
  </c:chart>
  <c:printSettings>
    <c:headerFooter/>
    <c:pageMargins b="0.75000000000000044" l="0.7000000000000004" r="0.7000000000000004" t="0.75000000000000044" header="0.30000000000000021" footer="0.30000000000000021"/>
    <c:pageSetup/>
  </c:printSettings>
</c:chartSpace>
</file>

<file path=xl/charts/chart2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pivotSource>
    <c:name>[Datos 2019.xlsx]Vigil!TablaDinámica3</c:name>
    <c:fmtId val="1"/>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s-ES" sz="2800" b="1"/>
              <a:t>Incidentes y vigilancia por meses - 2019</a:t>
            </a:r>
          </a:p>
        </c:rich>
      </c:tx>
      <c:overlay val="0"/>
      <c:spPr>
        <a:noFill/>
        <a:ln>
          <a:noFill/>
        </a:ln>
        <a:effectLst/>
      </c:spPr>
    </c:title>
    <c:autoTitleDeleted val="0"/>
    <c:pivotFmts>
      <c:pivotFmt>
        <c:idx val="0"/>
        <c:spPr>
          <a:solidFill>
            <a:schemeClr val="accent1"/>
          </a:solidFill>
          <a:ln>
            <a:noFill/>
          </a:ln>
          <a:effectLst/>
        </c:spPr>
        <c:marker>
          <c:symbol val="none"/>
        </c:marker>
      </c:pivotFmt>
      <c:pivotFmt>
        <c:idx val="1"/>
      </c:pivotFmt>
      <c:pivotFmt>
        <c:idx val="2"/>
        <c:spPr>
          <a:solidFill>
            <a:schemeClr val="accent2"/>
          </a:solidFill>
          <a:ln>
            <a:noFill/>
          </a:ln>
          <a:effectLst/>
        </c:spPr>
        <c:marker>
          <c:symbol val="none"/>
        </c:marker>
      </c:pivotFmt>
      <c:pivotFmt>
        <c:idx val="3"/>
      </c:pivotFmt>
      <c:pivotFmt>
        <c:idx val="4"/>
        <c:marker>
          <c:symbol val="none"/>
        </c:marker>
      </c:pivotFmt>
      <c:pivotFmt>
        <c:idx val="5"/>
        <c:marker>
          <c:symbol val="none"/>
        </c:marker>
      </c:pivotFmt>
    </c:pivotFmts>
    <c:plotArea>
      <c:layout/>
      <c:barChart>
        <c:barDir val="col"/>
        <c:grouping val="clustered"/>
        <c:varyColors val="0"/>
        <c:ser>
          <c:idx val="0"/>
          <c:order val="0"/>
          <c:tx>
            <c:strRef>
              <c:f>Vigil!$F$43:$F$44</c:f>
              <c:strCache>
                <c:ptCount val="1"/>
                <c:pt idx="0">
                  <c:v>En horario de vigilancia</c:v>
                </c:pt>
              </c:strCache>
            </c:strRef>
          </c:tx>
          <c:spPr>
            <a:solidFill>
              <a:schemeClr val="accent1"/>
            </a:solidFill>
            <a:ln>
              <a:noFill/>
            </a:ln>
            <a:effectLst/>
          </c:spPr>
          <c:invertIfNegative val="0"/>
          <c:cat>
            <c:strRef>
              <c:f>Vigil!$E$45:$E$57</c:f>
              <c:strCache>
                <c:ptCount val="12"/>
                <c:pt idx="0">
                  <c:v>ene</c:v>
                </c:pt>
                <c:pt idx="1">
                  <c:v>feb</c:v>
                </c:pt>
                <c:pt idx="2">
                  <c:v>mar</c:v>
                </c:pt>
                <c:pt idx="3">
                  <c:v>abr</c:v>
                </c:pt>
                <c:pt idx="4">
                  <c:v>may</c:v>
                </c:pt>
                <c:pt idx="5">
                  <c:v>jun</c:v>
                </c:pt>
                <c:pt idx="6">
                  <c:v>jul</c:v>
                </c:pt>
                <c:pt idx="7">
                  <c:v>ago</c:v>
                </c:pt>
                <c:pt idx="8">
                  <c:v>sep</c:v>
                </c:pt>
                <c:pt idx="9">
                  <c:v>oct</c:v>
                </c:pt>
                <c:pt idx="10">
                  <c:v>nov</c:v>
                </c:pt>
                <c:pt idx="11">
                  <c:v>dic</c:v>
                </c:pt>
              </c:strCache>
            </c:strRef>
          </c:cat>
          <c:val>
            <c:numRef>
              <c:f>Vigil!$F$45:$F$57</c:f>
              <c:numCache>
                <c:formatCode>General</c:formatCode>
                <c:ptCount val="12"/>
                <c:pt idx="0">
                  <c:v>4</c:v>
                </c:pt>
                <c:pt idx="2">
                  <c:v>2</c:v>
                </c:pt>
                <c:pt idx="3">
                  <c:v>2</c:v>
                </c:pt>
                <c:pt idx="4">
                  <c:v>8</c:v>
                </c:pt>
                <c:pt idx="5">
                  <c:v>41</c:v>
                </c:pt>
                <c:pt idx="6">
                  <c:v>83</c:v>
                </c:pt>
                <c:pt idx="7">
                  <c:v>134</c:v>
                </c:pt>
                <c:pt idx="8">
                  <c:v>25</c:v>
                </c:pt>
                <c:pt idx="9">
                  <c:v>11</c:v>
                </c:pt>
                <c:pt idx="10">
                  <c:v>5</c:v>
                </c:pt>
                <c:pt idx="11">
                  <c:v>4</c:v>
                </c:pt>
              </c:numCache>
            </c:numRef>
          </c:val>
          <c:extLst>
            <c:ext xmlns:c16="http://schemas.microsoft.com/office/drawing/2014/chart" uri="{C3380CC4-5D6E-409C-BE32-E72D297353CC}">
              <c16:uniqueId val="{00000000-5099-4FA8-B1E4-B2B4530304A4}"/>
            </c:ext>
          </c:extLst>
        </c:ser>
        <c:ser>
          <c:idx val="1"/>
          <c:order val="1"/>
          <c:tx>
            <c:strRef>
              <c:f>Vigil!$G$43:$G$44</c:f>
              <c:strCache>
                <c:ptCount val="1"/>
                <c:pt idx="0">
                  <c:v>No vigilado</c:v>
                </c:pt>
              </c:strCache>
            </c:strRef>
          </c:tx>
          <c:spPr>
            <a:solidFill>
              <a:schemeClr val="accent2"/>
            </a:solidFill>
            <a:ln>
              <a:noFill/>
            </a:ln>
            <a:effectLst/>
          </c:spPr>
          <c:invertIfNegative val="0"/>
          <c:cat>
            <c:strRef>
              <c:f>Vigil!$E$45:$E$57</c:f>
              <c:strCache>
                <c:ptCount val="12"/>
                <c:pt idx="0">
                  <c:v>ene</c:v>
                </c:pt>
                <c:pt idx="1">
                  <c:v>feb</c:v>
                </c:pt>
                <c:pt idx="2">
                  <c:v>mar</c:v>
                </c:pt>
                <c:pt idx="3">
                  <c:v>abr</c:v>
                </c:pt>
                <c:pt idx="4">
                  <c:v>may</c:v>
                </c:pt>
                <c:pt idx="5">
                  <c:v>jun</c:v>
                </c:pt>
                <c:pt idx="6">
                  <c:v>jul</c:v>
                </c:pt>
                <c:pt idx="7">
                  <c:v>ago</c:v>
                </c:pt>
                <c:pt idx="8">
                  <c:v>sep</c:v>
                </c:pt>
                <c:pt idx="9">
                  <c:v>oct</c:v>
                </c:pt>
                <c:pt idx="10">
                  <c:v>nov</c:v>
                </c:pt>
                <c:pt idx="11">
                  <c:v>dic</c:v>
                </c:pt>
              </c:strCache>
            </c:strRef>
          </c:cat>
          <c:val>
            <c:numRef>
              <c:f>Vigil!$G$45:$G$57</c:f>
              <c:numCache>
                <c:formatCode>General</c:formatCode>
                <c:ptCount val="12"/>
                <c:pt idx="0">
                  <c:v>48</c:v>
                </c:pt>
                <c:pt idx="1">
                  <c:v>44</c:v>
                </c:pt>
                <c:pt idx="2">
                  <c:v>60</c:v>
                </c:pt>
                <c:pt idx="3">
                  <c:v>59</c:v>
                </c:pt>
                <c:pt idx="4">
                  <c:v>81</c:v>
                </c:pt>
                <c:pt idx="5">
                  <c:v>98</c:v>
                </c:pt>
                <c:pt idx="6">
                  <c:v>117</c:v>
                </c:pt>
                <c:pt idx="7">
                  <c:v>146</c:v>
                </c:pt>
                <c:pt idx="8">
                  <c:v>72</c:v>
                </c:pt>
                <c:pt idx="9">
                  <c:v>67</c:v>
                </c:pt>
                <c:pt idx="10">
                  <c:v>43</c:v>
                </c:pt>
                <c:pt idx="11">
                  <c:v>70</c:v>
                </c:pt>
              </c:numCache>
            </c:numRef>
          </c:val>
          <c:extLst>
            <c:ext xmlns:c16="http://schemas.microsoft.com/office/drawing/2014/chart" uri="{C3380CC4-5D6E-409C-BE32-E72D297353CC}">
              <c16:uniqueId val="{00000001-5099-4FA8-B1E4-B2B4530304A4}"/>
            </c:ext>
          </c:extLst>
        </c:ser>
        <c:ser>
          <c:idx val="2"/>
          <c:order val="2"/>
          <c:tx>
            <c:strRef>
              <c:f>Vigil!$H$43:$H$44</c:f>
              <c:strCache>
                <c:ptCount val="1"/>
                <c:pt idx="0">
                  <c:v>Fuera del horario de vigilancia</c:v>
                </c:pt>
              </c:strCache>
            </c:strRef>
          </c:tx>
          <c:invertIfNegative val="0"/>
          <c:cat>
            <c:strRef>
              <c:f>Vigil!$E$45:$E$57</c:f>
              <c:strCache>
                <c:ptCount val="12"/>
                <c:pt idx="0">
                  <c:v>ene</c:v>
                </c:pt>
                <c:pt idx="1">
                  <c:v>feb</c:v>
                </c:pt>
                <c:pt idx="2">
                  <c:v>mar</c:v>
                </c:pt>
                <c:pt idx="3">
                  <c:v>abr</c:v>
                </c:pt>
                <c:pt idx="4">
                  <c:v>may</c:v>
                </c:pt>
                <c:pt idx="5">
                  <c:v>jun</c:v>
                </c:pt>
                <c:pt idx="6">
                  <c:v>jul</c:v>
                </c:pt>
                <c:pt idx="7">
                  <c:v>ago</c:v>
                </c:pt>
                <c:pt idx="8">
                  <c:v>sep</c:v>
                </c:pt>
                <c:pt idx="9">
                  <c:v>oct</c:v>
                </c:pt>
                <c:pt idx="10">
                  <c:v>nov</c:v>
                </c:pt>
                <c:pt idx="11">
                  <c:v>dic</c:v>
                </c:pt>
              </c:strCache>
            </c:strRef>
          </c:cat>
          <c:val>
            <c:numRef>
              <c:f>Vigil!$H$45:$H$57</c:f>
              <c:numCache>
                <c:formatCode>General</c:formatCode>
                <c:ptCount val="12"/>
                <c:pt idx="2">
                  <c:v>1</c:v>
                </c:pt>
                <c:pt idx="4">
                  <c:v>1</c:v>
                </c:pt>
                <c:pt idx="5">
                  <c:v>1</c:v>
                </c:pt>
                <c:pt idx="6">
                  <c:v>11</c:v>
                </c:pt>
                <c:pt idx="7">
                  <c:v>28</c:v>
                </c:pt>
                <c:pt idx="8">
                  <c:v>7</c:v>
                </c:pt>
                <c:pt idx="9">
                  <c:v>2</c:v>
                </c:pt>
              </c:numCache>
            </c:numRef>
          </c:val>
          <c:extLst>
            <c:ext xmlns:c16="http://schemas.microsoft.com/office/drawing/2014/chart" uri="{C3380CC4-5D6E-409C-BE32-E72D297353CC}">
              <c16:uniqueId val="{00000000-D1EF-4B79-A4A6-C57E48A1D876}"/>
            </c:ext>
          </c:extLst>
        </c:ser>
        <c:ser>
          <c:idx val="3"/>
          <c:order val="3"/>
          <c:tx>
            <c:strRef>
              <c:f>Vigil!$I$43:$I$44</c:f>
              <c:strCache>
                <c:ptCount val="1"/>
                <c:pt idx="0">
                  <c:v>Sin datos</c:v>
                </c:pt>
              </c:strCache>
            </c:strRef>
          </c:tx>
          <c:invertIfNegative val="0"/>
          <c:cat>
            <c:strRef>
              <c:f>Vigil!$E$45:$E$57</c:f>
              <c:strCache>
                <c:ptCount val="12"/>
                <c:pt idx="0">
                  <c:v>ene</c:v>
                </c:pt>
                <c:pt idx="1">
                  <c:v>feb</c:v>
                </c:pt>
                <c:pt idx="2">
                  <c:v>mar</c:v>
                </c:pt>
                <c:pt idx="3">
                  <c:v>abr</c:v>
                </c:pt>
                <c:pt idx="4">
                  <c:v>may</c:v>
                </c:pt>
                <c:pt idx="5">
                  <c:v>jun</c:v>
                </c:pt>
                <c:pt idx="6">
                  <c:v>jul</c:v>
                </c:pt>
                <c:pt idx="7">
                  <c:v>ago</c:v>
                </c:pt>
                <c:pt idx="8">
                  <c:v>sep</c:v>
                </c:pt>
                <c:pt idx="9">
                  <c:v>oct</c:v>
                </c:pt>
                <c:pt idx="10">
                  <c:v>nov</c:v>
                </c:pt>
                <c:pt idx="11">
                  <c:v>dic</c:v>
                </c:pt>
              </c:strCache>
            </c:strRef>
          </c:cat>
          <c:val>
            <c:numRef>
              <c:f>Vigil!$I$45:$I$57</c:f>
              <c:numCache>
                <c:formatCode>General</c:formatCode>
                <c:ptCount val="12"/>
                <c:pt idx="5">
                  <c:v>3</c:v>
                </c:pt>
                <c:pt idx="6">
                  <c:v>1</c:v>
                </c:pt>
                <c:pt idx="7">
                  <c:v>1</c:v>
                </c:pt>
              </c:numCache>
            </c:numRef>
          </c:val>
          <c:extLst>
            <c:ext xmlns:c16="http://schemas.microsoft.com/office/drawing/2014/chart" uri="{C3380CC4-5D6E-409C-BE32-E72D297353CC}">
              <c16:uniqueId val="{00000000-9B92-4DEF-9F58-75D63EDB5552}"/>
            </c:ext>
          </c:extLst>
        </c:ser>
        <c:dLbls>
          <c:showLegendKey val="0"/>
          <c:showVal val="0"/>
          <c:showCatName val="0"/>
          <c:showSerName val="0"/>
          <c:showPercent val="0"/>
          <c:showBubbleSize val="0"/>
        </c:dLbls>
        <c:gapWidth val="75"/>
        <c:overlap val="-25"/>
        <c:axId val="253548416"/>
        <c:axId val="253549952"/>
      </c:barChart>
      <c:catAx>
        <c:axId val="253548416"/>
        <c:scaling>
          <c:orientation val="minMax"/>
        </c:scaling>
        <c:delete val="0"/>
        <c:axPos val="b"/>
        <c:numFmt formatCode="General" sourceLinked="0"/>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200" b="1" i="0" u="none" strike="noStrike" kern="1200" baseline="0">
                <a:solidFill>
                  <a:schemeClr val="tx1">
                    <a:lumMod val="65000"/>
                    <a:lumOff val="35000"/>
                  </a:schemeClr>
                </a:solidFill>
                <a:latin typeface="+mn-lt"/>
                <a:ea typeface="+mn-ea"/>
                <a:cs typeface="+mn-cs"/>
              </a:defRPr>
            </a:pPr>
            <a:endParaRPr lang="es-ES"/>
          </a:p>
        </c:txPr>
        <c:crossAx val="253549952"/>
        <c:crosses val="autoZero"/>
        <c:auto val="1"/>
        <c:lblAlgn val="ctr"/>
        <c:lblOffset val="100"/>
        <c:noMultiLvlLbl val="0"/>
      </c:catAx>
      <c:valAx>
        <c:axId val="253549952"/>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ES"/>
          </a:p>
        </c:txPr>
        <c:crossAx val="253548416"/>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s-E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s-ES"/>
    </a:p>
  </c:txPr>
  <c:printSettings>
    <c:headerFooter/>
    <c:pageMargins b="0.75000000000001465" l="0.70000000000000062" r="0.70000000000000062" t="0.75000000000001465" header="0.30000000000000032" footer="0.30000000000000032"/>
    <c:pageSetup/>
  </c:printSettings>
</c:chartSpace>
</file>

<file path=xl/charts/chart2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pivotSource>
    <c:name>[Datos 2019.xlsx]Vigil!TablaDinámica1</c:name>
    <c:fmtId val="7"/>
  </c:pivotSource>
  <c:chart>
    <c:title>
      <c:tx>
        <c:rich>
          <a:bodyPr/>
          <a:lstStyle/>
          <a:p>
            <a:pPr algn="ctr">
              <a:defRPr/>
            </a:pPr>
            <a:r>
              <a:rPr lang="es-ES" sz="2800" b="1" i="0" baseline="0"/>
              <a:t>Fallecimientos y vigilancia - 2019</a:t>
            </a:r>
            <a:endParaRPr lang="es-ES" sz="2800"/>
          </a:p>
        </c:rich>
      </c:tx>
      <c:overlay val="0"/>
    </c:title>
    <c:autoTitleDeleted val="0"/>
    <c:pivotFmts>
      <c:pivotFmt>
        <c:idx val="0"/>
        <c:marker>
          <c:symbol val="none"/>
        </c:marker>
      </c:pivotFmt>
      <c:pivotFmt>
        <c:idx val="1"/>
        <c:marker>
          <c:symbol val="none"/>
        </c:marker>
      </c:pivotFmt>
      <c:pivotFmt>
        <c:idx val="2"/>
        <c:marker>
          <c:symbol val="none"/>
        </c:marker>
      </c:pivotFmt>
      <c:pivotFmt>
        <c:idx val="3"/>
        <c:marker>
          <c:symbol val="none"/>
        </c:marker>
      </c:pivotFmt>
    </c:pivotFmts>
    <c:plotArea>
      <c:layout/>
      <c:barChart>
        <c:barDir val="col"/>
        <c:grouping val="clustered"/>
        <c:varyColors val="0"/>
        <c:ser>
          <c:idx val="0"/>
          <c:order val="0"/>
          <c:tx>
            <c:strRef>
              <c:f>Vigil!$F$68:$F$69</c:f>
              <c:strCache>
                <c:ptCount val="1"/>
                <c:pt idx="0">
                  <c:v>En horario de vigilancia</c:v>
                </c:pt>
              </c:strCache>
            </c:strRef>
          </c:tx>
          <c:invertIfNegative val="0"/>
          <c:cat>
            <c:strRef>
              <c:f>Vigil!$E$70:$E$82</c:f>
              <c:strCache>
                <c:ptCount val="12"/>
                <c:pt idx="0">
                  <c:v>ene</c:v>
                </c:pt>
                <c:pt idx="1">
                  <c:v>feb</c:v>
                </c:pt>
                <c:pt idx="2">
                  <c:v>mar</c:v>
                </c:pt>
                <c:pt idx="3">
                  <c:v>abr</c:v>
                </c:pt>
                <c:pt idx="4">
                  <c:v>may</c:v>
                </c:pt>
                <c:pt idx="5">
                  <c:v>jun</c:v>
                </c:pt>
                <c:pt idx="6">
                  <c:v>jul</c:v>
                </c:pt>
                <c:pt idx="7">
                  <c:v>ago</c:v>
                </c:pt>
                <c:pt idx="8">
                  <c:v>sep</c:v>
                </c:pt>
                <c:pt idx="9">
                  <c:v>oct</c:v>
                </c:pt>
                <c:pt idx="10">
                  <c:v>nov</c:v>
                </c:pt>
                <c:pt idx="11">
                  <c:v>dic</c:v>
                </c:pt>
              </c:strCache>
            </c:strRef>
          </c:cat>
          <c:val>
            <c:numRef>
              <c:f>Vigil!$F$70:$F$82</c:f>
              <c:numCache>
                <c:formatCode>General</c:formatCode>
                <c:ptCount val="12"/>
                <c:pt idx="0">
                  <c:v>3</c:v>
                </c:pt>
                <c:pt idx="4">
                  <c:v>1</c:v>
                </c:pt>
                <c:pt idx="5">
                  <c:v>11</c:v>
                </c:pt>
                <c:pt idx="6">
                  <c:v>34</c:v>
                </c:pt>
                <c:pt idx="7">
                  <c:v>30</c:v>
                </c:pt>
                <c:pt idx="8">
                  <c:v>9</c:v>
                </c:pt>
                <c:pt idx="9">
                  <c:v>6</c:v>
                </c:pt>
                <c:pt idx="10">
                  <c:v>4</c:v>
                </c:pt>
                <c:pt idx="11">
                  <c:v>2</c:v>
                </c:pt>
              </c:numCache>
            </c:numRef>
          </c:val>
          <c:extLst>
            <c:ext xmlns:c16="http://schemas.microsoft.com/office/drawing/2014/chart" uri="{C3380CC4-5D6E-409C-BE32-E72D297353CC}">
              <c16:uniqueId val="{00000000-6324-495C-BF20-5A066B53C789}"/>
            </c:ext>
          </c:extLst>
        </c:ser>
        <c:ser>
          <c:idx val="1"/>
          <c:order val="1"/>
          <c:tx>
            <c:strRef>
              <c:f>Vigil!$G$68:$G$69</c:f>
              <c:strCache>
                <c:ptCount val="1"/>
                <c:pt idx="0">
                  <c:v>No vigilado</c:v>
                </c:pt>
              </c:strCache>
            </c:strRef>
          </c:tx>
          <c:invertIfNegative val="0"/>
          <c:cat>
            <c:strRef>
              <c:f>Vigil!$E$70:$E$82</c:f>
              <c:strCache>
                <c:ptCount val="12"/>
                <c:pt idx="0">
                  <c:v>ene</c:v>
                </c:pt>
                <c:pt idx="1">
                  <c:v>feb</c:v>
                </c:pt>
                <c:pt idx="2">
                  <c:v>mar</c:v>
                </c:pt>
                <c:pt idx="3">
                  <c:v>abr</c:v>
                </c:pt>
                <c:pt idx="4">
                  <c:v>may</c:v>
                </c:pt>
                <c:pt idx="5">
                  <c:v>jun</c:v>
                </c:pt>
                <c:pt idx="6">
                  <c:v>jul</c:v>
                </c:pt>
                <c:pt idx="7">
                  <c:v>ago</c:v>
                </c:pt>
                <c:pt idx="8">
                  <c:v>sep</c:v>
                </c:pt>
                <c:pt idx="9">
                  <c:v>oct</c:v>
                </c:pt>
                <c:pt idx="10">
                  <c:v>nov</c:v>
                </c:pt>
                <c:pt idx="11">
                  <c:v>dic</c:v>
                </c:pt>
              </c:strCache>
            </c:strRef>
          </c:cat>
          <c:val>
            <c:numRef>
              <c:f>Vigil!$G$70:$G$82</c:f>
              <c:numCache>
                <c:formatCode>General</c:formatCode>
                <c:ptCount val="12"/>
                <c:pt idx="0">
                  <c:v>22</c:v>
                </c:pt>
                <c:pt idx="1">
                  <c:v>16</c:v>
                </c:pt>
                <c:pt idx="2">
                  <c:v>28</c:v>
                </c:pt>
                <c:pt idx="3">
                  <c:v>21</c:v>
                </c:pt>
                <c:pt idx="4">
                  <c:v>38</c:v>
                </c:pt>
                <c:pt idx="5">
                  <c:v>47</c:v>
                </c:pt>
                <c:pt idx="6">
                  <c:v>67</c:v>
                </c:pt>
                <c:pt idx="7">
                  <c:v>39</c:v>
                </c:pt>
                <c:pt idx="8">
                  <c:v>36</c:v>
                </c:pt>
                <c:pt idx="9">
                  <c:v>43</c:v>
                </c:pt>
                <c:pt idx="10">
                  <c:v>15</c:v>
                </c:pt>
                <c:pt idx="11">
                  <c:v>32</c:v>
                </c:pt>
              </c:numCache>
            </c:numRef>
          </c:val>
          <c:extLst>
            <c:ext xmlns:c16="http://schemas.microsoft.com/office/drawing/2014/chart" uri="{C3380CC4-5D6E-409C-BE32-E72D297353CC}">
              <c16:uniqueId val="{00000001-6324-495C-BF20-5A066B53C789}"/>
            </c:ext>
          </c:extLst>
        </c:ser>
        <c:ser>
          <c:idx val="2"/>
          <c:order val="2"/>
          <c:tx>
            <c:strRef>
              <c:f>Vigil!$H$68:$H$69</c:f>
              <c:strCache>
                <c:ptCount val="1"/>
                <c:pt idx="0">
                  <c:v>Fuera del horario de vigilancia</c:v>
                </c:pt>
              </c:strCache>
            </c:strRef>
          </c:tx>
          <c:invertIfNegative val="0"/>
          <c:cat>
            <c:strRef>
              <c:f>Vigil!$E$70:$E$82</c:f>
              <c:strCache>
                <c:ptCount val="12"/>
                <c:pt idx="0">
                  <c:v>ene</c:v>
                </c:pt>
                <c:pt idx="1">
                  <c:v>feb</c:v>
                </c:pt>
                <c:pt idx="2">
                  <c:v>mar</c:v>
                </c:pt>
                <c:pt idx="3">
                  <c:v>abr</c:v>
                </c:pt>
                <c:pt idx="4">
                  <c:v>may</c:v>
                </c:pt>
                <c:pt idx="5">
                  <c:v>jun</c:v>
                </c:pt>
                <c:pt idx="6">
                  <c:v>jul</c:v>
                </c:pt>
                <c:pt idx="7">
                  <c:v>ago</c:v>
                </c:pt>
                <c:pt idx="8">
                  <c:v>sep</c:v>
                </c:pt>
                <c:pt idx="9">
                  <c:v>oct</c:v>
                </c:pt>
                <c:pt idx="10">
                  <c:v>nov</c:v>
                </c:pt>
                <c:pt idx="11">
                  <c:v>dic</c:v>
                </c:pt>
              </c:strCache>
            </c:strRef>
          </c:cat>
          <c:val>
            <c:numRef>
              <c:f>Vigil!$H$70:$H$82</c:f>
              <c:numCache>
                <c:formatCode>General</c:formatCode>
                <c:ptCount val="12"/>
                <c:pt idx="2">
                  <c:v>1</c:v>
                </c:pt>
                <c:pt idx="4">
                  <c:v>1</c:v>
                </c:pt>
                <c:pt idx="5">
                  <c:v>1</c:v>
                </c:pt>
                <c:pt idx="6">
                  <c:v>5</c:v>
                </c:pt>
                <c:pt idx="7">
                  <c:v>13</c:v>
                </c:pt>
                <c:pt idx="8">
                  <c:v>3</c:v>
                </c:pt>
                <c:pt idx="9">
                  <c:v>2</c:v>
                </c:pt>
              </c:numCache>
            </c:numRef>
          </c:val>
          <c:extLst>
            <c:ext xmlns:c16="http://schemas.microsoft.com/office/drawing/2014/chart" uri="{C3380CC4-5D6E-409C-BE32-E72D297353CC}">
              <c16:uniqueId val="{00000000-8092-4EBF-A649-06E49BF7A92B}"/>
            </c:ext>
          </c:extLst>
        </c:ser>
        <c:ser>
          <c:idx val="3"/>
          <c:order val="3"/>
          <c:tx>
            <c:strRef>
              <c:f>Vigil!$I$68:$I$69</c:f>
              <c:strCache>
                <c:ptCount val="1"/>
                <c:pt idx="0">
                  <c:v>Sin datos</c:v>
                </c:pt>
              </c:strCache>
            </c:strRef>
          </c:tx>
          <c:invertIfNegative val="0"/>
          <c:cat>
            <c:strRef>
              <c:f>Vigil!$E$70:$E$82</c:f>
              <c:strCache>
                <c:ptCount val="12"/>
                <c:pt idx="0">
                  <c:v>ene</c:v>
                </c:pt>
                <c:pt idx="1">
                  <c:v>feb</c:v>
                </c:pt>
                <c:pt idx="2">
                  <c:v>mar</c:v>
                </c:pt>
                <c:pt idx="3">
                  <c:v>abr</c:v>
                </c:pt>
                <c:pt idx="4">
                  <c:v>may</c:v>
                </c:pt>
                <c:pt idx="5">
                  <c:v>jun</c:v>
                </c:pt>
                <c:pt idx="6">
                  <c:v>jul</c:v>
                </c:pt>
                <c:pt idx="7">
                  <c:v>ago</c:v>
                </c:pt>
                <c:pt idx="8">
                  <c:v>sep</c:v>
                </c:pt>
                <c:pt idx="9">
                  <c:v>oct</c:v>
                </c:pt>
                <c:pt idx="10">
                  <c:v>nov</c:v>
                </c:pt>
                <c:pt idx="11">
                  <c:v>dic</c:v>
                </c:pt>
              </c:strCache>
            </c:strRef>
          </c:cat>
          <c:val>
            <c:numRef>
              <c:f>Vigil!$I$70:$I$82</c:f>
              <c:numCache>
                <c:formatCode>General</c:formatCode>
                <c:ptCount val="12"/>
                <c:pt idx="5">
                  <c:v>1</c:v>
                </c:pt>
                <c:pt idx="6">
                  <c:v>1</c:v>
                </c:pt>
                <c:pt idx="7">
                  <c:v>1</c:v>
                </c:pt>
              </c:numCache>
            </c:numRef>
          </c:val>
          <c:extLst>
            <c:ext xmlns:c16="http://schemas.microsoft.com/office/drawing/2014/chart" uri="{C3380CC4-5D6E-409C-BE32-E72D297353CC}">
              <c16:uniqueId val="{00000000-B380-449B-93B2-E4408B1FC032}"/>
            </c:ext>
          </c:extLst>
        </c:ser>
        <c:dLbls>
          <c:showLegendKey val="0"/>
          <c:showVal val="0"/>
          <c:showCatName val="0"/>
          <c:showSerName val="0"/>
          <c:showPercent val="0"/>
          <c:showBubbleSize val="0"/>
        </c:dLbls>
        <c:gapWidth val="75"/>
        <c:overlap val="-25"/>
        <c:axId val="253485824"/>
        <c:axId val="253487360"/>
      </c:barChart>
      <c:catAx>
        <c:axId val="253485824"/>
        <c:scaling>
          <c:orientation val="minMax"/>
        </c:scaling>
        <c:delete val="0"/>
        <c:axPos val="b"/>
        <c:numFmt formatCode="General" sourceLinked="0"/>
        <c:majorTickMark val="none"/>
        <c:minorTickMark val="none"/>
        <c:tickLblPos val="nextTo"/>
        <c:crossAx val="253487360"/>
        <c:crosses val="autoZero"/>
        <c:auto val="1"/>
        <c:lblAlgn val="ctr"/>
        <c:lblOffset val="100"/>
        <c:noMultiLvlLbl val="0"/>
      </c:catAx>
      <c:valAx>
        <c:axId val="253487360"/>
        <c:scaling>
          <c:orientation val="minMax"/>
        </c:scaling>
        <c:delete val="0"/>
        <c:axPos val="l"/>
        <c:majorGridlines/>
        <c:numFmt formatCode="General" sourceLinked="1"/>
        <c:majorTickMark val="none"/>
        <c:minorTickMark val="none"/>
        <c:tickLblPos val="none"/>
        <c:spPr>
          <a:ln w="9525">
            <a:noFill/>
          </a:ln>
        </c:spPr>
        <c:crossAx val="253485824"/>
        <c:crosses val="autoZero"/>
        <c:crossBetween val="between"/>
      </c:valAx>
    </c:plotArea>
    <c:legend>
      <c:legendPos val="b"/>
      <c:legendEntry>
        <c:idx val="0"/>
        <c:txPr>
          <a:bodyPr/>
          <a:lstStyle/>
          <a:p>
            <a:pPr>
              <a:defRPr sz="1400"/>
            </a:pPr>
            <a:endParaRPr lang="es-ES"/>
          </a:p>
        </c:txPr>
      </c:legendEntry>
      <c:overlay val="0"/>
    </c:legend>
    <c:plotVisOnly val="1"/>
    <c:dispBlanksAs val="gap"/>
    <c:showDLblsOverMax val="0"/>
  </c:chart>
  <c:printSettings>
    <c:headerFooter/>
    <c:pageMargins b="0.75000000000000966" l="0.70000000000000062" r="0.70000000000000062" t="0.75000000000000966" header="0.30000000000000032" footer="0.30000000000000032"/>
    <c:pageSetup/>
  </c:printSettings>
</c:chartSpace>
</file>

<file path=xl/charts/chart3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pivotSource>
    <c:name>[Datos 2019.xlsx]Vigil!Tabla dinámica2</c:name>
    <c:fmtId val="0"/>
  </c:pivotSource>
  <c:chart>
    <c:title>
      <c:tx>
        <c:rich>
          <a:bodyPr/>
          <a:lstStyle/>
          <a:p>
            <a:pPr>
              <a:defRPr/>
            </a:pPr>
            <a:r>
              <a:rPr lang="es-ES" sz="2400"/>
              <a:t>Pronóstico víctimas según</a:t>
            </a:r>
            <a:r>
              <a:rPr lang="es-ES" sz="2400" baseline="0"/>
              <a:t> Vigilancia - 2019</a:t>
            </a:r>
            <a:endParaRPr lang="es-ES" sz="2400"/>
          </a:p>
        </c:rich>
      </c:tx>
      <c:overlay val="0"/>
    </c:title>
    <c:autoTitleDeleted val="0"/>
    <c:pivotFmts>
      <c:pivotFmt>
        <c:idx val="0"/>
        <c:marker>
          <c:symbol val="none"/>
        </c:marker>
      </c:pivotFmt>
      <c:pivotFmt>
        <c:idx val="1"/>
        <c:marker>
          <c:symbol val="none"/>
        </c:marker>
      </c:pivotFmt>
      <c:pivotFmt>
        <c:idx val="2"/>
        <c:spPr>
          <a:solidFill>
            <a:srgbClr val="FF0000"/>
          </a:solidFill>
        </c:spPr>
        <c:marker>
          <c:symbol val="none"/>
        </c:marker>
      </c:pivotFmt>
      <c:pivotFmt>
        <c:idx val="3"/>
        <c:spPr>
          <a:solidFill>
            <a:schemeClr val="accent3">
              <a:lumMod val="75000"/>
            </a:schemeClr>
          </a:solidFill>
        </c:spPr>
      </c:pivotFmt>
    </c:pivotFmts>
    <c:plotArea>
      <c:layout/>
      <c:barChart>
        <c:barDir val="bar"/>
        <c:grouping val="clustered"/>
        <c:varyColors val="0"/>
        <c:ser>
          <c:idx val="0"/>
          <c:order val="0"/>
          <c:tx>
            <c:strRef>
              <c:f>Vigil!$F$91:$F$92</c:f>
              <c:strCache>
                <c:ptCount val="1"/>
                <c:pt idx="0">
                  <c:v>En horario de vigilancia</c:v>
                </c:pt>
              </c:strCache>
            </c:strRef>
          </c:tx>
          <c:invertIfNegative val="0"/>
          <c:cat>
            <c:strRef>
              <c:f>Vigil!$E$93:$E$102</c:f>
              <c:strCache>
                <c:ptCount val="9"/>
                <c:pt idx="0">
                  <c:v>Ahogamiento mortal</c:v>
                </c:pt>
                <c:pt idx="1">
                  <c:v>Rescate sin consecuencias</c:v>
                </c:pt>
                <c:pt idx="2">
                  <c:v>Rescate y traslado a supervisión médica</c:v>
                </c:pt>
                <c:pt idx="3">
                  <c:v>Ahogamiento no mortal con hospitalizacion</c:v>
                </c:pt>
                <c:pt idx="4">
                  <c:v>Lesiones</c:v>
                </c:pt>
                <c:pt idx="5">
                  <c:v>Rescate con necesidad de observación posterior</c:v>
                </c:pt>
                <c:pt idx="6">
                  <c:v>Fallecimiento Sin Ahogamiento</c:v>
                </c:pt>
                <c:pt idx="7">
                  <c:v>Traumatismo/TRM</c:v>
                </c:pt>
                <c:pt idx="8">
                  <c:v>Sin datos</c:v>
                </c:pt>
              </c:strCache>
            </c:strRef>
          </c:cat>
          <c:val>
            <c:numRef>
              <c:f>Vigil!$F$93:$F$102</c:f>
              <c:numCache>
                <c:formatCode>General</c:formatCode>
                <c:ptCount val="9"/>
                <c:pt idx="0">
                  <c:v>100</c:v>
                </c:pt>
                <c:pt idx="1">
                  <c:v>112</c:v>
                </c:pt>
                <c:pt idx="2">
                  <c:v>12</c:v>
                </c:pt>
                <c:pt idx="3">
                  <c:v>83</c:v>
                </c:pt>
                <c:pt idx="4">
                  <c:v>4</c:v>
                </c:pt>
                <c:pt idx="5">
                  <c:v>1</c:v>
                </c:pt>
                <c:pt idx="7">
                  <c:v>3</c:v>
                </c:pt>
                <c:pt idx="8">
                  <c:v>4</c:v>
                </c:pt>
              </c:numCache>
            </c:numRef>
          </c:val>
          <c:extLst>
            <c:ext xmlns:c16="http://schemas.microsoft.com/office/drawing/2014/chart" uri="{C3380CC4-5D6E-409C-BE32-E72D297353CC}">
              <c16:uniqueId val="{00000000-265B-46A6-80F3-4E752B3BDB27}"/>
            </c:ext>
          </c:extLst>
        </c:ser>
        <c:ser>
          <c:idx val="1"/>
          <c:order val="1"/>
          <c:tx>
            <c:strRef>
              <c:f>Vigil!$G$91:$G$92</c:f>
              <c:strCache>
                <c:ptCount val="1"/>
                <c:pt idx="0">
                  <c:v>Fuera del horario de vigilancia</c:v>
                </c:pt>
              </c:strCache>
            </c:strRef>
          </c:tx>
          <c:invertIfNegative val="0"/>
          <c:dPt>
            <c:idx val="0"/>
            <c:invertIfNegative val="0"/>
            <c:bubble3D val="0"/>
            <c:spPr>
              <a:solidFill>
                <a:schemeClr val="accent3">
                  <a:lumMod val="75000"/>
                </a:schemeClr>
              </a:solidFill>
            </c:spPr>
            <c:extLst>
              <c:ext xmlns:c16="http://schemas.microsoft.com/office/drawing/2014/chart" uri="{C3380CC4-5D6E-409C-BE32-E72D297353CC}">
                <c16:uniqueId val="{00000001-265B-46A6-80F3-4E752B3BDB27}"/>
              </c:ext>
            </c:extLst>
          </c:dPt>
          <c:cat>
            <c:strRef>
              <c:f>Vigil!$E$93:$E$102</c:f>
              <c:strCache>
                <c:ptCount val="9"/>
                <c:pt idx="0">
                  <c:v>Ahogamiento mortal</c:v>
                </c:pt>
                <c:pt idx="1">
                  <c:v>Rescate sin consecuencias</c:v>
                </c:pt>
                <c:pt idx="2">
                  <c:v>Rescate y traslado a supervisión médica</c:v>
                </c:pt>
                <c:pt idx="3">
                  <c:v>Ahogamiento no mortal con hospitalizacion</c:v>
                </c:pt>
                <c:pt idx="4">
                  <c:v>Lesiones</c:v>
                </c:pt>
                <c:pt idx="5">
                  <c:v>Rescate con necesidad de observación posterior</c:v>
                </c:pt>
                <c:pt idx="6">
                  <c:v>Fallecimiento Sin Ahogamiento</c:v>
                </c:pt>
                <c:pt idx="7">
                  <c:v>Traumatismo/TRM</c:v>
                </c:pt>
                <c:pt idx="8">
                  <c:v>Sin datos</c:v>
                </c:pt>
              </c:strCache>
            </c:strRef>
          </c:cat>
          <c:val>
            <c:numRef>
              <c:f>Vigil!$G$93:$G$102</c:f>
              <c:numCache>
                <c:formatCode>General</c:formatCode>
                <c:ptCount val="9"/>
                <c:pt idx="0">
                  <c:v>26</c:v>
                </c:pt>
                <c:pt idx="1">
                  <c:v>12</c:v>
                </c:pt>
                <c:pt idx="2">
                  <c:v>3</c:v>
                </c:pt>
                <c:pt idx="3">
                  <c:v>10</c:v>
                </c:pt>
              </c:numCache>
            </c:numRef>
          </c:val>
          <c:extLst>
            <c:ext xmlns:c16="http://schemas.microsoft.com/office/drawing/2014/chart" uri="{C3380CC4-5D6E-409C-BE32-E72D297353CC}">
              <c16:uniqueId val="{00000002-265B-46A6-80F3-4E752B3BDB27}"/>
            </c:ext>
          </c:extLst>
        </c:ser>
        <c:ser>
          <c:idx val="2"/>
          <c:order val="2"/>
          <c:tx>
            <c:strRef>
              <c:f>Vigil!$H$91:$H$92</c:f>
              <c:strCache>
                <c:ptCount val="1"/>
                <c:pt idx="0">
                  <c:v>No vigilado</c:v>
                </c:pt>
              </c:strCache>
            </c:strRef>
          </c:tx>
          <c:spPr>
            <a:solidFill>
              <a:srgbClr val="FF0000"/>
            </a:solidFill>
          </c:spPr>
          <c:invertIfNegative val="0"/>
          <c:cat>
            <c:strRef>
              <c:f>Vigil!$E$93:$E$102</c:f>
              <c:strCache>
                <c:ptCount val="9"/>
                <c:pt idx="0">
                  <c:v>Ahogamiento mortal</c:v>
                </c:pt>
                <c:pt idx="1">
                  <c:v>Rescate sin consecuencias</c:v>
                </c:pt>
                <c:pt idx="2">
                  <c:v>Rescate y traslado a supervisión médica</c:v>
                </c:pt>
                <c:pt idx="3">
                  <c:v>Ahogamiento no mortal con hospitalizacion</c:v>
                </c:pt>
                <c:pt idx="4">
                  <c:v>Lesiones</c:v>
                </c:pt>
                <c:pt idx="5">
                  <c:v>Rescate con necesidad de observación posterior</c:v>
                </c:pt>
                <c:pt idx="6">
                  <c:v>Fallecimiento Sin Ahogamiento</c:v>
                </c:pt>
                <c:pt idx="7">
                  <c:v>Traumatismo/TRM</c:v>
                </c:pt>
                <c:pt idx="8">
                  <c:v>Sin datos</c:v>
                </c:pt>
              </c:strCache>
            </c:strRef>
          </c:cat>
          <c:val>
            <c:numRef>
              <c:f>Vigil!$H$93:$H$102</c:f>
              <c:numCache>
                <c:formatCode>General</c:formatCode>
                <c:ptCount val="9"/>
                <c:pt idx="0">
                  <c:v>404</c:v>
                </c:pt>
                <c:pt idx="1">
                  <c:v>278</c:v>
                </c:pt>
                <c:pt idx="2">
                  <c:v>107</c:v>
                </c:pt>
                <c:pt idx="3">
                  <c:v>68</c:v>
                </c:pt>
                <c:pt idx="4">
                  <c:v>22</c:v>
                </c:pt>
                <c:pt idx="5">
                  <c:v>9</c:v>
                </c:pt>
                <c:pt idx="6">
                  <c:v>2</c:v>
                </c:pt>
                <c:pt idx="7">
                  <c:v>11</c:v>
                </c:pt>
                <c:pt idx="8">
                  <c:v>4</c:v>
                </c:pt>
              </c:numCache>
            </c:numRef>
          </c:val>
          <c:extLst>
            <c:ext xmlns:c16="http://schemas.microsoft.com/office/drawing/2014/chart" uri="{C3380CC4-5D6E-409C-BE32-E72D297353CC}">
              <c16:uniqueId val="{00000003-265B-46A6-80F3-4E752B3BDB27}"/>
            </c:ext>
          </c:extLst>
        </c:ser>
        <c:dLbls>
          <c:showLegendKey val="0"/>
          <c:showVal val="0"/>
          <c:showCatName val="0"/>
          <c:showSerName val="0"/>
          <c:showPercent val="0"/>
          <c:showBubbleSize val="0"/>
        </c:dLbls>
        <c:gapWidth val="75"/>
        <c:overlap val="-25"/>
        <c:axId val="258064384"/>
        <c:axId val="258065920"/>
      </c:barChart>
      <c:catAx>
        <c:axId val="258064384"/>
        <c:scaling>
          <c:orientation val="minMax"/>
        </c:scaling>
        <c:delete val="0"/>
        <c:axPos val="l"/>
        <c:numFmt formatCode="General" sourceLinked="0"/>
        <c:majorTickMark val="none"/>
        <c:minorTickMark val="none"/>
        <c:tickLblPos val="nextTo"/>
        <c:txPr>
          <a:bodyPr/>
          <a:lstStyle/>
          <a:p>
            <a:pPr>
              <a:defRPr sz="1400"/>
            </a:pPr>
            <a:endParaRPr lang="es-ES"/>
          </a:p>
        </c:txPr>
        <c:crossAx val="258065920"/>
        <c:crosses val="autoZero"/>
        <c:auto val="1"/>
        <c:lblAlgn val="ctr"/>
        <c:lblOffset val="100"/>
        <c:noMultiLvlLbl val="0"/>
      </c:catAx>
      <c:valAx>
        <c:axId val="258065920"/>
        <c:scaling>
          <c:orientation val="minMax"/>
        </c:scaling>
        <c:delete val="0"/>
        <c:axPos val="b"/>
        <c:majorGridlines/>
        <c:numFmt formatCode="General" sourceLinked="1"/>
        <c:majorTickMark val="none"/>
        <c:minorTickMark val="none"/>
        <c:tickLblPos val="nextTo"/>
        <c:spPr>
          <a:ln w="9525">
            <a:noFill/>
          </a:ln>
        </c:spPr>
        <c:crossAx val="258064384"/>
        <c:crosses val="autoZero"/>
        <c:crossBetween val="between"/>
      </c:valAx>
    </c:plotArea>
    <c:legend>
      <c:legendPos val="b"/>
      <c:overlay val="0"/>
      <c:txPr>
        <a:bodyPr/>
        <a:lstStyle/>
        <a:p>
          <a:pPr>
            <a:defRPr sz="1400"/>
          </a:pPr>
          <a:endParaRPr lang="es-ES"/>
        </a:p>
      </c:txPr>
    </c:legend>
    <c:plotVisOnly val="1"/>
    <c:dispBlanksAs val="gap"/>
    <c:showDLblsOverMax val="0"/>
  </c:chart>
  <c:printSettings>
    <c:headerFooter/>
    <c:pageMargins b="0.75000000000000033" l="0.70000000000000029" r="0.70000000000000029" t="0.75000000000000033" header="0.30000000000000016" footer="0.30000000000000016"/>
    <c:pageSetup/>
  </c:printSettings>
</c:chartSpace>
</file>

<file path=xl/charts/chart3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pivotSource>
    <c:name>[Datos 2019.xlsx]May65!Tabla dinámica17</c:name>
    <c:fmtId val="9"/>
  </c:pivotSource>
  <c:chart>
    <c:title>
      <c:tx>
        <c:rich>
          <a:bodyPr/>
          <a:lstStyle/>
          <a:p>
            <a:pPr>
              <a:defRPr/>
            </a:pPr>
            <a:r>
              <a:rPr lang="es-ES"/>
              <a:t>Distribución</a:t>
            </a:r>
            <a:r>
              <a:rPr lang="es-ES" baseline="0"/>
              <a:t> Incidentes mayores de 65 años - 2018</a:t>
            </a:r>
            <a:endParaRPr lang="es-ES"/>
          </a:p>
        </c:rich>
      </c:tx>
      <c:overlay val="0"/>
    </c:title>
    <c:autoTitleDeleted val="0"/>
    <c:pivotFmts>
      <c:pivotFmt>
        <c:idx val="0"/>
        <c:marker>
          <c:symbol val="none"/>
        </c:marker>
      </c:pivotFmt>
      <c:pivotFmt>
        <c:idx val="1"/>
        <c:marker>
          <c:symbol val="none"/>
        </c:marker>
      </c:pivotFmt>
      <c:pivotFmt>
        <c:idx val="2"/>
        <c:marker>
          <c:symbol val="none"/>
        </c:marker>
      </c:pivotFmt>
      <c:pivotFmt>
        <c:idx val="3"/>
        <c:marker>
          <c:symbol val="none"/>
        </c:marker>
      </c:pivotFmt>
    </c:pivotFmts>
    <c:plotArea>
      <c:layout/>
      <c:barChart>
        <c:barDir val="col"/>
        <c:grouping val="clustered"/>
        <c:varyColors val="0"/>
        <c:ser>
          <c:idx val="0"/>
          <c:order val="0"/>
          <c:tx>
            <c:strRef>
              <c:f>'May65'!$C$34:$C$35</c:f>
              <c:strCache>
                <c:ptCount val="1"/>
                <c:pt idx="0">
                  <c:v>Hombre</c:v>
                </c:pt>
              </c:strCache>
            </c:strRef>
          </c:tx>
          <c:invertIfNegative val="0"/>
          <c:cat>
            <c:strRef>
              <c:f>'May65'!$B$36:$B$57</c:f>
              <c:strCache>
                <c:ptCount val="21"/>
                <c:pt idx="0">
                  <c:v>&lt;-1 o (en blanco)</c:v>
                </c:pt>
                <c:pt idx="1">
                  <c:v>-1-3</c:v>
                </c:pt>
                <c:pt idx="2">
                  <c:v>14-18</c:v>
                </c:pt>
                <c:pt idx="3">
                  <c:v>19-23</c:v>
                </c:pt>
                <c:pt idx="4">
                  <c:v>24-28</c:v>
                </c:pt>
                <c:pt idx="5">
                  <c:v>29-33</c:v>
                </c:pt>
                <c:pt idx="6">
                  <c:v>34-38</c:v>
                </c:pt>
                <c:pt idx="7">
                  <c:v>39-43</c:v>
                </c:pt>
                <c:pt idx="8">
                  <c:v>44-48</c:v>
                </c:pt>
                <c:pt idx="9">
                  <c:v>4-8</c:v>
                </c:pt>
                <c:pt idx="10">
                  <c:v>49-53</c:v>
                </c:pt>
                <c:pt idx="11">
                  <c:v>54-58</c:v>
                </c:pt>
                <c:pt idx="12">
                  <c:v>59-63</c:v>
                </c:pt>
                <c:pt idx="13">
                  <c:v>64-68</c:v>
                </c:pt>
                <c:pt idx="14">
                  <c:v>69-73</c:v>
                </c:pt>
                <c:pt idx="15">
                  <c:v>74-78</c:v>
                </c:pt>
                <c:pt idx="16">
                  <c:v>79-83</c:v>
                </c:pt>
                <c:pt idx="17">
                  <c:v>84-88</c:v>
                </c:pt>
                <c:pt idx="18">
                  <c:v>89-93</c:v>
                </c:pt>
                <c:pt idx="19">
                  <c:v>9-13</c:v>
                </c:pt>
                <c:pt idx="20">
                  <c:v>94-98</c:v>
                </c:pt>
              </c:strCache>
            </c:strRef>
          </c:cat>
          <c:val>
            <c:numRef>
              <c:f>'May65'!$C$36:$C$57</c:f>
              <c:numCache>
                <c:formatCode>General</c:formatCode>
                <c:ptCount val="21"/>
                <c:pt idx="0">
                  <c:v>191</c:v>
                </c:pt>
                <c:pt idx="1">
                  <c:v>16</c:v>
                </c:pt>
                <c:pt idx="2">
                  <c:v>50</c:v>
                </c:pt>
                <c:pt idx="3">
                  <c:v>24</c:v>
                </c:pt>
                <c:pt idx="4">
                  <c:v>32</c:v>
                </c:pt>
                <c:pt idx="5">
                  <c:v>58</c:v>
                </c:pt>
                <c:pt idx="6">
                  <c:v>37</c:v>
                </c:pt>
                <c:pt idx="7">
                  <c:v>42</c:v>
                </c:pt>
                <c:pt idx="8">
                  <c:v>46</c:v>
                </c:pt>
                <c:pt idx="9">
                  <c:v>24</c:v>
                </c:pt>
                <c:pt idx="10">
                  <c:v>56</c:v>
                </c:pt>
                <c:pt idx="11">
                  <c:v>39</c:v>
                </c:pt>
                <c:pt idx="12">
                  <c:v>57</c:v>
                </c:pt>
                <c:pt idx="13">
                  <c:v>39</c:v>
                </c:pt>
                <c:pt idx="14">
                  <c:v>66</c:v>
                </c:pt>
                <c:pt idx="15">
                  <c:v>34</c:v>
                </c:pt>
                <c:pt idx="16">
                  <c:v>47</c:v>
                </c:pt>
                <c:pt idx="17">
                  <c:v>17</c:v>
                </c:pt>
                <c:pt idx="18">
                  <c:v>6</c:v>
                </c:pt>
                <c:pt idx="19">
                  <c:v>38</c:v>
                </c:pt>
                <c:pt idx="20">
                  <c:v>1</c:v>
                </c:pt>
              </c:numCache>
            </c:numRef>
          </c:val>
          <c:extLst>
            <c:ext xmlns:c16="http://schemas.microsoft.com/office/drawing/2014/chart" uri="{C3380CC4-5D6E-409C-BE32-E72D297353CC}">
              <c16:uniqueId val="{00000000-7DDB-4360-B52B-45B54628E0E7}"/>
            </c:ext>
          </c:extLst>
        </c:ser>
        <c:ser>
          <c:idx val="1"/>
          <c:order val="1"/>
          <c:tx>
            <c:strRef>
              <c:f>'May65'!$D$34:$D$35</c:f>
              <c:strCache>
                <c:ptCount val="1"/>
                <c:pt idx="0">
                  <c:v>Mujer</c:v>
                </c:pt>
              </c:strCache>
            </c:strRef>
          </c:tx>
          <c:invertIfNegative val="0"/>
          <c:cat>
            <c:strRef>
              <c:f>'May65'!$B$36:$B$57</c:f>
              <c:strCache>
                <c:ptCount val="21"/>
                <c:pt idx="0">
                  <c:v>&lt;-1 o (en blanco)</c:v>
                </c:pt>
                <c:pt idx="1">
                  <c:v>-1-3</c:v>
                </c:pt>
                <c:pt idx="2">
                  <c:v>14-18</c:v>
                </c:pt>
                <c:pt idx="3">
                  <c:v>19-23</c:v>
                </c:pt>
                <c:pt idx="4">
                  <c:v>24-28</c:v>
                </c:pt>
                <c:pt idx="5">
                  <c:v>29-33</c:v>
                </c:pt>
                <c:pt idx="6">
                  <c:v>34-38</c:v>
                </c:pt>
                <c:pt idx="7">
                  <c:v>39-43</c:v>
                </c:pt>
                <c:pt idx="8">
                  <c:v>44-48</c:v>
                </c:pt>
                <c:pt idx="9">
                  <c:v>4-8</c:v>
                </c:pt>
                <c:pt idx="10">
                  <c:v>49-53</c:v>
                </c:pt>
                <c:pt idx="11">
                  <c:v>54-58</c:v>
                </c:pt>
                <c:pt idx="12">
                  <c:v>59-63</c:v>
                </c:pt>
                <c:pt idx="13">
                  <c:v>64-68</c:v>
                </c:pt>
                <c:pt idx="14">
                  <c:v>69-73</c:v>
                </c:pt>
                <c:pt idx="15">
                  <c:v>74-78</c:v>
                </c:pt>
                <c:pt idx="16">
                  <c:v>79-83</c:v>
                </c:pt>
                <c:pt idx="17">
                  <c:v>84-88</c:v>
                </c:pt>
                <c:pt idx="18">
                  <c:v>89-93</c:v>
                </c:pt>
                <c:pt idx="19">
                  <c:v>9-13</c:v>
                </c:pt>
                <c:pt idx="20">
                  <c:v>94-98</c:v>
                </c:pt>
              </c:strCache>
            </c:strRef>
          </c:cat>
          <c:val>
            <c:numRef>
              <c:f>'May65'!$D$36:$D$57</c:f>
              <c:numCache>
                <c:formatCode>General</c:formatCode>
                <c:ptCount val="21"/>
                <c:pt idx="0">
                  <c:v>35</c:v>
                </c:pt>
                <c:pt idx="1">
                  <c:v>8</c:v>
                </c:pt>
                <c:pt idx="2">
                  <c:v>26</c:v>
                </c:pt>
                <c:pt idx="3">
                  <c:v>14</c:v>
                </c:pt>
                <c:pt idx="4">
                  <c:v>3</c:v>
                </c:pt>
                <c:pt idx="5">
                  <c:v>9</c:v>
                </c:pt>
                <c:pt idx="6">
                  <c:v>12</c:v>
                </c:pt>
                <c:pt idx="7">
                  <c:v>7</c:v>
                </c:pt>
                <c:pt idx="8">
                  <c:v>15</c:v>
                </c:pt>
                <c:pt idx="9">
                  <c:v>14</c:v>
                </c:pt>
                <c:pt idx="10">
                  <c:v>9</c:v>
                </c:pt>
                <c:pt idx="11">
                  <c:v>13</c:v>
                </c:pt>
                <c:pt idx="12">
                  <c:v>12</c:v>
                </c:pt>
                <c:pt idx="13">
                  <c:v>20</c:v>
                </c:pt>
                <c:pt idx="14">
                  <c:v>28</c:v>
                </c:pt>
                <c:pt idx="15">
                  <c:v>16</c:v>
                </c:pt>
                <c:pt idx="16">
                  <c:v>18</c:v>
                </c:pt>
                <c:pt idx="17">
                  <c:v>13</c:v>
                </c:pt>
                <c:pt idx="18">
                  <c:v>1</c:v>
                </c:pt>
                <c:pt idx="19">
                  <c:v>17</c:v>
                </c:pt>
              </c:numCache>
            </c:numRef>
          </c:val>
          <c:extLst>
            <c:ext xmlns:c16="http://schemas.microsoft.com/office/drawing/2014/chart" uri="{C3380CC4-5D6E-409C-BE32-E72D297353CC}">
              <c16:uniqueId val="{00000000-33B6-40CA-B5FB-02E4798A70D8}"/>
            </c:ext>
          </c:extLst>
        </c:ser>
        <c:ser>
          <c:idx val="2"/>
          <c:order val="2"/>
          <c:tx>
            <c:strRef>
              <c:f>'May65'!$E$34:$E$35</c:f>
              <c:strCache>
                <c:ptCount val="1"/>
                <c:pt idx="0">
                  <c:v>Sin Datos</c:v>
                </c:pt>
              </c:strCache>
            </c:strRef>
          </c:tx>
          <c:invertIfNegative val="0"/>
          <c:cat>
            <c:strRef>
              <c:f>'May65'!$B$36:$B$57</c:f>
              <c:strCache>
                <c:ptCount val="21"/>
                <c:pt idx="0">
                  <c:v>&lt;-1 o (en blanco)</c:v>
                </c:pt>
                <c:pt idx="1">
                  <c:v>-1-3</c:v>
                </c:pt>
                <c:pt idx="2">
                  <c:v>14-18</c:v>
                </c:pt>
                <c:pt idx="3">
                  <c:v>19-23</c:v>
                </c:pt>
                <c:pt idx="4">
                  <c:v>24-28</c:v>
                </c:pt>
                <c:pt idx="5">
                  <c:v>29-33</c:v>
                </c:pt>
                <c:pt idx="6">
                  <c:v>34-38</c:v>
                </c:pt>
                <c:pt idx="7">
                  <c:v>39-43</c:v>
                </c:pt>
                <c:pt idx="8">
                  <c:v>44-48</c:v>
                </c:pt>
                <c:pt idx="9">
                  <c:v>4-8</c:v>
                </c:pt>
                <c:pt idx="10">
                  <c:v>49-53</c:v>
                </c:pt>
                <c:pt idx="11">
                  <c:v>54-58</c:v>
                </c:pt>
                <c:pt idx="12">
                  <c:v>59-63</c:v>
                </c:pt>
                <c:pt idx="13">
                  <c:v>64-68</c:v>
                </c:pt>
                <c:pt idx="14">
                  <c:v>69-73</c:v>
                </c:pt>
                <c:pt idx="15">
                  <c:v>74-78</c:v>
                </c:pt>
                <c:pt idx="16">
                  <c:v>79-83</c:v>
                </c:pt>
                <c:pt idx="17">
                  <c:v>84-88</c:v>
                </c:pt>
                <c:pt idx="18">
                  <c:v>89-93</c:v>
                </c:pt>
                <c:pt idx="19">
                  <c:v>9-13</c:v>
                </c:pt>
                <c:pt idx="20">
                  <c:v>94-98</c:v>
                </c:pt>
              </c:strCache>
            </c:strRef>
          </c:cat>
          <c:val>
            <c:numRef>
              <c:f>'May65'!$E$36:$E$57</c:f>
              <c:numCache>
                <c:formatCode>General</c:formatCode>
                <c:ptCount val="21"/>
                <c:pt idx="0">
                  <c:v>47</c:v>
                </c:pt>
                <c:pt idx="5">
                  <c:v>4</c:v>
                </c:pt>
                <c:pt idx="7">
                  <c:v>3</c:v>
                </c:pt>
                <c:pt idx="19">
                  <c:v>8</c:v>
                </c:pt>
              </c:numCache>
            </c:numRef>
          </c:val>
          <c:extLst>
            <c:ext xmlns:c16="http://schemas.microsoft.com/office/drawing/2014/chart" uri="{C3380CC4-5D6E-409C-BE32-E72D297353CC}">
              <c16:uniqueId val="{00000000-FAEB-4EB6-835D-A17C4EE94DF1}"/>
            </c:ext>
          </c:extLst>
        </c:ser>
        <c:dLbls>
          <c:showLegendKey val="0"/>
          <c:showVal val="0"/>
          <c:showCatName val="0"/>
          <c:showSerName val="0"/>
          <c:showPercent val="0"/>
          <c:showBubbleSize val="0"/>
        </c:dLbls>
        <c:gapWidth val="75"/>
        <c:axId val="266971776"/>
        <c:axId val="266981760"/>
      </c:barChart>
      <c:catAx>
        <c:axId val="266971776"/>
        <c:scaling>
          <c:orientation val="minMax"/>
        </c:scaling>
        <c:delete val="0"/>
        <c:axPos val="b"/>
        <c:numFmt formatCode="General" sourceLinked="0"/>
        <c:majorTickMark val="none"/>
        <c:minorTickMark val="none"/>
        <c:tickLblPos val="nextTo"/>
        <c:crossAx val="266981760"/>
        <c:crosses val="autoZero"/>
        <c:auto val="1"/>
        <c:lblAlgn val="ctr"/>
        <c:lblOffset val="100"/>
        <c:noMultiLvlLbl val="0"/>
      </c:catAx>
      <c:valAx>
        <c:axId val="266981760"/>
        <c:scaling>
          <c:orientation val="minMax"/>
        </c:scaling>
        <c:delete val="0"/>
        <c:axPos val="l"/>
        <c:majorGridlines/>
        <c:numFmt formatCode="General" sourceLinked="1"/>
        <c:majorTickMark val="none"/>
        <c:minorTickMark val="none"/>
        <c:tickLblPos val="nextTo"/>
        <c:spPr>
          <a:ln w="9525">
            <a:noFill/>
          </a:ln>
        </c:spPr>
        <c:crossAx val="266971776"/>
        <c:crosses val="autoZero"/>
        <c:crossBetween val="between"/>
      </c:valAx>
    </c:plotArea>
    <c:legend>
      <c:legendPos val="b"/>
      <c:overlay val="0"/>
      <c:txPr>
        <a:bodyPr/>
        <a:lstStyle/>
        <a:p>
          <a:pPr>
            <a:defRPr sz="1200"/>
          </a:pPr>
          <a:endParaRPr lang="es-ES"/>
        </a:p>
      </c:txPr>
    </c:legend>
    <c:plotVisOnly val="1"/>
    <c:dispBlanksAs val="gap"/>
    <c:showDLblsOverMax val="0"/>
  </c:chart>
  <c:printSettings>
    <c:headerFooter/>
    <c:pageMargins b="0.7500000000000091" l="0.70000000000000062" r="0.70000000000000062" t="0.7500000000000091" header="0.30000000000000032" footer="0.30000000000000032"/>
    <c:pageSetup/>
  </c:printSettings>
</c:chartSpace>
</file>

<file path=xl/charts/chart3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pivotSource>
    <c:name>[Datos 2019.xlsx]May65!Tabla dinámica17</c:name>
    <c:fmtId val="15"/>
  </c:pivotSource>
  <c:chart>
    <c:title>
      <c:tx>
        <c:rich>
          <a:bodyPr/>
          <a:lstStyle/>
          <a:p>
            <a:pPr>
              <a:defRPr/>
            </a:pPr>
            <a:r>
              <a:rPr lang="es-ES"/>
              <a:t>Distribución</a:t>
            </a:r>
            <a:r>
              <a:rPr lang="es-ES" baseline="0"/>
              <a:t> Incidentes menores de 14 años - 2018</a:t>
            </a:r>
            <a:endParaRPr lang="es-ES"/>
          </a:p>
        </c:rich>
      </c:tx>
      <c:overlay val="0"/>
    </c:title>
    <c:autoTitleDeleted val="0"/>
    <c:pivotFmts>
      <c:pivotFmt>
        <c:idx val="0"/>
        <c:marker>
          <c:symbol val="none"/>
        </c:marker>
      </c:pivotFmt>
      <c:pivotFmt>
        <c:idx val="1"/>
        <c:marker>
          <c:symbol val="none"/>
        </c:marker>
      </c:pivotFmt>
      <c:pivotFmt>
        <c:idx val="2"/>
        <c:marker>
          <c:symbol val="none"/>
        </c:marker>
      </c:pivotFmt>
      <c:pivotFmt>
        <c:idx val="3"/>
        <c:marker>
          <c:symbol val="none"/>
        </c:marker>
      </c:pivotFmt>
      <c:pivotFmt>
        <c:idx val="4"/>
        <c:marker>
          <c:symbol val="none"/>
        </c:marker>
      </c:pivotFmt>
      <c:pivotFmt>
        <c:idx val="5"/>
        <c:marker>
          <c:symbol val="none"/>
        </c:marker>
      </c:pivotFmt>
      <c:pivotFmt>
        <c:idx val="6"/>
        <c:marker>
          <c:symbol val="none"/>
        </c:marker>
      </c:pivotFmt>
      <c:pivotFmt>
        <c:idx val="7"/>
        <c:marker>
          <c:symbol val="none"/>
        </c:marker>
      </c:pivotFmt>
    </c:pivotFmts>
    <c:plotArea>
      <c:layout/>
      <c:barChart>
        <c:barDir val="col"/>
        <c:grouping val="clustered"/>
        <c:varyColors val="0"/>
        <c:ser>
          <c:idx val="0"/>
          <c:order val="0"/>
          <c:tx>
            <c:strRef>
              <c:f>'May65'!$C$34:$C$35</c:f>
              <c:strCache>
                <c:ptCount val="1"/>
                <c:pt idx="0">
                  <c:v>Hombre</c:v>
                </c:pt>
              </c:strCache>
            </c:strRef>
          </c:tx>
          <c:invertIfNegative val="0"/>
          <c:cat>
            <c:strRef>
              <c:f>'May65'!$B$36:$B$57</c:f>
              <c:strCache>
                <c:ptCount val="21"/>
                <c:pt idx="0">
                  <c:v>&lt;-1 o (en blanco)</c:v>
                </c:pt>
                <c:pt idx="1">
                  <c:v>-1-3</c:v>
                </c:pt>
                <c:pt idx="2">
                  <c:v>14-18</c:v>
                </c:pt>
                <c:pt idx="3">
                  <c:v>19-23</c:v>
                </c:pt>
                <c:pt idx="4">
                  <c:v>24-28</c:v>
                </c:pt>
                <c:pt idx="5">
                  <c:v>29-33</c:v>
                </c:pt>
                <c:pt idx="6">
                  <c:v>34-38</c:v>
                </c:pt>
                <c:pt idx="7">
                  <c:v>39-43</c:v>
                </c:pt>
                <c:pt idx="8">
                  <c:v>44-48</c:v>
                </c:pt>
                <c:pt idx="9">
                  <c:v>4-8</c:v>
                </c:pt>
                <c:pt idx="10">
                  <c:v>49-53</c:v>
                </c:pt>
                <c:pt idx="11">
                  <c:v>54-58</c:v>
                </c:pt>
                <c:pt idx="12">
                  <c:v>59-63</c:v>
                </c:pt>
                <c:pt idx="13">
                  <c:v>64-68</c:v>
                </c:pt>
                <c:pt idx="14">
                  <c:v>69-73</c:v>
                </c:pt>
                <c:pt idx="15">
                  <c:v>74-78</c:v>
                </c:pt>
                <c:pt idx="16">
                  <c:v>79-83</c:v>
                </c:pt>
                <c:pt idx="17">
                  <c:v>84-88</c:v>
                </c:pt>
                <c:pt idx="18">
                  <c:v>89-93</c:v>
                </c:pt>
                <c:pt idx="19">
                  <c:v>9-13</c:v>
                </c:pt>
                <c:pt idx="20">
                  <c:v>94-98</c:v>
                </c:pt>
              </c:strCache>
            </c:strRef>
          </c:cat>
          <c:val>
            <c:numRef>
              <c:f>'May65'!$C$36:$C$57</c:f>
              <c:numCache>
                <c:formatCode>General</c:formatCode>
                <c:ptCount val="21"/>
                <c:pt idx="0">
                  <c:v>191</c:v>
                </c:pt>
                <c:pt idx="1">
                  <c:v>16</c:v>
                </c:pt>
                <c:pt idx="2">
                  <c:v>50</c:v>
                </c:pt>
                <c:pt idx="3">
                  <c:v>24</c:v>
                </c:pt>
                <c:pt idx="4">
                  <c:v>32</c:v>
                </c:pt>
                <c:pt idx="5">
                  <c:v>58</c:v>
                </c:pt>
                <c:pt idx="6">
                  <c:v>37</c:v>
                </c:pt>
                <c:pt idx="7">
                  <c:v>42</c:v>
                </c:pt>
                <c:pt idx="8">
                  <c:v>46</c:v>
                </c:pt>
                <c:pt idx="9">
                  <c:v>24</c:v>
                </c:pt>
                <c:pt idx="10">
                  <c:v>56</c:v>
                </c:pt>
                <c:pt idx="11">
                  <c:v>39</c:v>
                </c:pt>
                <c:pt idx="12">
                  <c:v>57</c:v>
                </c:pt>
                <c:pt idx="13">
                  <c:v>39</c:v>
                </c:pt>
                <c:pt idx="14">
                  <c:v>66</c:v>
                </c:pt>
                <c:pt idx="15">
                  <c:v>34</c:v>
                </c:pt>
                <c:pt idx="16">
                  <c:v>47</c:v>
                </c:pt>
                <c:pt idx="17">
                  <c:v>17</c:v>
                </c:pt>
                <c:pt idx="18">
                  <c:v>6</c:v>
                </c:pt>
                <c:pt idx="19">
                  <c:v>38</c:v>
                </c:pt>
                <c:pt idx="20">
                  <c:v>1</c:v>
                </c:pt>
              </c:numCache>
            </c:numRef>
          </c:val>
          <c:extLst>
            <c:ext xmlns:c16="http://schemas.microsoft.com/office/drawing/2014/chart" uri="{C3380CC4-5D6E-409C-BE32-E72D297353CC}">
              <c16:uniqueId val="{00000000-C39A-4115-B3C0-770ABB604A0B}"/>
            </c:ext>
          </c:extLst>
        </c:ser>
        <c:ser>
          <c:idx val="1"/>
          <c:order val="1"/>
          <c:tx>
            <c:strRef>
              <c:f>'May65'!$D$34:$D$35</c:f>
              <c:strCache>
                <c:ptCount val="1"/>
                <c:pt idx="0">
                  <c:v>Mujer</c:v>
                </c:pt>
              </c:strCache>
            </c:strRef>
          </c:tx>
          <c:invertIfNegative val="0"/>
          <c:cat>
            <c:strRef>
              <c:f>'May65'!$B$36:$B$57</c:f>
              <c:strCache>
                <c:ptCount val="21"/>
                <c:pt idx="0">
                  <c:v>&lt;-1 o (en blanco)</c:v>
                </c:pt>
                <c:pt idx="1">
                  <c:v>-1-3</c:v>
                </c:pt>
                <c:pt idx="2">
                  <c:v>14-18</c:v>
                </c:pt>
                <c:pt idx="3">
                  <c:v>19-23</c:v>
                </c:pt>
                <c:pt idx="4">
                  <c:v>24-28</c:v>
                </c:pt>
                <c:pt idx="5">
                  <c:v>29-33</c:v>
                </c:pt>
                <c:pt idx="6">
                  <c:v>34-38</c:v>
                </c:pt>
                <c:pt idx="7">
                  <c:v>39-43</c:v>
                </c:pt>
                <c:pt idx="8">
                  <c:v>44-48</c:v>
                </c:pt>
                <c:pt idx="9">
                  <c:v>4-8</c:v>
                </c:pt>
                <c:pt idx="10">
                  <c:v>49-53</c:v>
                </c:pt>
                <c:pt idx="11">
                  <c:v>54-58</c:v>
                </c:pt>
                <c:pt idx="12">
                  <c:v>59-63</c:v>
                </c:pt>
                <c:pt idx="13">
                  <c:v>64-68</c:v>
                </c:pt>
                <c:pt idx="14">
                  <c:v>69-73</c:v>
                </c:pt>
                <c:pt idx="15">
                  <c:v>74-78</c:v>
                </c:pt>
                <c:pt idx="16">
                  <c:v>79-83</c:v>
                </c:pt>
                <c:pt idx="17">
                  <c:v>84-88</c:v>
                </c:pt>
                <c:pt idx="18">
                  <c:v>89-93</c:v>
                </c:pt>
                <c:pt idx="19">
                  <c:v>9-13</c:v>
                </c:pt>
                <c:pt idx="20">
                  <c:v>94-98</c:v>
                </c:pt>
              </c:strCache>
            </c:strRef>
          </c:cat>
          <c:val>
            <c:numRef>
              <c:f>'May65'!$D$36:$D$57</c:f>
              <c:numCache>
                <c:formatCode>General</c:formatCode>
                <c:ptCount val="21"/>
                <c:pt idx="0">
                  <c:v>35</c:v>
                </c:pt>
                <c:pt idx="1">
                  <c:v>8</c:v>
                </c:pt>
                <c:pt idx="2">
                  <c:v>26</c:v>
                </c:pt>
                <c:pt idx="3">
                  <c:v>14</c:v>
                </c:pt>
                <c:pt idx="4">
                  <c:v>3</c:v>
                </c:pt>
                <c:pt idx="5">
                  <c:v>9</c:v>
                </c:pt>
                <c:pt idx="6">
                  <c:v>12</c:v>
                </c:pt>
                <c:pt idx="7">
                  <c:v>7</c:v>
                </c:pt>
                <c:pt idx="8">
                  <c:v>15</c:v>
                </c:pt>
                <c:pt idx="9">
                  <c:v>14</c:v>
                </c:pt>
                <c:pt idx="10">
                  <c:v>9</c:v>
                </c:pt>
                <c:pt idx="11">
                  <c:v>13</c:v>
                </c:pt>
                <c:pt idx="12">
                  <c:v>12</c:v>
                </c:pt>
                <c:pt idx="13">
                  <c:v>20</c:v>
                </c:pt>
                <c:pt idx="14">
                  <c:v>28</c:v>
                </c:pt>
                <c:pt idx="15">
                  <c:v>16</c:v>
                </c:pt>
                <c:pt idx="16">
                  <c:v>18</c:v>
                </c:pt>
                <c:pt idx="17">
                  <c:v>13</c:v>
                </c:pt>
                <c:pt idx="18">
                  <c:v>1</c:v>
                </c:pt>
                <c:pt idx="19">
                  <c:v>17</c:v>
                </c:pt>
              </c:numCache>
            </c:numRef>
          </c:val>
          <c:extLst>
            <c:ext xmlns:c16="http://schemas.microsoft.com/office/drawing/2014/chart" uri="{C3380CC4-5D6E-409C-BE32-E72D297353CC}">
              <c16:uniqueId val="{00000000-6BA5-40C2-AAB6-96F25E96AD0B}"/>
            </c:ext>
          </c:extLst>
        </c:ser>
        <c:ser>
          <c:idx val="2"/>
          <c:order val="2"/>
          <c:tx>
            <c:strRef>
              <c:f>'May65'!$E$34:$E$35</c:f>
              <c:strCache>
                <c:ptCount val="1"/>
                <c:pt idx="0">
                  <c:v>Sin Datos</c:v>
                </c:pt>
              </c:strCache>
            </c:strRef>
          </c:tx>
          <c:invertIfNegative val="0"/>
          <c:cat>
            <c:strRef>
              <c:f>'May65'!$B$36:$B$57</c:f>
              <c:strCache>
                <c:ptCount val="21"/>
                <c:pt idx="0">
                  <c:v>&lt;-1 o (en blanco)</c:v>
                </c:pt>
                <c:pt idx="1">
                  <c:v>-1-3</c:v>
                </c:pt>
                <c:pt idx="2">
                  <c:v>14-18</c:v>
                </c:pt>
                <c:pt idx="3">
                  <c:v>19-23</c:v>
                </c:pt>
                <c:pt idx="4">
                  <c:v>24-28</c:v>
                </c:pt>
                <c:pt idx="5">
                  <c:v>29-33</c:v>
                </c:pt>
                <c:pt idx="6">
                  <c:v>34-38</c:v>
                </c:pt>
                <c:pt idx="7">
                  <c:v>39-43</c:v>
                </c:pt>
                <c:pt idx="8">
                  <c:v>44-48</c:v>
                </c:pt>
                <c:pt idx="9">
                  <c:v>4-8</c:v>
                </c:pt>
                <c:pt idx="10">
                  <c:v>49-53</c:v>
                </c:pt>
                <c:pt idx="11">
                  <c:v>54-58</c:v>
                </c:pt>
                <c:pt idx="12">
                  <c:v>59-63</c:v>
                </c:pt>
                <c:pt idx="13">
                  <c:v>64-68</c:v>
                </c:pt>
                <c:pt idx="14">
                  <c:v>69-73</c:v>
                </c:pt>
                <c:pt idx="15">
                  <c:v>74-78</c:v>
                </c:pt>
                <c:pt idx="16">
                  <c:v>79-83</c:v>
                </c:pt>
                <c:pt idx="17">
                  <c:v>84-88</c:v>
                </c:pt>
                <c:pt idx="18">
                  <c:v>89-93</c:v>
                </c:pt>
                <c:pt idx="19">
                  <c:v>9-13</c:v>
                </c:pt>
                <c:pt idx="20">
                  <c:v>94-98</c:v>
                </c:pt>
              </c:strCache>
            </c:strRef>
          </c:cat>
          <c:val>
            <c:numRef>
              <c:f>'May65'!$E$36:$E$57</c:f>
              <c:numCache>
                <c:formatCode>General</c:formatCode>
                <c:ptCount val="21"/>
                <c:pt idx="0">
                  <c:v>47</c:v>
                </c:pt>
                <c:pt idx="5">
                  <c:v>4</c:v>
                </c:pt>
                <c:pt idx="7">
                  <c:v>3</c:v>
                </c:pt>
                <c:pt idx="19">
                  <c:v>8</c:v>
                </c:pt>
              </c:numCache>
            </c:numRef>
          </c:val>
          <c:extLst>
            <c:ext xmlns:c16="http://schemas.microsoft.com/office/drawing/2014/chart" uri="{C3380CC4-5D6E-409C-BE32-E72D297353CC}">
              <c16:uniqueId val="{00000000-1C6D-4C0E-AE27-E203DE765BF0}"/>
            </c:ext>
          </c:extLst>
        </c:ser>
        <c:dLbls>
          <c:showLegendKey val="0"/>
          <c:showVal val="0"/>
          <c:showCatName val="0"/>
          <c:showSerName val="0"/>
          <c:showPercent val="0"/>
          <c:showBubbleSize val="0"/>
        </c:dLbls>
        <c:gapWidth val="75"/>
        <c:axId val="267177344"/>
        <c:axId val="253113472"/>
      </c:barChart>
      <c:catAx>
        <c:axId val="267177344"/>
        <c:scaling>
          <c:orientation val="minMax"/>
        </c:scaling>
        <c:delete val="0"/>
        <c:axPos val="b"/>
        <c:numFmt formatCode="General" sourceLinked="0"/>
        <c:majorTickMark val="none"/>
        <c:minorTickMark val="none"/>
        <c:tickLblPos val="nextTo"/>
        <c:crossAx val="253113472"/>
        <c:crosses val="autoZero"/>
        <c:auto val="1"/>
        <c:lblAlgn val="ctr"/>
        <c:lblOffset val="100"/>
        <c:noMultiLvlLbl val="0"/>
      </c:catAx>
      <c:valAx>
        <c:axId val="253113472"/>
        <c:scaling>
          <c:orientation val="minMax"/>
        </c:scaling>
        <c:delete val="0"/>
        <c:axPos val="l"/>
        <c:majorGridlines/>
        <c:numFmt formatCode="General" sourceLinked="1"/>
        <c:majorTickMark val="none"/>
        <c:minorTickMark val="none"/>
        <c:tickLblPos val="nextTo"/>
        <c:spPr>
          <a:ln w="9525">
            <a:noFill/>
          </a:ln>
        </c:spPr>
        <c:crossAx val="267177344"/>
        <c:crosses val="autoZero"/>
        <c:crossBetween val="between"/>
      </c:valAx>
    </c:plotArea>
    <c:legend>
      <c:legendPos val="b"/>
      <c:overlay val="0"/>
      <c:txPr>
        <a:bodyPr/>
        <a:lstStyle/>
        <a:p>
          <a:pPr>
            <a:defRPr sz="1200"/>
          </a:pPr>
          <a:endParaRPr lang="es-ES"/>
        </a:p>
      </c:txPr>
    </c:legend>
    <c:plotVisOnly val="1"/>
    <c:dispBlanksAs val="gap"/>
    <c:showDLblsOverMax val="0"/>
  </c:chart>
  <c:printSettings>
    <c:headerFooter/>
    <c:pageMargins b="0.75000000000000933" l="0.70000000000000062" r="0.70000000000000062" t="0.75000000000000933" header="0.30000000000000032" footer="0.30000000000000032"/>
    <c:pageSetup/>
  </c:printSettings>
</c:chartSpace>
</file>

<file path=xl/charts/chart3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pivotSource>
    <c:name>[Datos 2019.xlsx]COnd!Tabla dinámica7</c:name>
    <c:fmtId val="0"/>
  </c:pivotSource>
  <c:chart>
    <c:title>
      <c:tx>
        <c:rich>
          <a:bodyPr/>
          <a:lstStyle/>
          <a:p>
            <a:pPr>
              <a:defRPr/>
            </a:pPr>
            <a:r>
              <a:rPr lang="en-US" sz="2400"/>
              <a:t>Condiciones del medio</a:t>
            </a:r>
            <a:r>
              <a:rPr lang="en-US" sz="2400" baseline="0"/>
              <a:t> acuático - 2019</a:t>
            </a:r>
            <a:endParaRPr lang="en-US" sz="2400"/>
          </a:p>
        </c:rich>
      </c:tx>
      <c:overlay val="0"/>
    </c:title>
    <c:autoTitleDeleted val="0"/>
    <c:pivotFmts>
      <c:pivotFmt>
        <c:idx val="0"/>
        <c:marker>
          <c:symbol val="none"/>
        </c:marker>
        <c:dLbl>
          <c:idx val="0"/>
          <c:spPr/>
          <c:txPr>
            <a:bodyPr/>
            <a:lstStyle/>
            <a:p>
              <a:pPr>
                <a:defRPr sz="1100" b="1"/>
              </a:pPr>
              <a:endParaRPr lang="es-ES"/>
            </a:p>
          </c:txPr>
          <c:showLegendKey val="0"/>
          <c:showVal val="0"/>
          <c:showCatName val="0"/>
          <c:showSerName val="0"/>
          <c:showPercent val="1"/>
          <c:showBubbleSize val="0"/>
          <c:extLst>
            <c:ext xmlns:c15="http://schemas.microsoft.com/office/drawing/2012/chart" uri="{CE6537A1-D6FC-4f65-9D91-7224C49458BB}"/>
          </c:extLst>
        </c:dLbl>
      </c:pivotFmt>
      <c:pivotFmt>
        <c:idx val="1"/>
        <c:marker>
          <c:symbol val="none"/>
        </c:marker>
        <c:dLbl>
          <c:idx val="0"/>
          <c:spPr/>
          <c:txPr>
            <a:bodyPr/>
            <a:lstStyle/>
            <a:p>
              <a:pPr>
                <a:defRPr/>
              </a:pPr>
              <a:endParaRPr lang="es-ES"/>
            </a:p>
          </c:txPr>
          <c:showLegendKey val="0"/>
          <c:showVal val="0"/>
          <c:showCatName val="0"/>
          <c:showSerName val="0"/>
          <c:showPercent val="1"/>
          <c:showBubbleSize val="0"/>
          <c:extLst>
            <c:ext xmlns:c15="http://schemas.microsoft.com/office/drawing/2012/chart" uri="{CE6537A1-D6FC-4f65-9D91-7224C49458BB}"/>
          </c:extLst>
        </c:dLbl>
      </c:pivotFmt>
      <c:pivotFmt>
        <c:idx val="2"/>
        <c:marker>
          <c:symbol val="none"/>
        </c:marker>
        <c:dLbl>
          <c:idx val="0"/>
          <c:spPr/>
          <c:txPr>
            <a:bodyPr/>
            <a:lstStyle/>
            <a:p>
              <a:pPr>
                <a:defRPr/>
              </a:pPr>
              <a:endParaRPr lang="es-ES"/>
            </a:p>
          </c:txPr>
          <c:showLegendKey val="0"/>
          <c:showVal val="0"/>
          <c:showCatName val="0"/>
          <c:showSerName val="0"/>
          <c:showPercent val="1"/>
          <c:showBubbleSize val="0"/>
          <c:extLst>
            <c:ext xmlns:c15="http://schemas.microsoft.com/office/drawing/2012/chart" uri="{CE6537A1-D6FC-4f65-9D91-7224C49458BB}"/>
          </c:extLst>
        </c:dLbl>
      </c:pivotFmt>
      <c:pivotFmt>
        <c:idx val="3"/>
        <c:marker>
          <c:symbol val="none"/>
        </c:marker>
        <c:dLbl>
          <c:idx val="0"/>
          <c:spPr/>
          <c:txPr>
            <a:bodyPr/>
            <a:lstStyle/>
            <a:p>
              <a:pPr>
                <a:defRPr sz="1400"/>
              </a:pPr>
              <a:endParaRPr lang="es-ES"/>
            </a:p>
          </c:txPr>
          <c:showLegendKey val="0"/>
          <c:showVal val="0"/>
          <c:showCatName val="0"/>
          <c:showSerName val="0"/>
          <c:showPercent val="1"/>
          <c:showBubbleSize val="0"/>
          <c:extLst>
            <c:ext xmlns:c15="http://schemas.microsoft.com/office/drawing/2012/chart" uri="{CE6537A1-D6FC-4f65-9D91-7224C49458BB}"/>
          </c:extLst>
        </c:dLbl>
      </c:pivotFmt>
    </c:pivotFmts>
    <c:plotArea>
      <c:layout/>
      <c:pieChart>
        <c:varyColors val="1"/>
        <c:ser>
          <c:idx val="0"/>
          <c:order val="0"/>
          <c:tx>
            <c:strRef>
              <c:f>COnd!$C$24:$C$25</c:f>
              <c:strCache>
                <c:ptCount val="1"/>
                <c:pt idx="0">
                  <c:v>Hombre</c:v>
                </c:pt>
              </c:strCache>
            </c:strRef>
          </c:tx>
          <c:explosion val="7"/>
          <c:dLbls>
            <c:spPr/>
            <c:txPr>
              <a:bodyPr/>
              <a:lstStyle/>
              <a:p>
                <a:pPr>
                  <a:defRPr sz="1400"/>
                </a:pPr>
                <a:endParaRPr lang="es-ES"/>
              </a:p>
            </c:txPr>
            <c:showLegendKey val="0"/>
            <c:showVal val="0"/>
            <c:showCatName val="0"/>
            <c:showSerName val="0"/>
            <c:showPercent val="1"/>
            <c:showBubbleSize val="0"/>
            <c:showLeaderLines val="1"/>
            <c:extLst>
              <c:ext xmlns:c15="http://schemas.microsoft.com/office/drawing/2012/chart" uri="{CE6537A1-D6FC-4f65-9D91-7224C49458BB}"/>
            </c:extLst>
          </c:dLbls>
          <c:cat>
            <c:strRef>
              <c:f>COnd!$B$26:$B$33</c:f>
              <c:strCache>
                <c:ptCount val="7"/>
                <c:pt idx="0">
                  <c:v>Sin datos</c:v>
                </c:pt>
                <c:pt idx="1">
                  <c:v>Buenas condiciones metereológicas o del agua (Bandera Verde)</c:v>
                </c:pt>
                <c:pt idx="2">
                  <c:v>Severas condiciones metereológicas o del agua</c:v>
                </c:pt>
                <c:pt idx="3">
                  <c:v>Excelentes condiciones, entornos cerrados o cubiertos</c:v>
                </c:pt>
                <c:pt idx="4">
                  <c:v>Moderadas condiciones metereológicas o del agua (Bandera amarilla)</c:v>
                </c:pt>
                <c:pt idx="5">
                  <c:v>Malas condiciones meterológicas o del agua (Bandera Roja)</c:v>
                </c:pt>
                <c:pt idx="6">
                  <c:v>Extremas condiciones metereológicas o del agua</c:v>
                </c:pt>
              </c:strCache>
            </c:strRef>
          </c:cat>
          <c:val>
            <c:numRef>
              <c:f>COnd!$C$26:$C$33</c:f>
              <c:numCache>
                <c:formatCode>General</c:formatCode>
                <c:ptCount val="7"/>
                <c:pt idx="0">
                  <c:v>313</c:v>
                </c:pt>
                <c:pt idx="1">
                  <c:v>26</c:v>
                </c:pt>
                <c:pt idx="2">
                  <c:v>30</c:v>
                </c:pt>
                <c:pt idx="3">
                  <c:v>14</c:v>
                </c:pt>
                <c:pt idx="4">
                  <c:v>14</c:v>
                </c:pt>
                <c:pt idx="5">
                  <c:v>15</c:v>
                </c:pt>
                <c:pt idx="6">
                  <c:v>1</c:v>
                </c:pt>
              </c:numCache>
            </c:numRef>
          </c:val>
          <c:extLst>
            <c:ext xmlns:c16="http://schemas.microsoft.com/office/drawing/2014/chart" uri="{C3380CC4-5D6E-409C-BE32-E72D297353CC}">
              <c16:uniqueId val="{00000000-B83B-4095-A6CD-062A0620238E}"/>
            </c:ext>
          </c:extLst>
        </c:ser>
        <c:ser>
          <c:idx val="1"/>
          <c:order val="1"/>
          <c:tx>
            <c:strRef>
              <c:f>COnd!$D$24:$D$25</c:f>
              <c:strCache>
                <c:ptCount val="1"/>
                <c:pt idx="0">
                  <c:v>Mujer</c:v>
                </c:pt>
              </c:strCache>
            </c:strRef>
          </c:tx>
          <c:dLbls>
            <c:spPr/>
            <c:txPr>
              <a:bodyPr/>
              <a:lstStyle/>
              <a:p>
                <a:pPr>
                  <a:defRPr/>
                </a:pPr>
                <a:endParaRPr lang="es-ES"/>
              </a:p>
            </c:txPr>
            <c:showLegendKey val="0"/>
            <c:showVal val="0"/>
            <c:showCatName val="0"/>
            <c:showSerName val="0"/>
            <c:showPercent val="1"/>
            <c:showBubbleSize val="0"/>
            <c:showLeaderLines val="1"/>
            <c:extLst>
              <c:ext xmlns:c15="http://schemas.microsoft.com/office/drawing/2012/chart" uri="{CE6537A1-D6FC-4f65-9D91-7224C49458BB}"/>
            </c:extLst>
          </c:dLbls>
          <c:cat>
            <c:strRef>
              <c:f>COnd!$B$26:$B$33</c:f>
              <c:strCache>
                <c:ptCount val="7"/>
                <c:pt idx="0">
                  <c:v>Sin datos</c:v>
                </c:pt>
                <c:pt idx="1">
                  <c:v>Buenas condiciones metereológicas o del agua (Bandera Verde)</c:v>
                </c:pt>
                <c:pt idx="2">
                  <c:v>Severas condiciones metereológicas o del agua</c:v>
                </c:pt>
                <c:pt idx="3">
                  <c:v>Excelentes condiciones, entornos cerrados o cubiertos</c:v>
                </c:pt>
                <c:pt idx="4">
                  <c:v>Moderadas condiciones metereológicas o del agua (Bandera amarilla)</c:v>
                </c:pt>
                <c:pt idx="5">
                  <c:v>Malas condiciones meterológicas o del agua (Bandera Roja)</c:v>
                </c:pt>
                <c:pt idx="6">
                  <c:v>Extremas condiciones metereológicas o del agua</c:v>
                </c:pt>
              </c:strCache>
            </c:strRef>
          </c:cat>
          <c:val>
            <c:numRef>
              <c:f>COnd!$D$26:$D$33</c:f>
              <c:numCache>
                <c:formatCode>General</c:formatCode>
                <c:ptCount val="7"/>
                <c:pt idx="0">
                  <c:v>86</c:v>
                </c:pt>
                <c:pt idx="1">
                  <c:v>16</c:v>
                </c:pt>
                <c:pt idx="2">
                  <c:v>6</c:v>
                </c:pt>
                <c:pt idx="3">
                  <c:v>7</c:v>
                </c:pt>
                <c:pt idx="4">
                  <c:v>5</c:v>
                </c:pt>
              </c:numCache>
            </c:numRef>
          </c:val>
          <c:extLst>
            <c:ext xmlns:c16="http://schemas.microsoft.com/office/drawing/2014/chart" uri="{C3380CC4-5D6E-409C-BE32-E72D297353CC}">
              <c16:uniqueId val="{00000000-51CB-441F-A223-5ACA25FEDA14}"/>
            </c:ext>
          </c:extLst>
        </c:ser>
        <c:dLbls>
          <c:showLegendKey val="0"/>
          <c:showVal val="0"/>
          <c:showCatName val="0"/>
          <c:showSerName val="0"/>
          <c:showPercent val="1"/>
          <c:showBubbleSize val="0"/>
          <c:showLeaderLines val="1"/>
        </c:dLbls>
        <c:firstSliceAng val="0"/>
      </c:pieChart>
    </c:plotArea>
    <c:legend>
      <c:legendPos val="r"/>
      <c:layout>
        <c:manualLayout>
          <c:xMode val="edge"/>
          <c:yMode val="edge"/>
          <c:x val="0.6104998108394919"/>
          <c:y val="0.21200910920407018"/>
          <c:w val="0.33814759675174638"/>
          <c:h val="0.62389855720563114"/>
        </c:manualLayout>
      </c:layout>
      <c:overlay val="0"/>
      <c:txPr>
        <a:bodyPr/>
        <a:lstStyle/>
        <a:p>
          <a:pPr>
            <a:defRPr sz="1200"/>
          </a:pPr>
          <a:endParaRPr lang="es-ES"/>
        </a:p>
      </c:txPr>
    </c:legend>
    <c:plotVisOnly val="1"/>
    <c:dispBlanksAs val="zero"/>
    <c:showDLblsOverMax val="0"/>
  </c:chart>
  <c:printSettings>
    <c:headerFooter/>
    <c:pageMargins b="0.75000000000000899" l="0.70000000000000062" r="0.70000000000000062" t="0.75000000000000899" header="0.30000000000000032" footer="0.30000000000000032"/>
    <c:pageSetup/>
  </c:printSettings>
</c:chartSpace>
</file>

<file path=xl/charts/chart3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pivotSource>
    <c:name>[Datos 2019.xlsx]TIpo!Tabla dinámica1</c:name>
    <c:fmtId val="0"/>
  </c:pivotSource>
  <c:chart>
    <c:title>
      <c:tx>
        <c:rich>
          <a:bodyPr/>
          <a:lstStyle/>
          <a:p>
            <a:pPr>
              <a:defRPr/>
            </a:pPr>
            <a:r>
              <a:rPr lang="es-ES" sz="2400"/>
              <a:t>Tipo de incidentes de ahogamiento - 2019</a:t>
            </a:r>
          </a:p>
        </c:rich>
      </c:tx>
      <c:overlay val="0"/>
    </c:title>
    <c:autoTitleDeleted val="0"/>
    <c:pivotFmts>
      <c:pivotFmt>
        <c:idx val="0"/>
        <c:marker>
          <c:symbol val="none"/>
        </c:marker>
      </c:pivotFmt>
      <c:pivotFmt>
        <c:idx val="1"/>
        <c:marker>
          <c:symbol val="none"/>
        </c:marker>
      </c:pivotFmt>
      <c:pivotFmt>
        <c:idx val="2"/>
        <c:marker>
          <c:symbol val="none"/>
        </c:marker>
      </c:pivotFmt>
    </c:pivotFmts>
    <c:plotArea>
      <c:layout/>
      <c:barChart>
        <c:barDir val="bar"/>
        <c:grouping val="stacked"/>
        <c:varyColors val="0"/>
        <c:ser>
          <c:idx val="0"/>
          <c:order val="0"/>
          <c:tx>
            <c:strRef>
              <c:f>TIpo!$C$4:$C$5</c:f>
              <c:strCache>
                <c:ptCount val="1"/>
                <c:pt idx="0">
                  <c:v>Hombre</c:v>
                </c:pt>
              </c:strCache>
            </c:strRef>
          </c:tx>
          <c:invertIfNegative val="0"/>
          <c:cat>
            <c:strRef>
              <c:f>TIpo!$B$6:$B$16</c:f>
              <c:strCache>
                <c:ptCount val="10"/>
                <c:pt idx="0">
                  <c:v>Perdida de Control</c:v>
                </c:pt>
                <c:pt idx="1">
                  <c:v>Ahogado con sintomas de aspiración de agua</c:v>
                </c:pt>
                <c:pt idx="2">
                  <c:v>Ahogamiento secundario a accidente</c:v>
                </c:pt>
                <c:pt idx="3">
                  <c:v>Posible Ahogamiento</c:v>
                </c:pt>
                <c:pt idx="4">
                  <c:v>Ahogamiento secundario a enfermedad</c:v>
                </c:pt>
                <c:pt idx="5">
                  <c:v>Victima con traumatismo</c:v>
                </c:pt>
                <c:pt idx="6">
                  <c:v>Distres Acuatico</c:v>
                </c:pt>
                <c:pt idx="7">
                  <c:v>Muerte previa a inmersion</c:v>
                </c:pt>
                <c:pt idx="8">
                  <c:v>Sin datos</c:v>
                </c:pt>
                <c:pt idx="9">
                  <c:v>Ahogado sin sintomas de aspiración de agua</c:v>
                </c:pt>
              </c:strCache>
            </c:strRef>
          </c:cat>
          <c:val>
            <c:numRef>
              <c:f>TIpo!$C$6:$C$16</c:f>
              <c:numCache>
                <c:formatCode>General</c:formatCode>
                <c:ptCount val="10"/>
                <c:pt idx="0">
                  <c:v>349</c:v>
                </c:pt>
                <c:pt idx="1">
                  <c:v>227</c:v>
                </c:pt>
                <c:pt idx="2">
                  <c:v>140</c:v>
                </c:pt>
                <c:pt idx="3">
                  <c:v>121</c:v>
                </c:pt>
                <c:pt idx="4">
                  <c:v>37</c:v>
                </c:pt>
                <c:pt idx="5">
                  <c:v>26</c:v>
                </c:pt>
                <c:pt idx="6">
                  <c:v>19</c:v>
                </c:pt>
                <c:pt idx="7">
                  <c:v>3</c:v>
                </c:pt>
                <c:pt idx="8">
                  <c:v>3</c:v>
                </c:pt>
                <c:pt idx="9">
                  <c:v>2</c:v>
                </c:pt>
              </c:numCache>
            </c:numRef>
          </c:val>
          <c:extLst>
            <c:ext xmlns:c16="http://schemas.microsoft.com/office/drawing/2014/chart" uri="{C3380CC4-5D6E-409C-BE32-E72D297353CC}">
              <c16:uniqueId val="{00000000-6767-45C4-97FF-6ECC4329C686}"/>
            </c:ext>
          </c:extLst>
        </c:ser>
        <c:ser>
          <c:idx val="1"/>
          <c:order val="1"/>
          <c:tx>
            <c:strRef>
              <c:f>TIpo!$D$4:$D$5</c:f>
              <c:strCache>
                <c:ptCount val="1"/>
                <c:pt idx="0">
                  <c:v>Mujer</c:v>
                </c:pt>
              </c:strCache>
            </c:strRef>
          </c:tx>
          <c:invertIfNegative val="0"/>
          <c:cat>
            <c:strRef>
              <c:f>TIpo!$B$6:$B$16</c:f>
              <c:strCache>
                <c:ptCount val="10"/>
                <c:pt idx="0">
                  <c:v>Perdida de Control</c:v>
                </c:pt>
                <c:pt idx="1">
                  <c:v>Ahogado con sintomas de aspiración de agua</c:v>
                </c:pt>
                <c:pt idx="2">
                  <c:v>Ahogamiento secundario a accidente</c:v>
                </c:pt>
                <c:pt idx="3">
                  <c:v>Posible Ahogamiento</c:v>
                </c:pt>
                <c:pt idx="4">
                  <c:v>Ahogamiento secundario a enfermedad</c:v>
                </c:pt>
                <c:pt idx="5">
                  <c:v>Victima con traumatismo</c:v>
                </c:pt>
                <c:pt idx="6">
                  <c:v>Distres Acuatico</c:v>
                </c:pt>
                <c:pt idx="7">
                  <c:v>Muerte previa a inmersion</c:v>
                </c:pt>
                <c:pt idx="8">
                  <c:v>Sin datos</c:v>
                </c:pt>
                <c:pt idx="9">
                  <c:v>Ahogado sin sintomas de aspiración de agua</c:v>
                </c:pt>
              </c:strCache>
            </c:strRef>
          </c:cat>
          <c:val>
            <c:numRef>
              <c:f>TIpo!$D$6:$D$16</c:f>
              <c:numCache>
                <c:formatCode>General</c:formatCode>
                <c:ptCount val="10"/>
                <c:pt idx="0">
                  <c:v>112</c:v>
                </c:pt>
                <c:pt idx="1">
                  <c:v>100</c:v>
                </c:pt>
                <c:pt idx="2">
                  <c:v>29</c:v>
                </c:pt>
                <c:pt idx="3">
                  <c:v>36</c:v>
                </c:pt>
                <c:pt idx="4">
                  <c:v>9</c:v>
                </c:pt>
                <c:pt idx="5">
                  <c:v>4</c:v>
                </c:pt>
                <c:pt idx="6">
                  <c:v>1</c:v>
                </c:pt>
              </c:numCache>
            </c:numRef>
          </c:val>
          <c:extLst>
            <c:ext xmlns:c16="http://schemas.microsoft.com/office/drawing/2014/chart" uri="{C3380CC4-5D6E-409C-BE32-E72D297353CC}">
              <c16:uniqueId val="{00000001-6767-45C4-97FF-6ECC4329C686}"/>
            </c:ext>
          </c:extLst>
        </c:ser>
        <c:ser>
          <c:idx val="2"/>
          <c:order val="2"/>
          <c:tx>
            <c:strRef>
              <c:f>TIpo!$E$4:$E$5</c:f>
              <c:strCache>
                <c:ptCount val="1"/>
                <c:pt idx="0">
                  <c:v>Sin Datos</c:v>
                </c:pt>
              </c:strCache>
            </c:strRef>
          </c:tx>
          <c:invertIfNegative val="0"/>
          <c:cat>
            <c:strRef>
              <c:f>TIpo!$B$6:$B$16</c:f>
              <c:strCache>
                <c:ptCount val="10"/>
                <c:pt idx="0">
                  <c:v>Perdida de Control</c:v>
                </c:pt>
                <c:pt idx="1">
                  <c:v>Ahogado con sintomas de aspiración de agua</c:v>
                </c:pt>
                <c:pt idx="2">
                  <c:v>Ahogamiento secundario a accidente</c:v>
                </c:pt>
                <c:pt idx="3">
                  <c:v>Posible Ahogamiento</c:v>
                </c:pt>
                <c:pt idx="4">
                  <c:v>Ahogamiento secundario a enfermedad</c:v>
                </c:pt>
                <c:pt idx="5">
                  <c:v>Victima con traumatismo</c:v>
                </c:pt>
                <c:pt idx="6">
                  <c:v>Distres Acuatico</c:v>
                </c:pt>
                <c:pt idx="7">
                  <c:v>Muerte previa a inmersion</c:v>
                </c:pt>
                <c:pt idx="8">
                  <c:v>Sin datos</c:v>
                </c:pt>
                <c:pt idx="9">
                  <c:v>Ahogado sin sintomas de aspiración de agua</c:v>
                </c:pt>
              </c:strCache>
            </c:strRef>
          </c:cat>
          <c:val>
            <c:numRef>
              <c:f>TIpo!$E$6:$E$16</c:f>
              <c:numCache>
                <c:formatCode>General</c:formatCode>
                <c:ptCount val="10"/>
                <c:pt idx="0">
                  <c:v>59</c:v>
                </c:pt>
                <c:pt idx="1">
                  <c:v>1</c:v>
                </c:pt>
                <c:pt idx="6">
                  <c:v>2</c:v>
                </c:pt>
              </c:numCache>
            </c:numRef>
          </c:val>
          <c:extLst>
            <c:ext xmlns:c16="http://schemas.microsoft.com/office/drawing/2014/chart" uri="{C3380CC4-5D6E-409C-BE32-E72D297353CC}">
              <c16:uniqueId val="{00000000-3AE8-4A77-B5D8-712E77FCFA80}"/>
            </c:ext>
          </c:extLst>
        </c:ser>
        <c:dLbls>
          <c:showLegendKey val="0"/>
          <c:showVal val="0"/>
          <c:showCatName val="0"/>
          <c:showSerName val="0"/>
          <c:showPercent val="0"/>
          <c:showBubbleSize val="0"/>
        </c:dLbls>
        <c:gapWidth val="75"/>
        <c:overlap val="100"/>
        <c:axId val="267399168"/>
        <c:axId val="267400704"/>
      </c:barChart>
      <c:catAx>
        <c:axId val="267399168"/>
        <c:scaling>
          <c:orientation val="minMax"/>
        </c:scaling>
        <c:delete val="0"/>
        <c:axPos val="l"/>
        <c:numFmt formatCode="General" sourceLinked="0"/>
        <c:majorTickMark val="none"/>
        <c:minorTickMark val="none"/>
        <c:tickLblPos val="nextTo"/>
        <c:txPr>
          <a:bodyPr/>
          <a:lstStyle/>
          <a:p>
            <a:pPr>
              <a:defRPr sz="1100"/>
            </a:pPr>
            <a:endParaRPr lang="es-ES"/>
          </a:p>
        </c:txPr>
        <c:crossAx val="267400704"/>
        <c:crosses val="autoZero"/>
        <c:auto val="1"/>
        <c:lblAlgn val="ctr"/>
        <c:lblOffset val="100"/>
        <c:noMultiLvlLbl val="0"/>
      </c:catAx>
      <c:valAx>
        <c:axId val="267400704"/>
        <c:scaling>
          <c:orientation val="minMax"/>
          <c:max val="500"/>
        </c:scaling>
        <c:delete val="0"/>
        <c:axPos val="b"/>
        <c:majorGridlines/>
        <c:numFmt formatCode="General" sourceLinked="1"/>
        <c:majorTickMark val="none"/>
        <c:minorTickMark val="none"/>
        <c:tickLblPos val="nextTo"/>
        <c:spPr>
          <a:ln w="9525">
            <a:noFill/>
          </a:ln>
        </c:spPr>
        <c:crossAx val="267399168"/>
        <c:crosses val="autoZero"/>
        <c:crossBetween val="between"/>
      </c:valAx>
    </c:plotArea>
    <c:legend>
      <c:legendPos val="b"/>
      <c:overlay val="0"/>
      <c:txPr>
        <a:bodyPr/>
        <a:lstStyle/>
        <a:p>
          <a:pPr>
            <a:defRPr sz="1400"/>
          </a:pPr>
          <a:endParaRPr lang="es-ES"/>
        </a:p>
      </c:txPr>
    </c:legend>
    <c:plotVisOnly val="1"/>
    <c:dispBlanksAs val="gap"/>
    <c:showDLblsOverMax val="0"/>
  </c:chart>
  <c:printSettings>
    <c:headerFooter/>
    <c:pageMargins b="0.75000000000000877" l="0.70000000000000062" r="0.70000000000000062" t="0.75000000000000877" header="0.30000000000000032" footer="0.30000000000000032"/>
    <c:pageSetup/>
  </c:printSettings>
</c:chartSpace>
</file>

<file path=xl/charts/chart3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pivotSource>
    <c:name>[Datos 2019.xlsx]Activ!Tabla dinámica2</c:name>
    <c:fmtId val="4"/>
  </c:pivotSource>
  <c:chart>
    <c:title>
      <c:tx>
        <c:rich>
          <a:bodyPr/>
          <a:lstStyle/>
          <a:p>
            <a:pPr>
              <a:defRPr/>
            </a:pPr>
            <a:r>
              <a:rPr lang="es-ES"/>
              <a:t>Tipo de actividad en</a:t>
            </a:r>
            <a:r>
              <a:rPr lang="es-ES" baseline="0"/>
              <a:t> los Fallecimientos - 2019</a:t>
            </a:r>
            <a:endParaRPr lang="es-ES"/>
          </a:p>
        </c:rich>
      </c:tx>
      <c:overlay val="0"/>
    </c:title>
    <c:autoTitleDeleted val="0"/>
    <c:pivotFmts>
      <c:pivotFmt>
        <c:idx val="0"/>
        <c:marker>
          <c:symbol val="none"/>
        </c:marker>
      </c:pivotFmt>
      <c:pivotFmt>
        <c:idx val="1"/>
        <c:marker>
          <c:symbol val="none"/>
        </c:marker>
      </c:pivotFmt>
      <c:pivotFmt>
        <c:idx val="2"/>
        <c:marker>
          <c:symbol val="none"/>
        </c:marker>
      </c:pivotFmt>
    </c:pivotFmts>
    <c:plotArea>
      <c:layout/>
      <c:barChart>
        <c:barDir val="bar"/>
        <c:grouping val="stacked"/>
        <c:varyColors val="0"/>
        <c:ser>
          <c:idx val="0"/>
          <c:order val="0"/>
          <c:tx>
            <c:strRef>
              <c:f>Activ!$C$4:$C$5</c:f>
              <c:strCache>
                <c:ptCount val="1"/>
                <c:pt idx="0">
                  <c:v>Hombre</c:v>
                </c:pt>
              </c:strCache>
            </c:strRef>
          </c:tx>
          <c:invertIfNegative val="0"/>
          <c:cat>
            <c:strRef>
              <c:f>Activ!$B$6:$B$28</c:f>
              <c:strCache>
                <c:ptCount val="22"/>
                <c:pt idx="0">
                  <c:v>Natación recreativa</c:v>
                </c:pt>
                <c:pt idx="1">
                  <c:v>Actividad cerca del agua</c:v>
                </c:pt>
                <c:pt idx="2">
                  <c:v>Sin datos</c:v>
                </c:pt>
                <c:pt idx="3">
                  <c:v>Circulación en vehiculo</c:v>
                </c:pt>
                <c:pt idx="4">
                  <c:v>Pesca desde playa o rocas</c:v>
                </c:pt>
                <c:pt idx="5">
                  <c:v>Buceo recreativo con botella</c:v>
                </c:pt>
                <c:pt idx="6">
                  <c:v>Surf-Windsurf-Esqui acuatico-Kyte</c:v>
                </c:pt>
                <c:pt idx="7">
                  <c:v>Pesca recreativa desde embarcacion</c:v>
                </c:pt>
                <c:pt idx="8">
                  <c:v>Buceo a pulmon</c:v>
                </c:pt>
                <c:pt idx="9">
                  <c:v>Piraguismo, Kayac</c:v>
                </c:pt>
                <c:pt idx="10">
                  <c:v>Embarcación a motor</c:v>
                </c:pt>
                <c:pt idx="11">
                  <c:v>Zambullida</c:v>
                </c:pt>
                <c:pt idx="12">
                  <c:v>Pesca o navegación comercial</c:v>
                </c:pt>
                <c:pt idx="13">
                  <c:v>Barranquismo</c:v>
                </c:pt>
                <c:pt idx="14">
                  <c:v>Otro</c:v>
                </c:pt>
                <c:pt idx="15">
                  <c:v>Parapente, vuelo</c:v>
                </c:pt>
                <c:pt idx="16">
                  <c:v>Intento de rescate acuatico</c:v>
                </c:pt>
                <c:pt idx="17">
                  <c:v>Embarcación de vela</c:v>
                </c:pt>
                <c:pt idx="18">
                  <c:v>Baño en reposo</c:v>
                </c:pt>
                <c:pt idx="19">
                  <c:v>Buceo profesional</c:v>
                </c:pt>
                <c:pt idx="20">
                  <c:v>Natación competitiva</c:v>
                </c:pt>
                <c:pt idx="21">
                  <c:v>Paseo en tierra</c:v>
                </c:pt>
              </c:strCache>
            </c:strRef>
          </c:cat>
          <c:val>
            <c:numRef>
              <c:f>Activ!$C$6:$C$28</c:f>
              <c:numCache>
                <c:formatCode>General</c:formatCode>
                <c:ptCount val="22"/>
                <c:pt idx="0">
                  <c:v>145</c:v>
                </c:pt>
                <c:pt idx="1">
                  <c:v>102</c:v>
                </c:pt>
                <c:pt idx="2">
                  <c:v>43</c:v>
                </c:pt>
                <c:pt idx="3">
                  <c:v>24</c:v>
                </c:pt>
                <c:pt idx="4">
                  <c:v>28</c:v>
                </c:pt>
                <c:pt idx="5">
                  <c:v>9</c:v>
                </c:pt>
                <c:pt idx="6">
                  <c:v>9</c:v>
                </c:pt>
                <c:pt idx="7">
                  <c:v>8</c:v>
                </c:pt>
                <c:pt idx="8">
                  <c:v>8</c:v>
                </c:pt>
                <c:pt idx="9">
                  <c:v>5</c:v>
                </c:pt>
                <c:pt idx="10">
                  <c:v>5</c:v>
                </c:pt>
                <c:pt idx="11">
                  <c:v>5</c:v>
                </c:pt>
                <c:pt idx="12">
                  <c:v>4</c:v>
                </c:pt>
                <c:pt idx="13">
                  <c:v>4</c:v>
                </c:pt>
                <c:pt idx="14">
                  <c:v>1</c:v>
                </c:pt>
                <c:pt idx="15">
                  <c:v>3</c:v>
                </c:pt>
                <c:pt idx="16">
                  <c:v>3</c:v>
                </c:pt>
                <c:pt idx="17">
                  <c:v>2</c:v>
                </c:pt>
                <c:pt idx="18">
                  <c:v>2</c:v>
                </c:pt>
                <c:pt idx="19">
                  <c:v>2</c:v>
                </c:pt>
                <c:pt idx="20">
                  <c:v>1</c:v>
                </c:pt>
              </c:numCache>
            </c:numRef>
          </c:val>
          <c:extLst>
            <c:ext xmlns:c16="http://schemas.microsoft.com/office/drawing/2014/chart" uri="{C3380CC4-5D6E-409C-BE32-E72D297353CC}">
              <c16:uniqueId val="{00000000-8DE0-4724-9AB6-15239A51F767}"/>
            </c:ext>
          </c:extLst>
        </c:ser>
        <c:ser>
          <c:idx val="1"/>
          <c:order val="1"/>
          <c:tx>
            <c:strRef>
              <c:f>Activ!$D$4:$D$5</c:f>
              <c:strCache>
                <c:ptCount val="1"/>
                <c:pt idx="0">
                  <c:v>Mujer</c:v>
                </c:pt>
              </c:strCache>
            </c:strRef>
          </c:tx>
          <c:invertIfNegative val="0"/>
          <c:cat>
            <c:strRef>
              <c:f>Activ!$B$6:$B$28</c:f>
              <c:strCache>
                <c:ptCount val="22"/>
                <c:pt idx="0">
                  <c:v>Natación recreativa</c:v>
                </c:pt>
                <c:pt idx="1">
                  <c:v>Actividad cerca del agua</c:v>
                </c:pt>
                <c:pt idx="2">
                  <c:v>Sin datos</c:v>
                </c:pt>
                <c:pt idx="3">
                  <c:v>Circulación en vehiculo</c:v>
                </c:pt>
                <c:pt idx="4">
                  <c:v>Pesca desde playa o rocas</c:v>
                </c:pt>
                <c:pt idx="5">
                  <c:v>Buceo recreativo con botella</c:v>
                </c:pt>
                <c:pt idx="6">
                  <c:v>Surf-Windsurf-Esqui acuatico-Kyte</c:v>
                </c:pt>
                <c:pt idx="7">
                  <c:v>Pesca recreativa desde embarcacion</c:v>
                </c:pt>
                <c:pt idx="8">
                  <c:v>Buceo a pulmon</c:v>
                </c:pt>
                <c:pt idx="9">
                  <c:v>Piraguismo, Kayac</c:v>
                </c:pt>
                <c:pt idx="10">
                  <c:v>Embarcación a motor</c:v>
                </c:pt>
                <c:pt idx="11">
                  <c:v>Zambullida</c:v>
                </c:pt>
                <c:pt idx="12">
                  <c:v>Pesca o navegación comercial</c:v>
                </c:pt>
                <c:pt idx="13">
                  <c:v>Barranquismo</c:v>
                </c:pt>
                <c:pt idx="14">
                  <c:v>Otro</c:v>
                </c:pt>
                <c:pt idx="15">
                  <c:v>Parapente, vuelo</c:v>
                </c:pt>
                <c:pt idx="16">
                  <c:v>Intento de rescate acuatico</c:v>
                </c:pt>
                <c:pt idx="17">
                  <c:v>Embarcación de vela</c:v>
                </c:pt>
                <c:pt idx="18">
                  <c:v>Baño en reposo</c:v>
                </c:pt>
                <c:pt idx="19">
                  <c:v>Buceo profesional</c:v>
                </c:pt>
                <c:pt idx="20">
                  <c:v>Natación competitiva</c:v>
                </c:pt>
                <c:pt idx="21">
                  <c:v>Paseo en tierra</c:v>
                </c:pt>
              </c:strCache>
            </c:strRef>
          </c:cat>
          <c:val>
            <c:numRef>
              <c:f>Activ!$D$6:$D$28</c:f>
              <c:numCache>
                <c:formatCode>General</c:formatCode>
                <c:ptCount val="22"/>
                <c:pt idx="0">
                  <c:v>58</c:v>
                </c:pt>
                <c:pt idx="1">
                  <c:v>23</c:v>
                </c:pt>
                <c:pt idx="2">
                  <c:v>24</c:v>
                </c:pt>
                <c:pt idx="3">
                  <c:v>6</c:v>
                </c:pt>
                <c:pt idx="4">
                  <c:v>2</c:v>
                </c:pt>
                <c:pt idx="5">
                  <c:v>3</c:v>
                </c:pt>
                <c:pt idx="14">
                  <c:v>2</c:v>
                </c:pt>
                <c:pt idx="20">
                  <c:v>1</c:v>
                </c:pt>
                <c:pt idx="21">
                  <c:v>1</c:v>
                </c:pt>
              </c:numCache>
            </c:numRef>
          </c:val>
          <c:extLst>
            <c:ext xmlns:c16="http://schemas.microsoft.com/office/drawing/2014/chart" uri="{C3380CC4-5D6E-409C-BE32-E72D297353CC}">
              <c16:uniqueId val="{00000001-8DE0-4724-9AB6-15239A51F767}"/>
            </c:ext>
          </c:extLst>
        </c:ser>
        <c:dLbls>
          <c:showLegendKey val="0"/>
          <c:showVal val="0"/>
          <c:showCatName val="0"/>
          <c:showSerName val="0"/>
          <c:showPercent val="0"/>
          <c:showBubbleSize val="0"/>
        </c:dLbls>
        <c:gapWidth val="75"/>
        <c:overlap val="100"/>
        <c:axId val="267576448"/>
        <c:axId val="267577984"/>
      </c:barChart>
      <c:catAx>
        <c:axId val="267576448"/>
        <c:scaling>
          <c:orientation val="minMax"/>
        </c:scaling>
        <c:delete val="0"/>
        <c:axPos val="l"/>
        <c:numFmt formatCode="General" sourceLinked="0"/>
        <c:majorTickMark val="none"/>
        <c:minorTickMark val="none"/>
        <c:tickLblPos val="nextTo"/>
        <c:txPr>
          <a:bodyPr/>
          <a:lstStyle/>
          <a:p>
            <a:pPr>
              <a:defRPr sz="1200"/>
            </a:pPr>
            <a:endParaRPr lang="es-ES"/>
          </a:p>
        </c:txPr>
        <c:crossAx val="267577984"/>
        <c:crosses val="autoZero"/>
        <c:auto val="1"/>
        <c:lblAlgn val="ctr"/>
        <c:lblOffset val="100"/>
        <c:noMultiLvlLbl val="0"/>
      </c:catAx>
      <c:valAx>
        <c:axId val="267577984"/>
        <c:scaling>
          <c:orientation val="minMax"/>
        </c:scaling>
        <c:delete val="0"/>
        <c:axPos val="b"/>
        <c:majorGridlines/>
        <c:numFmt formatCode="General" sourceLinked="1"/>
        <c:majorTickMark val="none"/>
        <c:minorTickMark val="none"/>
        <c:tickLblPos val="nextTo"/>
        <c:spPr>
          <a:ln w="9525">
            <a:noFill/>
          </a:ln>
        </c:spPr>
        <c:crossAx val="267576448"/>
        <c:crosses val="autoZero"/>
        <c:crossBetween val="between"/>
      </c:valAx>
    </c:plotArea>
    <c:legend>
      <c:legendPos val="b"/>
      <c:overlay val="0"/>
      <c:txPr>
        <a:bodyPr/>
        <a:lstStyle/>
        <a:p>
          <a:pPr>
            <a:defRPr sz="1400"/>
          </a:pPr>
          <a:endParaRPr lang="es-ES"/>
        </a:p>
      </c:txPr>
    </c:legend>
    <c:plotVisOnly val="1"/>
    <c:dispBlanksAs val="gap"/>
    <c:showDLblsOverMax val="0"/>
  </c:chart>
  <c:printSettings>
    <c:headerFooter/>
    <c:pageMargins b="0.75000000000000877" l="0.70000000000000062" r="0.70000000000000062" t="0.75000000000000877" header="0.30000000000000032" footer="0.30000000000000032"/>
    <c:pageSetup/>
  </c:printSettings>
</c:chartSpace>
</file>

<file path=xl/charts/chart3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pivotSource>
    <c:name>[Datos 2019.xlsx]Interv!Tabla dinámica3</c:name>
    <c:fmtId val="6"/>
  </c:pivotSource>
  <c:chart>
    <c:title>
      <c:tx>
        <c:rich>
          <a:bodyPr/>
          <a:lstStyle/>
          <a:p>
            <a:pPr>
              <a:defRPr/>
            </a:pPr>
            <a:r>
              <a:rPr lang="es-ES"/>
              <a:t>Intervención</a:t>
            </a:r>
            <a:r>
              <a:rPr lang="es-ES" baseline="0"/>
              <a:t> en los Fallecimientos- 2019</a:t>
            </a:r>
            <a:endParaRPr lang="es-ES"/>
          </a:p>
        </c:rich>
      </c:tx>
      <c:overlay val="0"/>
    </c:title>
    <c:autoTitleDeleted val="0"/>
    <c:pivotFmts>
      <c:pivotFmt>
        <c:idx val="0"/>
        <c:marker>
          <c:symbol val="none"/>
        </c:marker>
      </c:pivotFmt>
      <c:pivotFmt>
        <c:idx val="1"/>
        <c:marker>
          <c:symbol val="none"/>
        </c:marker>
      </c:pivotFmt>
      <c:pivotFmt>
        <c:idx val="2"/>
        <c:marker>
          <c:symbol val="none"/>
        </c:marker>
      </c:pivotFmt>
      <c:pivotFmt>
        <c:idx val="3"/>
        <c:marker>
          <c:symbol val="none"/>
        </c:marker>
      </c:pivotFmt>
    </c:pivotFmts>
    <c:plotArea>
      <c:layout/>
      <c:barChart>
        <c:barDir val="bar"/>
        <c:grouping val="stacked"/>
        <c:varyColors val="0"/>
        <c:ser>
          <c:idx val="0"/>
          <c:order val="0"/>
          <c:tx>
            <c:strRef>
              <c:f>Interv!$C$4</c:f>
              <c:strCache>
                <c:ptCount val="1"/>
                <c:pt idx="0">
                  <c:v>Total</c:v>
                </c:pt>
              </c:strCache>
            </c:strRef>
          </c:tx>
          <c:invertIfNegative val="0"/>
          <c:cat>
            <c:strRef>
              <c:f>Interv!$B$5:$B$11</c:f>
              <c:strCache>
                <c:ptCount val="6"/>
                <c:pt idx="0">
                  <c:v>Recuperación de cadaver</c:v>
                </c:pt>
                <c:pt idx="1">
                  <c:v>Asistencia por transeúntes no adiestrados</c:v>
                </c:pt>
                <c:pt idx="2">
                  <c:v>Rescate por Socorristas o personas adiestradas en RCP</c:v>
                </c:pt>
                <c:pt idx="3">
                  <c:v>Rescate por personal adiestrado con equipamiento</c:v>
                </c:pt>
                <c:pt idx="4">
                  <c:v>Asistencia por transeúntes adiestrados</c:v>
                </c:pt>
                <c:pt idx="5">
                  <c:v>Sin datos</c:v>
                </c:pt>
              </c:strCache>
            </c:strRef>
          </c:cat>
          <c:val>
            <c:numRef>
              <c:f>Interv!$C$5:$C$11</c:f>
              <c:numCache>
                <c:formatCode>General</c:formatCode>
                <c:ptCount val="6"/>
                <c:pt idx="0">
                  <c:v>264</c:v>
                </c:pt>
                <c:pt idx="1">
                  <c:v>122</c:v>
                </c:pt>
                <c:pt idx="2">
                  <c:v>82</c:v>
                </c:pt>
                <c:pt idx="3">
                  <c:v>37</c:v>
                </c:pt>
                <c:pt idx="4">
                  <c:v>16</c:v>
                </c:pt>
                <c:pt idx="5">
                  <c:v>12</c:v>
                </c:pt>
              </c:numCache>
            </c:numRef>
          </c:val>
          <c:extLst>
            <c:ext xmlns:c16="http://schemas.microsoft.com/office/drawing/2014/chart" uri="{C3380CC4-5D6E-409C-BE32-E72D297353CC}">
              <c16:uniqueId val="{00000000-A393-4256-8305-820155FC7083}"/>
            </c:ext>
          </c:extLst>
        </c:ser>
        <c:dLbls>
          <c:showLegendKey val="0"/>
          <c:showVal val="0"/>
          <c:showCatName val="0"/>
          <c:showSerName val="0"/>
          <c:showPercent val="0"/>
          <c:showBubbleSize val="0"/>
        </c:dLbls>
        <c:gapWidth val="75"/>
        <c:overlap val="100"/>
        <c:axId val="266689536"/>
        <c:axId val="266703616"/>
      </c:barChart>
      <c:catAx>
        <c:axId val="266689536"/>
        <c:scaling>
          <c:orientation val="minMax"/>
        </c:scaling>
        <c:delete val="0"/>
        <c:axPos val="l"/>
        <c:numFmt formatCode="General" sourceLinked="0"/>
        <c:majorTickMark val="none"/>
        <c:minorTickMark val="none"/>
        <c:tickLblPos val="nextTo"/>
        <c:txPr>
          <a:bodyPr/>
          <a:lstStyle/>
          <a:p>
            <a:pPr>
              <a:defRPr sz="1200"/>
            </a:pPr>
            <a:endParaRPr lang="es-ES"/>
          </a:p>
        </c:txPr>
        <c:crossAx val="266703616"/>
        <c:crosses val="autoZero"/>
        <c:auto val="1"/>
        <c:lblAlgn val="ctr"/>
        <c:lblOffset val="100"/>
        <c:noMultiLvlLbl val="0"/>
      </c:catAx>
      <c:valAx>
        <c:axId val="266703616"/>
        <c:scaling>
          <c:orientation val="minMax"/>
        </c:scaling>
        <c:delete val="0"/>
        <c:axPos val="b"/>
        <c:majorGridlines/>
        <c:numFmt formatCode="General" sourceLinked="1"/>
        <c:majorTickMark val="none"/>
        <c:minorTickMark val="none"/>
        <c:tickLblPos val="nextTo"/>
        <c:spPr>
          <a:ln w="9525">
            <a:noFill/>
          </a:ln>
        </c:spPr>
        <c:crossAx val="266689536"/>
        <c:crosses val="autoZero"/>
        <c:crossBetween val="between"/>
      </c:valAx>
    </c:plotArea>
    <c:legend>
      <c:legendPos val="b"/>
      <c:overlay val="0"/>
      <c:txPr>
        <a:bodyPr/>
        <a:lstStyle/>
        <a:p>
          <a:pPr>
            <a:defRPr sz="1400"/>
          </a:pPr>
          <a:endParaRPr lang="es-ES"/>
        </a:p>
      </c:txPr>
    </c:legend>
    <c:plotVisOnly val="1"/>
    <c:dispBlanksAs val="gap"/>
    <c:showDLblsOverMax val="0"/>
  </c:chart>
  <c:printSettings>
    <c:headerFooter/>
    <c:pageMargins b="0.75000000000000877" l="0.70000000000000062" r="0.70000000000000062" t="0.75000000000000877" header="0.30000000000000032" footer="0.30000000000000032"/>
    <c:pageSetup/>
  </c:printSettings>
</c:chartSpace>
</file>

<file path=xl/charts/chart3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pivotSource>
    <c:name>[Datos 2019.xlsx]Interv!Tabla dinámica3</c:name>
    <c:fmtId val="8"/>
  </c:pivotSource>
  <c:chart>
    <c:title>
      <c:tx>
        <c:rich>
          <a:bodyPr/>
          <a:lstStyle/>
          <a:p>
            <a:pPr>
              <a:defRPr/>
            </a:pPr>
            <a:r>
              <a:rPr lang="en-US"/>
              <a:t>Intervención</a:t>
            </a:r>
            <a:r>
              <a:rPr lang="en-US" baseline="0"/>
              <a:t> en los fallecimientos  - 2019</a:t>
            </a:r>
            <a:endParaRPr lang="en-US"/>
          </a:p>
        </c:rich>
      </c:tx>
      <c:overlay val="0"/>
    </c:title>
    <c:autoTitleDeleted val="0"/>
    <c:pivotFmts>
      <c:pivotFmt>
        <c:idx val="0"/>
        <c:marker>
          <c:symbol val="none"/>
        </c:marker>
        <c:dLbl>
          <c:idx val="0"/>
          <c:spPr/>
          <c:txPr>
            <a:bodyPr/>
            <a:lstStyle/>
            <a:p>
              <a:pPr>
                <a:defRPr sz="1100"/>
              </a:pPr>
              <a:endParaRPr lang="es-ES"/>
            </a:p>
          </c:txPr>
          <c:showLegendKey val="0"/>
          <c:showVal val="0"/>
          <c:showCatName val="1"/>
          <c:showSerName val="0"/>
          <c:showPercent val="1"/>
          <c:showBubbleSize val="0"/>
          <c:extLst>
            <c:ext xmlns:c15="http://schemas.microsoft.com/office/drawing/2012/chart" uri="{CE6537A1-D6FC-4f65-9D91-7224C49458BB}"/>
          </c:extLst>
        </c:dLbl>
      </c:pivotFmt>
      <c:pivotFmt>
        <c:idx val="1"/>
        <c:dLbl>
          <c:idx val="0"/>
          <c:layout>
            <c:manualLayout>
              <c:x val="-8.8921460575004052E-2"/>
              <c:y val="-4.9125472510662016E-2"/>
            </c:manualLayout>
          </c:layout>
          <c:spPr/>
          <c:txPr>
            <a:bodyPr/>
            <a:lstStyle/>
            <a:p>
              <a:pPr>
                <a:defRPr sz="1100"/>
              </a:pPr>
              <a:endParaRPr lang="es-ES"/>
            </a:p>
          </c:txPr>
          <c:showLegendKey val="0"/>
          <c:showVal val="0"/>
          <c:showCatName val="1"/>
          <c:showSerName val="0"/>
          <c:showPercent val="1"/>
          <c:showBubbleSize val="0"/>
          <c:extLst>
            <c:ext xmlns:c15="http://schemas.microsoft.com/office/drawing/2012/chart" uri="{CE6537A1-D6FC-4f65-9D91-7224C49458BB}"/>
          </c:extLst>
        </c:dLbl>
      </c:pivotFmt>
      <c:pivotFmt>
        <c:idx val="2"/>
        <c:dLbl>
          <c:idx val="0"/>
          <c:layout>
            <c:manualLayout>
              <c:x val="1.4972370877882697E-3"/>
              <c:y val="0.1383227902826101"/>
            </c:manualLayout>
          </c:layout>
          <c:spPr/>
          <c:txPr>
            <a:bodyPr/>
            <a:lstStyle/>
            <a:p>
              <a:pPr>
                <a:defRPr sz="1100"/>
              </a:pPr>
              <a:endParaRPr lang="es-ES"/>
            </a:p>
          </c:txPr>
          <c:showLegendKey val="0"/>
          <c:showVal val="0"/>
          <c:showCatName val="1"/>
          <c:showSerName val="0"/>
          <c:showPercent val="1"/>
          <c:showBubbleSize val="0"/>
          <c:extLst>
            <c:ext xmlns:c15="http://schemas.microsoft.com/office/drawing/2012/chart" uri="{CE6537A1-D6FC-4f65-9D91-7224C49458BB}"/>
          </c:extLst>
        </c:dLbl>
      </c:pivotFmt>
      <c:pivotFmt>
        <c:idx val="3"/>
        <c:dLbl>
          <c:idx val="0"/>
          <c:layout>
            <c:manualLayout>
              <c:x val="-0.10746187029651605"/>
              <c:y val="0.17060271204878677"/>
            </c:manualLayout>
          </c:layout>
          <c:spPr/>
          <c:txPr>
            <a:bodyPr/>
            <a:lstStyle/>
            <a:p>
              <a:pPr>
                <a:defRPr sz="1100"/>
              </a:pPr>
              <a:endParaRPr lang="es-ES"/>
            </a:p>
          </c:txPr>
          <c:showLegendKey val="0"/>
          <c:showVal val="0"/>
          <c:showCatName val="1"/>
          <c:showSerName val="0"/>
          <c:showPercent val="1"/>
          <c:showBubbleSize val="0"/>
          <c:extLst>
            <c:ext xmlns:c15="http://schemas.microsoft.com/office/drawing/2012/chart" uri="{CE6537A1-D6FC-4f65-9D91-7224C49458BB}"/>
          </c:extLst>
        </c:dLbl>
      </c:pivotFmt>
      <c:pivotFmt>
        <c:idx val="4"/>
      </c:pivotFmt>
      <c:pivotFmt>
        <c:idx val="5"/>
        <c:dLbl>
          <c:idx val="0"/>
          <c:layout>
            <c:manualLayout>
              <c:x val="-0.19757348513254036"/>
              <c:y val="6.882316620629432E-2"/>
            </c:manualLayout>
          </c:layout>
          <c:spPr/>
          <c:txPr>
            <a:bodyPr/>
            <a:lstStyle/>
            <a:p>
              <a:pPr>
                <a:defRPr sz="1100"/>
              </a:pPr>
              <a:endParaRPr lang="es-ES"/>
            </a:p>
          </c:txPr>
          <c:showLegendKey val="0"/>
          <c:showVal val="0"/>
          <c:showCatName val="1"/>
          <c:showSerName val="0"/>
          <c:showPercent val="1"/>
          <c:showBubbleSize val="0"/>
          <c:extLst>
            <c:ext xmlns:c15="http://schemas.microsoft.com/office/drawing/2012/chart" uri="{CE6537A1-D6FC-4f65-9D91-7224C49458BB}"/>
          </c:extLst>
        </c:dLbl>
      </c:pivotFmt>
      <c:pivotFmt>
        <c:idx val="6"/>
        <c:dLbl>
          <c:idx val="0"/>
          <c:layout>
            <c:manualLayout>
              <c:x val="-6.3610230539364434E-3"/>
              <c:y val="-0.14662215025369035"/>
            </c:manualLayout>
          </c:layout>
          <c:spPr/>
          <c:txPr>
            <a:bodyPr/>
            <a:lstStyle/>
            <a:p>
              <a:pPr>
                <a:defRPr sz="1100"/>
              </a:pPr>
              <a:endParaRPr lang="es-ES"/>
            </a:p>
          </c:txPr>
          <c:showLegendKey val="0"/>
          <c:showVal val="0"/>
          <c:showCatName val="1"/>
          <c:showSerName val="0"/>
          <c:showPercent val="1"/>
          <c:showBubbleSize val="0"/>
          <c:extLst>
            <c:ext xmlns:c15="http://schemas.microsoft.com/office/drawing/2012/chart" uri="{CE6537A1-D6FC-4f65-9D91-7224C49458BB}"/>
          </c:extLst>
        </c:dLbl>
      </c:pivotFmt>
    </c:pivotFmts>
    <c:plotArea>
      <c:layout/>
      <c:pieChart>
        <c:varyColors val="1"/>
        <c:ser>
          <c:idx val="0"/>
          <c:order val="0"/>
          <c:tx>
            <c:strRef>
              <c:f>Interv!$C$4</c:f>
              <c:strCache>
                <c:ptCount val="1"/>
                <c:pt idx="0">
                  <c:v>Total</c:v>
                </c:pt>
              </c:strCache>
            </c:strRef>
          </c:tx>
          <c:dLbls>
            <c:dLbl>
              <c:idx val="0"/>
              <c:layout>
                <c:manualLayout>
                  <c:x val="-6.3610230539364434E-3"/>
                  <c:y val="-0.14662215025369035"/>
                </c:manualLayout>
              </c:layout>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0-A1A1-46B2-910B-315F7C45D04B}"/>
                </c:ext>
              </c:extLst>
            </c:dLbl>
            <c:dLbl>
              <c:idx val="1"/>
              <c:layout>
                <c:manualLayout>
                  <c:x val="-8.8921460575004052E-2"/>
                  <c:y val="-4.9125472510662016E-2"/>
                </c:manualLayout>
              </c:layout>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1-A1A1-46B2-910B-315F7C45D04B}"/>
                </c:ext>
              </c:extLst>
            </c:dLbl>
            <c:dLbl>
              <c:idx val="2"/>
              <c:layout>
                <c:manualLayout>
                  <c:x val="1.4972370877882697E-3"/>
                  <c:y val="0.1383227902826101"/>
                </c:manualLayout>
              </c:layout>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2-A1A1-46B2-910B-315F7C45D04B}"/>
                </c:ext>
              </c:extLst>
            </c:dLbl>
            <c:dLbl>
              <c:idx val="3"/>
              <c:layout>
                <c:manualLayout>
                  <c:x val="-0.10746187029651605"/>
                  <c:y val="0.17060271204878677"/>
                </c:manualLayout>
              </c:layout>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3-A1A1-46B2-910B-315F7C45D04B}"/>
                </c:ext>
              </c:extLst>
            </c:dLbl>
            <c:dLbl>
              <c:idx val="4"/>
              <c:layout>
                <c:manualLayout>
                  <c:x val="-0.19757348513254036"/>
                  <c:y val="6.882316620629432E-2"/>
                </c:manualLayout>
              </c:layout>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4-A1A1-46B2-910B-315F7C45D04B}"/>
                </c:ext>
              </c:extLst>
            </c:dLbl>
            <c:spPr/>
            <c:txPr>
              <a:bodyPr/>
              <a:lstStyle/>
              <a:p>
                <a:pPr>
                  <a:defRPr sz="1100"/>
                </a:pPr>
                <a:endParaRPr lang="es-ES"/>
              </a:p>
            </c:txPr>
            <c:showLegendKey val="0"/>
            <c:showVal val="0"/>
            <c:showCatName val="1"/>
            <c:showSerName val="0"/>
            <c:showPercent val="1"/>
            <c:showBubbleSize val="0"/>
            <c:showLeaderLines val="1"/>
            <c:extLst>
              <c:ext xmlns:c15="http://schemas.microsoft.com/office/drawing/2012/chart" uri="{CE6537A1-D6FC-4f65-9D91-7224C49458BB}"/>
            </c:extLst>
          </c:dLbls>
          <c:cat>
            <c:strRef>
              <c:f>Interv!$B$5:$B$11</c:f>
              <c:strCache>
                <c:ptCount val="6"/>
                <c:pt idx="0">
                  <c:v>Recuperación de cadaver</c:v>
                </c:pt>
                <c:pt idx="1">
                  <c:v>Asistencia por transeúntes no adiestrados</c:v>
                </c:pt>
                <c:pt idx="2">
                  <c:v>Rescate por Socorristas o personas adiestradas en RCP</c:v>
                </c:pt>
                <c:pt idx="3">
                  <c:v>Rescate por personal adiestrado con equipamiento</c:v>
                </c:pt>
                <c:pt idx="4">
                  <c:v>Asistencia por transeúntes adiestrados</c:v>
                </c:pt>
                <c:pt idx="5">
                  <c:v>Sin datos</c:v>
                </c:pt>
              </c:strCache>
            </c:strRef>
          </c:cat>
          <c:val>
            <c:numRef>
              <c:f>Interv!$C$5:$C$11</c:f>
              <c:numCache>
                <c:formatCode>General</c:formatCode>
                <c:ptCount val="6"/>
                <c:pt idx="0">
                  <c:v>264</c:v>
                </c:pt>
                <c:pt idx="1">
                  <c:v>122</c:v>
                </c:pt>
                <c:pt idx="2">
                  <c:v>82</c:v>
                </c:pt>
                <c:pt idx="3">
                  <c:v>37</c:v>
                </c:pt>
                <c:pt idx="4">
                  <c:v>16</c:v>
                </c:pt>
                <c:pt idx="5">
                  <c:v>12</c:v>
                </c:pt>
              </c:numCache>
            </c:numRef>
          </c:val>
          <c:extLst>
            <c:ext xmlns:c16="http://schemas.microsoft.com/office/drawing/2014/chart" uri="{C3380CC4-5D6E-409C-BE32-E72D297353CC}">
              <c16:uniqueId val="{00000006-40E4-4A8F-B3CF-74C56069C7FB}"/>
            </c:ext>
          </c:extLst>
        </c:ser>
        <c:dLbls>
          <c:showLegendKey val="0"/>
          <c:showVal val="0"/>
          <c:showCatName val="1"/>
          <c:showSerName val="0"/>
          <c:showPercent val="1"/>
          <c:showBubbleSize val="0"/>
          <c:showLeaderLines val="1"/>
        </c:dLbls>
        <c:firstSliceAng val="0"/>
      </c:pieChart>
    </c:plotArea>
    <c:plotVisOnly val="1"/>
    <c:dispBlanksAs val="zero"/>
    <c:showDLblsOverMax val="0"/>
  </c:chart>
  <c:printSettings>
    <c:headerFooter/>
    <c:pageMargins b="0.75000000000000877" l="0.70000000000000062" r="0.70000000000000062" t="0.75000000000000877" header="0.30000000000000032" footer="0.30000000000000032"/>
    <c:pageSetup/>
  </c:printSettings>
</c:chartSpace>
</file>

<file path=xl/charts/chart3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pivotSource>
    <c:name>[Datos 2019.xlsx]Riesgo!Tabla dinámica2</c:name>
    <c:fmtId val="8"/>
  </c:pivotSource>
  <c:chart>
    <c:title>
      <c:tx>
        <c:rich>
          <a:bodyPr/>
          <a:lstStyle/>
          <a:p>
            <a:pPr>
              <a:defRPr/>
            </a:pPr>
            <a:r>
              <a:rPr lang="es-ES"/>
              <a:t>Factores</a:t>
            </a:r>
            <a:r>
              <a:rPr lang="es-ES" baseline="0"/>
              <a:t> de Riesgo implicados en los incidentes - 2019</a:t>
            </a:r>
            <a:endParaRPr lang="es-ES"/>
          </a:p>
        </c:rich>
      </c:tx>
      <c:overlay val="0"/>
    </c:title>
    <c:autoTitleDeleted val="0"/>
    <c:pivotFmts>
      <c:pivotFmt>
        <c:idx val="0"/>
        <c:marker>
          <c:symbol val="none"/>
        </c:marker>
      </c:pivotFmt>
      <c:pivotFmt>
        <c:idx val="1"/>
        <c:marker>
          <c:symbol val="none"/>
        </c:marker>
      </c:pivotFmt>
      <c:pivotFmt>
        <c:idx val="2"/>
        <c:marker>
          <c:symbol val="none"/>
        </c:marker>
      </c:pivotFmt>
    </c:pivotFmts>
    <c:plotArea>
      <c:layout/>
      <c:barChart>
        <c:barDir val="bar"/>
        <c:grouping val="stacked"/>
        <c:varyColors val="0"/>
        <c:ser>
          <c:idx val="0"/>
          <c:order val="0"/>
          <c:tx>
            <c:strRef>
              <c:f>Riesgo!$C$4:$C$5</c:f>
              <c:strCache>
                <c:ptCount val="1"/>
                <c:pt idx="0">
                  <c:v>Hombre</c:v>
                </c:pt>
              </c:strCache>
            </c:strRef>
          </c:tx>
          <c:invertIfNegative val="0"/>
          <c:cat>
            <c:strRef>
              <c:f>Riesgo!$B$6:$B$17</c:f>
              <c:strCache>
                <c:ptCount val="11"/>
                <c:pt idx="0">
                  <c:v>Sin datos</c:v>
                </c:pt>
                <c:pt idx="1">
                  <c:v>Edad, Enfermedad, Enfermedad Mental</c:v>
                </c:pt>
                <c:pt idx="2">
                  <c:v>Peligrosidad del entorno</c:v>
                </c:pt>
                <c:pt idx="3">
                  <c:v>Navegación, deportes acuáticos</c:v>
                </c:pt>
                <c:pt idx="4">
                  <c:v>Violación de normas de seguridad</c:v>
                </c:pt>
                <c:pt idx="5">
                  <c:v>Drogas, Alcohol, tóxicos</c:v>
                </c:pt>
                <c:pt idx="6">
                  <c:v>Falta de protección o equipamiento</c:v>
                </c:pt>
                <c:pt idx="7">
                  <c:v>Falta de supervisión o vigilancia</c:v>
                </c:pt>
                <c:pt idx="8">
                  <c:v>Desconocimiento o falta de información</c:v>
                </c:pt>
                <c:pt idx="9">
                  <c:v>Intento de Rescate acuático</c:v>
                </c:pt>
                <c:pt idx="10">
                  <c:v>Psicológicos, roles de grupo</c:v>
                </c:pt>
              </c:strCache>
            </c:strRef>
          </c:cat>
          <c:val>
            <c:numRef>
              <c:f>Riesgo!$C$6:$C$17</c:f>
              <c:numCache>
                <c:formatCode>General</c:formatCode>
                <c:ptCount val="11"/>
                <c:pt idx="0">
                  <c:v>595</c:v>
                </c:pt>
                <c:pt idx="1">
                  <c:v>214</c:v>
                </c:pt>
                <c:pt idx="2">
                  <c:v>48</c:v>
                </c:pt>
                <c:pt idx="3">
                  <c:v>22</c:v>
                </c:pt>
                <c:pt idx="4">
                  <c:v>12</c:v>
                </c:pt>
                <c:pt idx="5">
                  <c:v>16</c:v>
                </c:pt>
                <c:pt idx="6">
                  <c:v>6</c:v>
                </c:pt>
                <c:pt idx="7">
                  <c:v>5</c:v>
                </c:pt>
                <c:pt idx="8">
                  <c:v>5</c:v>
                </c:pt>
                <c:pt idx="9">
                  <c:v>3</c:v>
                </c:pt>
                <c:pt idx="10">
                  <c:v>1</c:v>
                </c:pt>
              </c:numCache>
            </c:numRef>
          </c:val>
          <c:extLst>
            <c:ext xmlns:c16="http://schemas.microsoft.com/office/drawing/2014/chart" uri="{C3380CC4-5D6E-409C-BE32-E72D297353CC}">
              <c16:uniqueId val="{00000000-A134-4B98-9B8F-4825D6CD9B88}"/>
            </c:ext>
          </c:extLst>
        </c:ser>
        <c:ser>
          <c:idx val="1"/>
          <c:order val="1"/>
          <c:tx>
            <c:strRef>
              <c:f>Riesgo!$D$4:$D$5</c:f>
              <c:strCache>
                <c:ptCount val="1"/>
                <c:pt idx="0">
                  <c:v>Mujer</c:v>
                </c:pt>
              </c:strCache>
            </c:strRef>
          </c:tx>
          <c:invertIfNegative val="0"/>
          <c:cat>
            <c:strRef>
              <c:f>Riesgo!$B$6:$B$17</c:f>
              <c:strCache>
                <c:ptCount val="11"/>
                <c:pt idx="0">
                  <c:v>Sin datos</c:v>
                </c:pt>
                <c:pt idx="1">
                  <c:v>Edad, Enfermedad, Enfermedad Mental</c:v>
                </c:pt>
                <c:pt idx="2">
                  <c:v>Peligrosidad del entorno</c:v>
                </c:pt>
                <c:pt idx="3">
                  <c:v>Navegación, deportes acuáticos</c:v>
                </c:pt>
                <c:pt idx="4">
                  <c:v>Violación de normas de seguridad</c:v>
                </c:pt>
                <c:pt idx="5">
                  <c:v>Drogas, Alcohol, tóxicos</c:v>
                </c:pt>
                <c:pt idx="6">
                  <c:v>Falta de protección o equipamiento</c:v>
                </c:pt>
                <c:pt idx="7">
                  <c:v>Falta de supervisión o vigilancia</c:v>
                </c:pt>
                <c:pt idx="8">
                  <c:v>Desconocimiento o falta de información</c:v>
                </c:pt>
                <c:pt idx="9">
                  <c:v>Intento de Rescate acuático</c:v>
                </c:pt>
                <c:pt idx="10">
                  <c:v>Psicológicos, roles de grupo</c:v>
                </c:pt>
              </c:strCache>
            </c:strRef>
          </c:cat>
          <c:val>
            <c:numRef>
              <c:f>Riesgo!$D$6:$D$17</c:f>
              <c:numCache>
                <c:formatCode>General</c:formatCode>
                <c:ptCount val="11"/>
                <c:pt idx="0">
                  <c:v>156</c:v>
                </c:pt>
                <c:pt idx="1">
                  <c:v>103</c:v>
                </c:pt>
                <c:pt idx="2">
                  <c:v>11</c:v>
                </c:pt>
                <c:pt idx="3">
                  <c:v>2</c:v>
                </c:pt>
                <c:pt idx="4">
                  <c:v>7</c:v>
                </c:pt>
                <c:pt idx="5">
                  <c:v>4</c:v>
                </c:pt>
                <c:pt idx="6">
                  <c:v>3</c:v>
                </c:pt>
                <c:pt idx="7">
                  <c:v>4</c:v>
                </c:pt>
                <c:pt idx="8">
                  <c:v>1</c:v>
                </c:pt>
              </c:numCache>
            </c:numRef>
          </c:val>
          <c:extLst>
            <c:ext xmlns:c16="http://schemas.microsoft.com/office/drawing/2014/chart" uri="{C3380CC4-5D6E-409C-BE32-E72D297353CC}">
              <c16:uniqueId val="{00000001-A134-4B98-9B8F-4825D6CD9B88}"/>
            </c:ext>
          </c:extLst>
        </c:ser>
        <c:ser>
          <c:idx val="2"/>
          <c:order val="2"/>
          <c:tx>
            <c:strRef>
              <c:f>Riesgo!$E$4:$E$5</c:f>
              <c:strCache>
                <c:ptCount val="1"/>
                <c:pt idx="0">
                  <c:v>Sin Datos</c:v>
                </c:pt>
              </c:strCache>
            </c:strRef>
          </c:tx>
          <c:invertIfNegative val="0"/>
          <c:cat>
            <c:strRef>
              <c:f>Riesgo!$B$6:$B$17</c:f>
              <c:strCache>
                <c:ptCount val="11"/>
                <c:pt idx="0">
                  <c:v>Sin datos</c:v>
                </c:pt>
                <c:pt idx="1">
                  <c:v>Edad, Enfermedad, Enfermedad Mental</c:v>
                </c:pt>
                <c:pt idx="2">
                  <c:v>Peligrosidad del entorno</c:v>
                </c:pt>
                <c:pt idx="3">
                  <c:v>Navegación, deportes acuáticos</c:v>
                </c:pt>
                <c:pt idx="4">
                  <c:v>Violación de normas de seguridad</c:v>
                </c:pt>
                <c:pt idx="5">
                  <c:v>Drogas, Alcohol, tóxicos</c:v>
                </c:pt>
                <c:pt idx="6">
                  <c:v>Falta de protección o equipamiento</c:v>
                </c:pt>
                <c:pt idx="7">
                  <c:v>Falta de supervisión o vigilancia</c:v>
                </c:pt>
                <c:pt idx="8">
                  <c:v>Desconocimiento o falta de información</c:v>
                </c:pt>
                <c:pt idx="9">
                  <c:v>Intento de Rescate acuático</c:v>
                </c:pt>
                <c:pt idx="10">
                  <c:v>Psicológicos, roles de grupo</c:v>
                </c:pt>
              </c:strCache>
            </c:strRef>
          </c:cat>
          <c:val>
            <c:numRef>
              <c:f>Riesgo!$E$6:$E$17</c:f>
              <c:numCache>
                <c:formatCode>General</c:formatCode>
                <c:ptCount val="11"/>
                <c:pt idx="0">
                  <c:v>45</c:v>
                </c:pt>
                <c:pt idx="3">
                  <c:v>9</c:v>
                </c:pt>
                <c:pt idx="4">
                  <c:v>8</c:v>
                </c:pt>
              </c:numCache>
            </c:numRef>
          </c:val>
          <c:extLst>
            <c:ext xmlns:c16="http://schemas.microsoft.com/office/drawing/2014/chart" uri="{C3380CC4-5D6E-409C-BE32-E72D297353CC}">
              <c16:uniqueId val="{00000000-28AC-448D-B07F-A476CC854FDF}"/>
            </c:ext>
          </c:extLst>
        </c:ser>
        <c:dLbls>
          <c:showLegendKey val="0"/>
          <c:showVal val="0"/>
          <c:showCatName val="0"/>
          <c:showSerName val="0"/>
          <c:showPercent val="0"/>
          <c:showBubbleSize val="0"/>
        </c:dLbls>
        <c:gapWidth val="75"/>
        <c:overlap val="100"/>
        <c:axId val="273092992"/>
        <c:axId val="273094528"/>
      </c:barChart>
      <c:catAx>
        <c:axId val="273092992"/>
        <c:scaling>
          <c:orientation val="minMax"/>
        </c:scaling>
        <c:delete val="0"/>
        <c:axPos val="l"/>
        <c:numFmt formatCode="General" sourceLinked="0"/>
        <c:majorTickMark val="none"/>
        <c:minorTickMark val="none"/>
        <c:tickLblPos val="nextTo"/>
        <c:txPr>
          <a:bodyPr/>
          <a:lstStyle/>
          <a:p>
            <a:pPr>
              <a:defRPr sz="1100"/>
            </a:pPr>
            <a:endParaRPr lang="es-ES"/>
          </a:p>
        </c:txPr>
        <c:crossAx val="273094528"/>
        <c:crosses val="autoZero"/>
        <c:auto val="1"/>
        <c:lblAlgn val="ctr"/>
        <c:lblOffset val="100"/>
        <c:noMultiLvlLbl val="0"/>
      </c:catAx>
      <c:valAx>
        <c:axId val="273094528"/>
        <c:scaling>
          <c:orientation val="minMax"/>
        </c:scaling>
        <c:delete val="0"/>
        <c:axPos val="b"/>
        <c:majorGridlines/>
        <c:numFmt formatCode="General" sourceLinked="1"/>
        <c:majorTickMark val="none"/>
        <c:minorTickMark val="none"/>
        <c:tickLblPos val="nextTo"/>
        <c:spPr>
          <a:ln w="9525">
            <a:noFill/>
          </a:ln>
        </c:spPr>
        <c:crossAx val="273092992"/>
        <c:crosses val="autoZero"/>
        <c:crossBetween val="between"/>
      </c:valAx>
    </c:plotArea>
    <c:legend>
      <c:legendPos val="b"/>
      <c:overlay val="0"/>
      <c:txPr>
        <a:bodyPr/>
        <a:lstStyle/>
        <a:p>
          <a:pPr>
            <a:defRPr sz="1400"/>
          </a:pPr>
          <a:endParaRPr lang="es-ES"/>
        </a:p>
      </c:txPr>
    </c:legend>
    <c:plotVisOnly val="1"/>
    <c:dispBlanksAs val="gap"/>
    <c:showDLblsOverMax val="0"/>
  </c:chart>
  <c:printSettings>
    <c:headerFooter/>
    <c:pageMargins b="0.75000000000000877" l="0.70000000000000062" r="0.70000000000000062" t="0.75000000000000877" header="0.30000000000000032" footer="0.30000000000000032"/>
    <c:pageSetup/>
  </c:printSettings>
</c:chartSpace>
</file>

<file path=xl/charts/chart3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pivotSource>
    <c:name>[Datos 2019.xlsx]Detecc!Tabla dinámica1</c:name>
    <c:fmtId val="10"/>
  </c:pivotSource>
  <c:chart>
    <c:title>
      <c:tx>
        <c:rich>
          <a:bodyPr/>
          <a:lstStyle/>
          <a:p>
            <a:pPr>
              <a:defRPr/>
            </a:pPr>
            <a:r>
              <a:rPr lang="es-ES"/>
              <a:t>Detección de la víctima en los incidentes  - 2018</a:t>
            </a:r>
          </a:p>
        </c:rich>
      </c:tx>
      <c:overlay val="0"/>
    </c:title>
    <c:autoTitleDeleted val="0"/>
    <c:pivotFmts>
      <c:pivotFmt>
        <c:idx val="0"/>
        <c:marker>
          <c:symbol val="none"/>
        </c:marker>
      </c:pivotFmt>
      <c:pivotFmt>
        <c:idx val="1"/>
        <c:marker>
          <c:symbol val="none"/>
        </c:marker>
      </c:pivotFmt>
      <c:pivotFmt>
        <c:idx val="2"/>
        <c:marker>
          <c:symbol val="none"/>
        </c:marker>
      </c:pivotFmt>
    </c:pivotFmts>
    <c:plotArea>
      <c:layout/>
      <c:barChart>
        <c:barDir val="bar"/>
        <c:grouping val="stacked"/>
        <c:varyColors val="0"/>
        <c:ser>
          <c:idx val="0"/>
          <c:order val="0"/>
          <c:tx>
            <c:strRef>
              <c:f>Detecc!$C$4:$C$5</c:f>
              <c:strCache>
                <c:ptCount val="1"/>
                <c:pt idx="0">
                  <c:v>Hombre</c:v>
                </c:pt>
              </c:strCache>
            </c:strRef>
          </c:tx>
          <c:invertIfNegative val="0"/>
          <c:cat>
            <c:strRef>
              <c:f>Detecc!$B$6:$B$12</c:f>
              <c:strCache>
                <c:ptCount val="6"/>
                <c:pt idx="0">
                  <c:v>Ciudadano</c:v>
                </c:pt>
                <c:pt idx="1">
                  <c:v>Acompañante, familiar, amigo</c:v>
                </c:pt>
                <c:pt idx="2">
                  <c:v>Socorrista en servicio</c:v>
                </c:pt>
                <c:pt idx="3">
                  <c:v>Servicios de emergencia, policia, bomberos</c:v>
                </c:pt>
                <c:pt idx="4">
                  <c:v>Sin datos</c:v>
                </c:pt>
                <c:pt idx="5">
                  <c:v>Socorrista no en servicio</c:v>
                </c:pt>
              </c:strCache>
            </c:strRef>
          </c:cat>
          <c:val>
            <c:numRef>
              <c:f>Detecc!$C$6:$C$12</c:f>
              <c:numCache>
                <c:formatCode>General</c:formatCode>
                <c:ptCount val="6"/>
                <c:pt idx="0">
                  <c:v>460</c:v>
                </c:pt>
                <c:pt idx="1">
                  <c:v>260</c:v>
                </c:pt>
                <c:pt idx="2">
                  <c:v>142</c:v>
                </c:pt>
                <c:pt idx="3">
                  <c:v>40</c:v>
                </c:pt>
                <c:pt idx="4">
                  <c:v>21</c:v>
                </c:pt>
                <c:pt idx="5">
                  <c:v>4</c:v>
                </c:pt>
              </c:numCache>
            </c:numRef>
          </c:val>
          <c:extLst>
            <c:ext xmlns:c16="http://schemas.microsoft.com/office/drawing/2014/chart" uri="{C3380CC4-5D6E-409C-BE32-E72D297353CC}">
              <c16:uniqueId val="{00000000-7E23-4B11-84F6-43208FC8FA5F}"/>
            </c:ext>
          </c:extLst>
        </c:ser>
        <c:ser>
          <c:idx val="1"/>
          <c:order val="1"/>
          <c:tx>
            <c:strRef>
              <c:f>Detecc!$D$4:$D$5</c:f>
              <c:strCache>
                <c:ptCount val="1"/>
                <c:pt idx="0">
                  <c:v>Mujer</c:v>
                </c:pt>
              </c:strCache>
            </c:strRef>
          </c:tx>
          <c:invertIfNegative val="0"/>
          <c:cat>
            <c:strRef>
              <c:f>Detecc!$B$6:$B$12</c:f>
              <c:strCache>
                <c:ptCount val="6"/>
                <c:pt idx="0">
                  <c:v>Ciudadano</c:v>
                </c:pt>
                <c:pt idx="1">
                  <c:v>Acompañante, familiar, amigo</c:v>
                </c:pt>
                <c:pt idx="2">
                  <c:v>Socorrista en servicio</c:v>
                </c:pt>
                <c:pt idx="3">
                  <c:v>Servicios de emergencia, policia, bomberos</c:v>
                </c:pt>
                <c:pt idx="4">
                  <c:v>Sin datos</c:v>
                </c:pt>
                <c:pt idx="5">
                  <c:v>Socorrista no en servicio</c:v>
                </c:pt>
              </c:strCache>
            </c:strRef>
          </c:cat>
          <c:val>
            <c:numRef>
              <c:f>Detecc!$D$6:$D$12</c:f>
              <c:numCache>
                <c:formatCode>General</c:formatCode>
                <c:ptCount val="6"/>
                <c:pt idx="0">
                  <c:v>135</c:v>
                </c:pt>
                <c:pt idx="1">
                  <c:v>72</c:v>
                </c:pt>
                <c:pt idx="2">
                  <c:v>67</c:v>
                </c:pt>
                <c:pt idx="3">
                  <c:v>6</c:v>
                </c:pt>
                <c:pt idx="4">
                  <c:v>9</c:v>
                </c:pt>
                <c:pt idx="5">
                  <c:v>2</c:v>
                </c:pt>
              </c:numCache>
            </c:numRef>
          </c:val>
          <c:extLst>
            <c:ext xmlns:c16="http://schemas.microsoft.com/office/drawing/2014/chart" uri="{C3380CC4-5D6E-409C-BE32-E72D297353CC}">
              <c16:uniqueId val="{00000001-7E23-4B11-84F6-43208FC8FA5F}"/>
            </c:ext>
          </c:extLst>
        </c:ser>
        <c:ser>
          <c:idx val="2"/>
          <c:order val="2"/>
          <c:tx>
            <c:strRef>
              <c:f>Detecc!$E$4:$E$5</c:f>
              <c:strCache>
                <c:ptCount val="1"/>
                <c:pt idx="0">
                  <c:v>Sin Datos</c:v>
                </c:pt>
              </c:strCache>
            </c:strRef>
          </c:tx>
          <c:invertIfNegative val="0"/>
          <c:cat>
            <c:strRef>
              <c:f>Detecc!$B$6:$B$12</c:f>
              <c:strCache>
                <c:ptCount val="6"/>
                <c:pt idx="0">
                  <c:v>Ciudadano</c:v>
                </c:pt>
                <c:pt idx="1">
                  <c:v>Acompañante, familiar, amigo</c:v>
                </c:pt>
                <c:pt idx="2">
                  <c:v>Socorrista en servicio</c:v>
                </c:pt>
                <c:pt idx="3">
                  <c:v>Servicios de emergencia, policia, bomberos</c:v>
                </c:pt>
                <c:pt idx="4">
                  <c:v>Sin datos</c:v>
                </c:pt>
                <c:pt idx="5">
                  <c:v>Socorrista no en servicio</c:v>
                </c:pt>
              </c:strCache>
            </c:strRef>
          </c:cat>
          <c:val>
            <c:numRef>
              <c:f>Detecc!$E$6:$E$12</c:f>
              <c:numCache>
                <c:formatCode>General</c:formatCode>
                <c:ptCount val="6"/>
                <c:pt idx="0">
                  <c:v>7</c:v>
                </c:pt>
                <c:pt idx="1">
                  <c:v>22</c:v>
                </c:pt>
                <c:pt idx="2">
                  <c:v>31</c:v>
                </c:pt>
                <c:pt idx="4">
                  <c:v>2</c:v>
                </c:pt>
              </c:numCache>
            </c:numRef>
          </c:val>
          <c:extLst>
            <c:ext xmlns:c16="http://schemas.microsoft.com/office/drawing/2014/chart" uri="{C3380CC4-5D6E-409C-BE32-E72D297353CC}">
              <c16:uniqueId val="{00000000-D33E-4DE5-94AE-522D21F95CED}"/>
            </c:ext>
          </c:extLst>
        </c:ser>
        <c:dLbls>
          <c:showLegendKey val="0"/>
          <c:showVal val="0"/>
          <c:showCatName val="0"/>
          <c:showSerName val="0"/>
          <c:showPercent val="0"/>
          <c:showBubbleSize val="0"/>
        </c:dLbls>
        <c:gapWidth val="75"/>
        <c:overlap val="100"/>
        <c:axId val="273754752"/>
        <c:axId val="273781120"/>
      </c:barChart>
      <c:catAx>
        <c:axId val="273754752"/>
        <c:scaling>
          <c:orientation val="minMax"/>
        </c:scaling>
        <c:delete val="0"/>
        <c:axPos val="l"/>
        <c:numFmt formatCode="General" sourceLinked="0"/>
        <c:majorTickMark val="none"/>
        <c:minorTickMark val="none"/>
        <c:tickLblPos val="nextTo"/>
        <c:txPr>
          <a:bodyPr/>
          <a:lstStyle/>
          <a:p>
            <a:pPr>
              <a:defRPr sz="1100"/>
            </a:pPr>
            <a:endParaRPr lang="es-ES"/>
          </a:p>
        </c:txPr>
        <c:crossAx val="273781120"/>
        <c:crosses val="autoZero"/>
        <c:auto val="1"/>
        <c:lblAlgn val="ctr"/>
        <c:lblOffset val="100"/>
        <c:noMultiLvlLbl val="0"/>
      </c:catAx>
      <c:valAx>
        <c:axId val="273781120"/>
        <c:scaling>
          <c:orientation val="minMax"/>
        </c:scaling>
        <c:delete val="0"/>
        <c:axPos val="b"/>
        <c:majorGridlines/>
        <c:numFmt formatCode="General" sourceLinked="1"/>
        <c:majorTickMark val="none"/>
        <c:minorTickMark val="none"/>
        <c:tickLblPos val="nextTo"/>
        <c:spPr>
          <a:ln w="9525">
            <a:noFill/>
          </a:ln>
        </c:spPr>
        <c:crossAx val="273754752"/>
        <c:crosses val="autoZero"/>
        <c:crossBetween val="between"/>
      </c:valAx>
    </c:plotArea>
    <c:legend>
      <c:legendPos val="b"/>
      <c:overlay val="0"/>
      <c:txPr>
        <a:bodyPr/>
        <a:lstStyle/>
        <a:p>
          <a:pPr>
            <a:defRPr sz="1400"/>
          </a:pPr>
          <a:endParaRPr lang="es-ES"/>
        </a:p>
      </c:txPr>
    </c:legend>
    <c:plotVisOnly val="1"/>
    <c:dispBlanksAs val="gap"/>
    <c:showDLblsOverMax val="0"/>
  </c:chart>
  <c:printSettings>
    <c:headerFooter/>
    <c:pageMargins b="0.75000000000000866" l="0.70000000000000062" r="0.70000000000000062" t="0.75000000000000866" header="0.30000000000000032" footer="0.30000000000000032"/>
    <c:pageSetup/>
  </c:printSettings>
</c:chartSpace>
</file>

<file path=xl/charts/chart4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pivotSource>
    <c:name>[Datos 2019.xlsx]Detecc!Tabla dinámica2</c:name>
    <c:fmtId val="10"/>
  </c:pivotSource>
  <c:chart>
    <c:title>
      <c:tx>
        <c:rich>
          <a:bodyPr/>
          <a:lstStyle/>
          <a:p>
            <a:pPr>
              <a:defRPr/>
            </a:pPr>
            <a:r>
              <a:rPr lang="es-ES" sz="2000" b="1" i="0" baseline="0"/>
              <a:t>Detección de la víctima en los incidentes  - 2019</a:t>
            </a:r>
            <a:endParaRPr lang="es-ES" sz="2000"/>
          </a:p>
        </c:rich>
      </c:tx>
      <c:overlay val="0"/>
    </c:title>
    <c:autoTitleDeleted val="0"/>
    <c:pivotFmts>
      <c:pivotFmt>
        <c:idx val="0"/>
        <c:marker>
          <c:symbol val="none"/>
        </c:marker>
        <c:dLbl>
          <c:idx val="0"/>
          <c:numFmt formatCode="0.00%" sourceLinked="0"/>
          <c:spPr/>
          <c:txPr>
            <a:bodyPr/>
            <a:lstStyle/>
            <a:p>
              <a:pPr>
                <a:defRPr sz="1400"/>
              </a:pPr>
              <a:endParaRPr lang="es-ES"/>
            </a:p>
          </c:txPr>
          <c:showLegendKey val="0"/>
          <c:showVal val="0"/>
          <c:showCatName val="1"/>
          <c:showSerName val="0"/>
          <c:showPercent val="1"/>
          <c:showBubbleSize val="0"/>
          <c:extLst>
            <c:ext xmlns:c15="http://schemas.microsoft.com/office/drawing/2012/chart" uri="{CE6537A1-D6FC-4f65-9D91-7224C49458BB}"/>
          </c:extLst>
        </c:dLbl>
      </c:pivotFmt>
      <c:pivotFmt>
        <c:idx val="1"/>
        <c:dLbl>
          <c:idx val="0"/>
          <c:layout>
            <c:manualLayout>
              <c:x val="1.8809329231062006E-4"/>
              <c:y val="2.4214634218168087E-2"/>
            </c:manualLayout>
          </c:layout>
          <c:numFmt formatCode="0.00%" sourceLinked="0"/>
          <c:spPr/>
          <c:txPr>
            <a:bodyPr/>
            <a:lstStyle/>
            <a:p>
              <a:pPr>
                <a:defRPr sz="1400"/>
              </a:pPr>
              <a:endParaRPr lang="es-ES"/>
            </a:p>
          </c:txPr>
          <c:showLegendKey val="0"/>
          <c:showVal val="0"/>
          <c:showCatName val="1"/>
          <c:showSerName val="0"/>
          <c:showPercent val="1"/>
          <c:showBubbleSize val="0"/>
          <c:extLst>
            <c:ext xmlns:c15="http://schemas.microsoft.com/office/drawing/2012/chart" uri="{CE6537A1-D6FC-4f65-9D91-7224C49458BB}"/>
          </c:extLst>
        </c:dLbl>
      </c:pivotFmt>
      <c:pivotFmt>
        <c:idx val="2"/>
        <c:dLbl>
          <c:idx val="0"/>
          <c:layout>
            <c:manualLayout>
              <c:x val="4.3230059290106281E-2"/>
              <c:y val="5.1450280237989324E-2"/>
            </c:manualLayout>
          </c:layout>
          <c:numFmt formatCode="0.00%" sourceLinked="0"/>
          <c:spPr/>
          <c:txPr>
            <a:bodyPr/>
            <a:lstStyle/>
            <a:p>
              <a:pPr>
                <a:defRPr sz="1400"/>
              </a:pPr>
              <a:endParaRPr lang="es-ES"/>
            </a:p>
          </c:txPr>
          <c:showLegendKey val="0"/>
          <c:showVal val="0"/>
          <c:showCatName val="1"/>
          <c:showSerName val="0"/>
          <c:showPercent val="1"/>
          <c:showBubbleSize val="0"/>
          <c:extLst>
            <c:ext xmlns:c15="http://schemas.microsoft.com/office/drawing/2012/chart" uri="{CE6537A1-D6FC-4f65-9D91-7224C49458BB}"/>
          </c:extLst>
        </c:dLbl>
      </c:pivotFmt>
      <c:pivotFmt>
        <c:idx val="3"/>
        <c:dLbl>
          <c:idx val="0"/>
          <c:layout>
            <c:manualLayout>
              <c:x val="-2.8614906310014836E-2"/>
              <c:y val="3.0120456584409542E-2"/>
            </c:manualLayout>
          </c:layout>
          <c:numFmt formatCode="0.00%" sourceLinked="0"/>
          <c:spPr/>
          <c:txPr>
            <a:bodyPr/>
            <a:lstStyle/>
            <a:p>
              <a:pPr>
                <a:defRPr sz="1400"/>
              </a:pPr>
              <a:endParaRPr lang="es-ES"/>
            </a:p>
          </c:txPr>
          <c:showLegendKey val="0"/>
          <c:showVal val="0"/>
          <c:showCatName val="1"/>
          <c:showSerName val="0"/>
          <c:showPercent val="1"/>
          <c:showBubbleSize val="0"/>
          <c:extLst>
            <c:ext xmlns:c15="http://schemas.microsoft.com/office/drawing/2012/chart" uri="{CE6537A1-D6FC-4f65-9D91-7224C49458BB}"/>
          </c:extLst>
        </c:dLbl>
      </c:pivotFmt>
      <c:pivotFmt>
        <c:idx val="4"/>
        <c:dLbl>
          <c:idx val="0"/>
          <c:layout>
            <c:manualLayout>
              <c:x val="-4.5677577876461074E-2"/>
              <c:y val="3.2117724145692202E-4"/>
            </c:manualLayout>
          </c:layout>
          <c:numFmt formatCode="0.00%" sourceLinked="0"/>
          <c:spPr/>
          <c:txPr>
            <a:bodyPr/>
            <a:lstStyle/>
            <a:p>
              <a:pPr>
                <a:defRPr sz="1400"/>
              </a:pPr>
              <a:endParaRPr lang="es-ES"/>
            </a:p>
          </c:txPr>
          <c:showLegendKey val="0"/>
          <c:showVal val="0"/>
          <c:showCatName val="1"/>
          <c:showSerName val="0"/>
          <c:showPercent val="1"/>
          <c:showBubbleSize val="0"/>
          <c:extLst>
            <c:ext xmlns:c15="http://schemas.microsoft.com/office/drawing/2012/chart" uri="{CE6537A1-D6FC-4f65-9D91-7224C49458BB}"/>
          </c:extLst>
        </c:dLbl>
      </c:pivotFmt>
      <c:pivotFmt>
        <c:idx val="5"/>
        <c:dLbl>
          <c:idx val="0"/>
          <c:layout>
            <c:manualLayout>
              <c:x val="0.33639185258745585"/>
              <c:y val="4.4585264603770089E-2"/>
            </c:manualLayout>
          </c:layout>
          <c:showLegendKey val="0"/>
          <c:showVal val="0"/>
          <c:showCatName val="1"/>
          <c:showSerName val="0"/>
          <c:showPercent val="1"/>
          <c:showBubbleSize val="0"/>
          <c:extLst>
            <c:ext xmlns:c15="http://schemas.microsoft.com/office/drawing/2012/chart" uri="{CE6537A1-D6FC-4f65-9D91-7224C49458BB}"/>
          </c:extLst>
        </c:dLbl>
      </c:pivotFmt>
      <c:pivotFmt>
        <c:idx val="6"/>
        <c:dLbl>
          <c:idx val="0"/>
          <c:layout>
            <c:manualLayout>
              <c:x val="-0.11152107228679357"/>
              <c:y val="4.4607745695988306E-2"/>
            </c:manualLayout>
          </c:layout>
          <c:numFmt formatCode="0.00%" sourceLinked="0"/>
          <c:spPr/>
          <c:txPr>
            <a:bodyPr/>
            <a:lstStyle/>
            <a:p>
              <a:pPr>
                <a:defRPr sz="1400"/>
              </a:pPr>
              <a:endParaRPr lang="es-ES"/>
            </a:p>
          </c:txPr>
          <c:showLegendKey val="0"/>
          <c:showVal val="0"/>
          <c:showCatName val="1"/>
          <c:showSerName val="0"/>
          <c:showPercent val="1"/>
          <c:showBubbleSize val="0"/>
          <c:extLst>
            <c:ext xmlns:c15="http://schemas.microsoft.com/office/drawing/2012/chart" uri="{CE6537A1-D6FC-4f65-9D91-7224C49458BB}"/>
          </c:extLst>
        </c:dLbl>
      </c:pivotFmt>
      <c:pivotFmt>
        <c:idx val="7"/>
        <c:dLbl>
          <c:idx val="0"/>
          <c:layout>
            <c:manualLayout>
              <c:x val="0.1545749106311565"/>
              <c:y val="6.4284091590336191E-3"/>
            </c:manualLayout>
          </c:layout>
          <c:numFmt formatCode="0.00%" sourceLinked="0"/>
          <c:spPr/>
          <c:txPr>
            <a:bodyPr/>
            <a:lstStyle/>
            <a:p>
              <a:pPr>
                <a:defRPr sz="1400"/>
              </a:pPr>
              <a:endParaRPr lang="es-ES"/>
            </a:p>
          </c:txPr>
          <c:showLegendKey val="0"/>
          <c:showVal val="0"/>
          <c:showCatName val="1"/>
          <c:showSerName val="0"/>
          <c:showPercent val="1"/>
          <c:showBubbleSize val="0"/>
          <c:extLst>
            <c:ext xmlns:c15="http://schemas.microsoft.com/office/drawing/2012/chart" uri="{CE6537A1-D6FC-4f65-9D91-7224C49458BB}"/>
          </c:extLst>
        </c:dLbl>
      </c:pivotFmt>
    </c:pivotFmts>
    <c:plotArea>
      <c:layout/>
      <c:pieChart>
        <c:varyColors val="1"/>
        <c:ser>
          <c:idx val="0"/>
          <c:order val="0"/>
          <c:tx>
            <c:strRef>
              <c:f>Detecc!$C$22</c:f>
              <c:strCache>
                <c:ptCount val="1"/>
                <c:pt idx="0">
                  <c:v>Total</c:v>
                </c:pt>
              </c:strCache>
            </c:strRef>
          </c:tx>
          <c:dLbls>
            <c:dLbl>
              <c:idx val="0"/>
              <c:layout>
                <c:manualLayout>
                  <c:x val="4.3230059290106281E-2"/>
                  <c:y val="5.1450280237989324E-2"/>
                </c:manualLayout>
              </c:layout>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0-A38A-4096-9C5A-26875CF2B2D9}"/>
                </c:ext>
              </c:extLst>
            </c:dLbl>
            <c:dLbl>
              <c:idx val="1"/>
              <c:layout>
                <c:manualLayout>
                  <c:x val="1.8809329231062006E-4"/>
                  <c:y val="2.4214634218168087E-2"/>
                </c:manualLayout>
              </c:layout>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1-DB96-4A35-9F25-89C84A46A9B4}"/>
                </c:ext>
              </c:extLst>
            </c:dLbl>
            <c:dLbl>
              <c:idx val="2"/>
              <c:layout>
                <c:manualLayout>
                  <c:x val="-2.8614906310014836E-2"/>
                  <c:y val="3.0120456584409542E-2"/>
                </c:manualLayout>
              </c:layout>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1-A38A-4096-9C5A-26875CF2B2D9}"/>
                </c:ext>
              </c:extLst>
            </c:dLbl>
            <c:dLbl>
              <c:idx val="3"/>
              <c:layout>
                <c:manualLayout>
                  <c:x val="-0.11152107228679357"/>
                  <c:y val="4.4607745695988306E-2"/>
                </c:manualLayout>
              </c:layout>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2-A38A-4096-9C5A-26875CF2B2D9}"/>
                </c:ext>
              </c:extLst>
            </c:dLbl>
            <c:dLbl>
              <c:idx val="4"/>
              <c:layout>
                <c:manualLayout>
                  <c:x val="-4.5677577876461074E-2"/>
                  <c:y val="3.2117724145692202E-4"/>
                </c:manualLayout>
              </c:layout>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3-A38A-4096-9C5A-26875CF2B2D9}"/>
                </c:ext>
              </c:extLst>
            </c:dLbl>
            <c:dLbl>
              <c:idx val="5"/>
              <c:layout>
                <c:manualLayout>
                  <c:x val="0.1545749106311565"/>
                  <c:y val="6.4284091590336191E-3"/>
                </c:manualLayout>
              </c:layout>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4-A38A-4096-9C5A-26875CF2B2D9}"/>
                </c:ext>
              </c:extLst>
            </c:dLbl>
            <c:numFmt formatCode="0.00%" sourceLinked="0"/>
            <c:spPr/>
            <c:txPr>
              <a:bodyPr/>
              <a:lstStyle/>
              <a:p>
                <a:pPr>
                  <a:defRPr sz="1400"/>
                </a:pPr>
                <a:endParaRPr lang="es-ES"/>
              </a:p>
            </c:txPr>
            <c:showLegendKey val="0"/>
            <c:showVal val="0"/>
            <c:showCatName val="1"/>
            <c:showSerName val="0"/>
            <c:showPercent val="1"/>
            <c:showBubbleSize val="0"/>
            <c:showLeaderLines val="1"/>
            <c:extLst>
              <c:ext xmlns:c15="http://schemas.microsoft.com/office/drawing/2012/chart" uri="{CE6537A1-D6FC-4f65-9D91-7224C49458BB}"/>
            </c:extLst>
          </c:dLbls>
          <c:cat>
            <c:strRef>
              <c:f>Detecc!$B$23:$B$29</c:f>
              <c:strCache>
                <c:ptCount val="6"/>
                <c:pt idx="0">
                  <c:v>Ciudadano</c:v>
                </c:pt>
                <c:pt idx="1">
                  <c:v>Acompañante, familiar, amigo</c:v>
                </c:pt>
                <c:pt idx="2">
                  <c:v>Socorrista en servicio</c:v>
                </c:pt>
                <c:pt idx="3">
                  <c:v>Servicios de emergencia, policia, bomberos</c:v>
                </c:pt>
                <c:pt idx="4">
                  <c:v>Sin datos</c:v>
                </c:pt>
                <c:pt idx="5">
                  <c:v>Socorrista no en servicio</c:v>
                </c:pt>
              </c:strCache>
            </c:strRef>
          </c:cat>
          <c:val>
            <c:numRef>
              <c:f>Detecc!$C$23:$C$29</c:f>
              <c:numCache>
                <c:formatCode>General</c:formatCode>
                <c:ptCount val="6"/>
                <c:pt idx="0">
                  <c:v>602</c:v>
                </c:pt>
                <c:pt idx="1">
                  <c:v>354</c:v>
                </c:pt>
                <c:pt idx="2">
                  <c:v>240</c:v>
                </c:pt>
                <c:pt idx="3">
                  <c:v>46</c:v>
                </c:pt>
                <c:pt idx="4">
                  <c:v>32</c:v>
                </c:pt>
                <c:pt idx="5">
                  <c:v>6</c:v>
                </c:pt>
              </c:numCache>
            </c:numRef>
          </c:val>
          <c:extLst>
            <c:ext xmlns:c16="http://schemas.microsoft.com/office/drawing/2014/chart" uri="{C3380CC4-5D6E-409C-BE32-E72D297353CC}">
              <c16:uniqueId val="{00000006-DB96-4A35-9F25-89C84A46A9B4}"/>
            </c:ext>
          </c:extLst>
        </c:ser>
        <c:dLbls>
          <c:showLegendKey val="0"/>
          <c:showVal val="0"/>
          <c:showCatName val="1"/>
          <c:showSerName val="0"/>
          <c:showPercent val="1"/>
          <c:showBubbleSize val="0"/>
          <c:showLeaderLines val="1"/>
        </c:dLbls>
        <c:firstSliceAng val="0"/>
      </c:pieChart>
    </c:plotArea>
    <c:plotVisOnly val="1"/>
    <c:dispBlanksAs val="zero"/>
    <c:showDLblsOverMax val="0"/>
  </c:chart>
  <c:printSettings>
    <c:headerFooter/>
    <c:pageMargins b="0.75000000000000866" l="0.70000000000000062" r="0.70000000000000062" t="0.75000000000000866" header="0.30000000000000032" footer="0.30000000000000032"/>
    <c:pageSetup/>
  </c:printSettings>
</c:chartSpace>
</file>

<file path=xl/charts/chart4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pivotSource>
    <c:name>[Datos 2019.xlsx]Extrac!Tabla dinámica2</c:name>
    <c:fmtId val="16"/>
  </c:pivotSource>
  <c:chart>
    <c:title>
      <c:tx>
        <c:rich>
          <a:bodyPr/>
          <a:lstStyle/>
          <a:p>
            <a:pPr marL="0" marR="0" indent="0" algn="ctr" defTabSz="914400" rtl="0" eaLnBrk="1" fontAlgn="auto" latinLnBrk="0" hangingPunct="1">
              <a:lnSpc>
                <a:spcPct val="100000"/>
              </a:lnSpc>
              <a:spcBef>
                <a:spcPts val="0"/>
              </a:spcBef>
              <a:spcAft>
                <a:spcPts val="0"/>
              </a:spcAft>
              <a:buClrTx/>
              <a:buSzTx/>
              <a:buFontTx/>
              <a:buNone/>
              <a:tabLst/>
              <a:defRPr sz="1800" b="1" i="0" u="none" strike="noStrike" kern="1200" baseline="0">
                <a:solidFill>
                  <a:sysClr val="windowText" lastClr="000000"/>
                </a:solidFill>
                <a:latin typeface="+mn-lt"/>
                <a:ea typeface="+mn-ea"/>
                <a:cs typeface="+mn-cs"/>
              </a:defRPr>
            </a:pPr>
            <a:r>
              <a:rPr lang="es-ES" sz="1800" b="1" i="0" baseline="0"/>
              <a:t>Extracción de la víctima del agua en los incidentes  - 2018</a:t>
            </a:r>
            <a:endParaRPr lang="es-ES"/>
          </a:p>
        </c:rich>
      </c:tx>
      <c:overlay val="0"/>
    </c:title>
    <c:autoTitleDeleted val="0"/>
    <c:pivotFmts>
      <c:pivotFmt>
        <c:idx val="0"/>
        <c:marker>
          <c:symbol val="none"/>
        </c:marker>
        <c:dLbl>
          <c:idx val="0"/>
          <c:numFmt formatCode="0.00%" sourceLinked="0"/>
          <c:spPr/>
          <c:txPr>
            <a:bodyPr/>
            <a:lstStyle/>
            <a:p>
              <a:pPr>
                <a:defRPr sz="1100"/>
              </a:pPr>
              <a:endParaRPr lang="es-ES"/>
            </a:p>
          </c:txPr>
          <c:showLegendKey val="0"/>
          <c:showVal val="0"/>
          <c:showCatName val="1"/>
          <c:showSerName val="0"/>
          <c:showPercent val="1"/>
          <c:showBubbleSize val="0"/>
          <c:extLst>
            <c:ext xmlns:c15="http://schemas.microsoft.com/office/drawing/2012/chart" uri="{CE6537A1-D6FC-4f65-9D91-7224C49458BB}"/>
          </c:extLst>
        </c:dLbl>
      </c:pivotFmt>
      <c:pivotFmt>
        <c:idx val="1"/>
        <c:dLbl>
          <c:idx val="0"/>
          <c:layout>
            <c:manualLayout>
              <c:x val="6.2686304497741336E-3"/>
              <c:y val="-8.4470939996976746E-3"/>
            </c:manualLayout>
          </c:layout>
          <c:numFmt formatCode="0.00%" sourceLinked="0"/>
          <c:spPr/>
          <c:txPr>
            <a:bodyPr/>
            <a:lstStyle/>
            <a:p>
              <a:pPr>
                <a:defRPr sz="1100"/>
              </a:pPr>
              <a:endParaRPr lang="es-ES"/>
            </a:p>
          </c:txPr>
          <c:showLegendKey val="0"/>
          <c:showVal val="0"/>
          <c:showCatName val="1"/>
          <c:showSerName val="0"/>
          <c:showPercent val="1"/>
          <c:showBubbleSize val="0"/>
          <c:extLst>
            <c:ext xmlns:c15="http://schemas.microsoft.com/office/drawing/2012/chart" uri="{CE6537A1-D6FC-4f65-9D91-7224C49458BB}"/>
          </c:extLst>
        </c:dLbl>
      </c:pivotFmt>
      <c:pivotFmt>
        <c:idx val="2"/>
      </c:pivotFmt>
      <c:pivotFmt>
        <c:idx val="3"/>
      </c:pivotFmt>
      <c:pivotFmt>
        <c:idx val="4"/>
      </c:pivotFmt>
      <c:pivotFmt>
        <c:idx val="5"/>
      </c:pivotFmt>
      <c:pivotFmt>
        <c:idx val="6"/>
        <c:dLbl>
          <c:idx val="0"/>
          <c:layout>
            <c:manualLayout>
              <c:x val="0.30440733788046237"/>
              <c:y val="2.6844601084818016E-2"/>
            </c:manualLayout>
          </c:layout>
          <c:showLegendKey val="0"/>
          <c:showVal val="0"/>
          <c:showCatName val="1"/>
          <c:showSerName val="0"/>
          <c:showPercent val="1"/>
          <c:showBubbleSize val="0"/>
          <c:extLst>
            <c:ext xmlns:c15="http://schemas.microsoft.com/office/drawing/2012/chart" uri="{CE6537A1-D6FC-4f65-9D91-7224C49458BB}"/>
          </c:extLst>
        </c:dLbl>
      </c:pivotFmt>
      <c:pivotFmt>
        <c:idx val="7"/>
      </c:pivotFmt>
      <c:pivotFmt>
        <c:idx val="8"/>
      </c:pivotFmt>
      <c:pivotFmt>
        <c:idx val="9"/>
      </c:pivotFmt>
      <c:pivotFmt>
        <c:idx val="10"/>
      </c:pivotFmt>
      <c:pivotFmt>
        <c:idx val="11"/>
      </c:pivotFmt>
      <c:pivotFmt>
        <c:idx val="12"/>
      </c:pivotFmt>
      <c:pivotFmt>
        <c:idx val="13"/>
        <c:dLbl>
          <c:idx val="0"/>
          <c:layout>
            <c:manualLayout>
              <c:x val="-6.9379700311257508E-2"/>
              <c:y val="-8.9368927358623746E-3"/>
            </c:manualLayout>
          </c:layout>
          <c:numFmt formatCode="0.00%" sourceLinked="0"/>
          <c:spPr/>
          <c:txPr>
            <a:bodyPr/>
            <a:lstStyle/>
            <a:p>
              <a:pPr>
                <a:defRPr sz="1100"/>
              </a:pPr>
              <a:endParaRPr lang="es-ES"/>
            </a:p>
          </c:txPr>
          <c:showLegendKey val="0"/>
          <c:showVal val="0"/>
          <c:showCatName val="1"/>
          <c:showSerName val="0"/>
          <c:showPercent val="1"/>
          <c:showBubbleSize val="0"/>
          <c:extLst>
            <c:ext xmlns:c15="http://schemas.microsoft.com/office/drawing/2012/chart" uri="{CE6537A1-D6FC-4f65-9D91-7224C49458BB}"/>
          </c:extLst>
        </c:dLbl>
      </c:pivotFmt>
    </c:pivotFmts>
    <c:plotArea>
      <c:layout/>
      <c:pieChart>
        <c:varyColors val="1"/>
        <c:ser>
          <c:idx val="0"/>
          <c:order val="0"/>
          <c:tx>
            <c:strRef>
              <c:f>Extrac!$C$48</c:f>
              <c:strCache>
                <c:ptCount val="1"/>
                <c:pt idx="0">
                  <c:v>Total</c:v>
                </c:pt>
              </c:strCache>
            </c:strRef>
          </c:tx>
          <c:dLbls>
            <c:dLbl>
              <c:idx val="0"/>
              <c:layout>
                <c:manualLayout>
                  <c:x val="6.2686304497741336E-3"/>
                  <c:y val="-8.4470939996976746E-3"/>
                </c:manualLayout>
              </c:layout>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0-47AE-43B7-9F42-CEB636116AC0}"/>
                </c:ext>
              </c:extLst>
            </c:dLbl>
            <c:dLbl>
              <c:idx val="11"/>
              <c:layout>
                <c:manualLayout>
                  <c:x val="-6.9379700311257508E-2"/>
                  <c:y val="-8.9368927358623746E-3"/>
                </c:manualLayout>
              </c:layout>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0-0331-4A9E-BA50-A02F4C8AE248}"/>
                </c:ext>
              </c:extLst>
            </c:dLbl>
            <c:numFmt formatCode="0.00%" sourceLinked="0"/>
            <c:spPr/>
            <c:txPr>
              <a:bodyPr/>
              <a:lstStyle/>
              <a:p>
                <a:pPr>
                  <a:defRPr sz="1100"/>
                </a:pPr>
                <a:endParaRPr lang="es-ES"/>
              </a:p>
            </c:txPr>
            <c:showLegendKey val="0"/>
            <c:showVal val="0"/>
            <c:showCatName val="1"/>
            <c:showSerName val="0"/>
            <c:showPercent val="1"/>
            <c:showBubbleSize val="0"/>
            <c:showLeaderLines val="1"/>
            <c:extLst>
              <c:ext xmlns:c15="http://schemas.microsoft.com/office/drawing/2012/chart" uri="{CE6537A1-D6FC-4f65-9D91-7224C49458BB}"/>
            </c:extLst>
          </c:dLbls>
          <c:cat>
            <c:strRef>
              <c:f>Extrac!$B$49:$B$61</c:f>
              <c:strCache>
                <c:ptCount val="12"/>
                <c:pt idx="0">
                  <c:v>Cuerpo de Seguridad o Emergencias</c:v>
                </c:pt>
                <c:pt idx="1">
                  <c:v>Socorrista</c:v>
                </c:pt>
                <c:pt idx="2">
                  <c:v>Ciudadano</c:v>
                </c:pt>
                <c:pt idx="3">
                  <c:v>Acompañante, familiar, amigo</c:v>
                </c:pt>
                <c:pt idx="4">
                  <c:v>Embarcación de rescate</c:v>
                </c:pt>
                <c:pt idx="5">
                  <c:v>Helicoptero</c:v>
                </c:pt>
                <c:pt idx="6">
                  <c:v>Fuerzas orden publico</c:v>
                </c:pt>
                <c:pt idx="7">
                  <c:v>Embarcacion costera</c:v>
                </c:pt>
                <c:pt idx="8">
                  <c:v>Sin datos</c:v>
                </c:pt>
                <c:pt idx="9">
                  <c:v>No preciso extraccion</c:v>
                </c:pt>
                <c:pt idx="10">
                  <c:v>Embarcación de recreo</c:v>
                </c:pt>
                <c:pt idx="11">
                  <c:v>Moto acuática de rescate</c:v>
                </c:pt>
              </c:strCache>
            </c:strRef>
          </c:cat>
          <c:val>
            <c:numRef>
              <c:f>Extrac!$C$49:$C$61</c:f>
              <c:numCache>
                <c:formatCode>General</c:formatCode>
                <c:ptCount val="12"/>
                <c:pt idx="0">
                  <c:v>414</c:v>
                </c:pt>
                <c:pt idx="1">
                  <c:v>285</c:v>
                </c:pt>
                <c:pt idx="2">
                  <c:v>223</c:v>
                </c:pt>
                <c:pt idx="3">
                  <c:v>92</c:v>
                </c:pt>
                <c:pt idx="4">
                  <c:v>67</c:v>
                </c:pt>
                <c:pt idx="5">
                  <c:v>49</c:v>
                </c:pt>
                <c:pt idx="6">
                  <c:v>40</c:v>
                </c:pt>
                <c:pt idx="7">
                  <c:v>32</c:v>
                </c:pt>
                <c:pt idx="8">
                  <c:v>25</c:v>
                </c:pt>
                <c:pt idx="9">
                  <c:v>25</c:v>
                </c:pt>
                <c:pt idx="10">
                  <c:v>23</c:v>
                </c:pt>
                <c:pt idx="11">
                  <c:v>5</c:v>
                </c:pt>
              </c:numCache>
            </c:numRef>
          </c:val>
          <c:extLst>
            <c:ext xmlns:c16="http://schemas.microsoft.com/office/drawing/2014/chart" uri="{C3380CC4-5D6E-409C-BE32-E72D297353CC}">
              <c16:uniqueId val="{0000000B-47AE-43B7-9F42-CEB636116AC0}"/>
            </c:ext>
          </c:extLst>
        </c:ser>
        <c:dLbls>
          <c:showLegendKey val="0"/>
          <c:showVal val="0"/>
          <c:showCatName val="1"/>
          <c:showSerName val="0"/>
          <c:showPercent val="1"/>
          <c:showBubbleSize val="0"/>
          <c:showLeaderLines val="1"/>
        </c:dLbls>
        <c:firstSliceAng val="0"/>
      </c:pieChart>
    </c:plotArea>
    <c:plotVisOnly val="1"/>
    <c:dispBlanksAs val="zero"/>
    <c:showDLblsOverMax val="0"/>
  </c:chart>
  <c:printSettings>
    <c:headerFooter/>
    <c:pageMargins b="0.75000000000000866" l="0.70000000000000062" r="0.70000000000000062" t="0.75000000000000866" header="0.30000000000000032" footer="0.30000000000000032"/>
    <c:pageSetup/>
  </c:printSettings>
</c:chartSpace>
</file>

<file path=xl/charts/chart4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s-ES" sz="2000"/>
              <a:t>Extracción de la víctima del agua en los incidentes  - 2019</a:t>
            </a:r>
          </a:p>
        </c:rich>
      </c:tx>
      <c:layout>
        <c:manualLayout>
          <c:xMode val="edge"/>
          <c:yMode val="edge"/>
          <c:x val="0.18550164262586041"/>
          <c:y val="1.9354835432252408E-2"/>
        </c:manualLayout>
      </c:layout>
      <c:overlay val="0"/>
    </c:title>
    <c:autoTitleDeleted val="0"/>
    <c:plotArea>
      <c:layout/>
      <c:barChart>
        <c:barDir val="bar"/>
        <c:grouping val="clustered"/>
        <c:varyColors val="0"/>
        <c:ser>
          <c:idx val="0"/>
          <c:order val="0"/>
          <c:tx>
            <c:strRef>
              <c:f>Extrac!$C$26</c:f>
              <c:strCache>
                <c:ptCount val="1"/>
                <c:pt idx="0">
                  <c:v>Vigilado</c:v>
                </c:pt>
              </c:strCache>
            </c:strRef>
          </c:tx>
          <c:invertIfNegative val="0"/>
          <c:cat>
            <c:strRef>
              <c:f>Extrac!$B$27:$B$37</c:f>
              <c:strCache>
                <c:ptCount val="11"/>
                <c:pt idx="0">
                  <c:v>Acompañante, familiar, amigo</c:v>
                </c:pt>
                <c:pt idx="1">
                  <c:v>Ciudadano</c:v>
                </c:pt>
                <c:pt idx="2">
                  <c:v>Cuerpo de Seguridad o Emergencias</c:v>
                </c:pt>
                <c:pt idx="3">
                  <c:v>Embarcacion costera</c:v>
                </c:pt>
                <c:pt idx="4">
                  <c:v>Embarcación de recreo</c:v>
                </c:pt>
                <c:pt idx="5">
                  <c:v>Embarcación de rescate</c:v>
                </c:pt>
                <c:pt idx="6">
                  <c:v>Fuerzas orden publico</c:v>
                </c:pt>
                <c:pt idx="7">
                  <c:v>Helicoptero</c:v>
                </c:pt>
                <c:pt idx="8">
                  <c:v>No preciso extraccion</c:v>
                </c:pt>
                <c:pt idx="9">
                  <c:v>Sin datos</c:v>
                </c:pt>
                <c:pt idx="10">
                  <c:v>Socorrista</c:v>
                </c:pt>
              </c:strCache>
            </c:strRef>
          </c:cat>
          <c:val>
            <c:numRef>
              <c:f>Extrac!$C$27:$C$37</c:f>
              <c:numCache>
                <c:formatCode>General</c:formatCode>
                <c:ptCount val="11"/>
                <c:pt idx="0">
                  <c:v>6</c:v>
                </c:pt>
                <c:pt idx="1">
                  <c:v>16</c:v>
                </c:pt>
                <c:pt idx="2">
                  <c:v>3</c:v>
                </c:pt>
                <c:pt idx="3">
                  <c:v>0</c:v>
                </c:pt>
                <c:pt idx="4">
                  <c:v>2</c:v>
                </c:pt>
                <c:pt idx="5">
                  <c:v>4</c:v>
                </c:pt>
                <c:pt idx="6">
                  <c:v>3</c:v>
                </c:pt>
                <c:pt idx="7">
                  <c:v>1</c:v>
                </c:pt>
                <c:pt idx="8">
                  <c:v>3</c:v>
                </c:pt>
                <c:pt idx="9">
                  <c:v>6</c:v>
                </c:pt>
                <c:pt idx="10">
                  <c:v>231</c:v>
                </c:pt>
              </c:numCache>
            </c:numRef>
          </c:val>
          <c:extLst>
            <c:ext xmlns:c16="http://schemas.microsoft.com/office/drawing/2014/chart" uri="{C3380CC4-5D6E-409C-BE32-E72D297353CC}">
              <c16:uniqueId val="{00000000-D8A3-4DF6-AEBB-0F5AEA107C97}"/>
            </c:ext>
          </c:extLst>
        </c:ser>
        <c:ser>
          <c:idx val="1"/>
          <c:order val="1"/>
          <c:tx>
            <c:strRef>
              <c:f>Extrac!$D$26</c:f>
              <c:strCache>
                <c:ptCount val="1"/>
                <c:pt idx="0">
                  <c:v>No vigilado</c:v>
                </c:pt>
              </c:strCache>
            </c:strRef>
          </c:tx>
          <c:invertIfNegative val="0"/>
          <c:cat>
            <c:strRef>
              <c:f>Extrac!$B$27:$B$37</c:f>
              <c:strCache>
                <c:ptCount val="11"/>
                <c:pt idx="0">
                  <c:v>Acompañante, familiar, amigo</c:v>
                </c:pt>
                <c:pt idx="1">
                  <c:v>Ciudadano</c:v>
                </c:pt>
                <c:pt idx="2">
                  <c:v>Cuerpo de Seguridad o Emergencias</c:v>
                </c:pt>
                <c:pt idx="3">
                  <c:v>Embarcacion costera</c:v>
                </c:pt>
                <c:pt idx="4">
                  <c:v>Embarcación de recreo</c:v>
                </c:pt>
                <c:pt idx="5">
                  <c:v>Embarcación de rescate</c:v>
                </c:pt>
                <c:pt idx="6">
                  <c:v>Fuerzas orden publico</c:v>
                </c:pt>
                <c:pt idx="7">
                  <c:v>Helicoptero</c:v>
                </c:pt>
                <c:pt idx="8">
                  <c:v>No preciso extraccion</c:v>
                </c:pt>
                <c:pt idx="9">
                  <c:v>Sin datos</c:v>
                </c:pt>
                <c:pt idx="10">
                  <c:v>Socorrista</c:v>
                </c:pt>
              </c:strCache>
            </c:strRef>
          </c:cat>
          <c:val>
            <c:numRef>
              <c:f>Extrac!$D$27:$D$37</c:f>
              <c:numCache>
                <c:formatCode>General</c:formatCode>
                <c:ptCount val="11"/>
                <c:pt idx="0">
                  <c:v>75</c:v>
                </c:pt>
                <c:pt idx="1">
                  <c:v>144</c:v>
                </c:pt>
                <c:pt idx="2">
                  <c:v>445</c:v>
                </c:pt>
                <c:pt idx="3">
                  <c:v>15</c:v>
                </c:pt>
                <c:pt idx="4">
                  <c:v>9</c:v>
                </c:pt>
                <c:pt idx="5">
                  <c:v>52</c:v>
                </c:pt>
                <c:pt idx="6">
                  <c:v>47</c:v>
                </c:pt>
                <c:pt idx="7">
                  <c:v>64</c:v>
                </c:pt>
                <c:pt idx="8">
                  <c:v>15</c:v>
                </c:pt>
                <c:pt idx="9">
                  <c:v>4</c:v>
                </c:pt>
                <c:pt idx="10">
                  <c:v>15</c:v>
                </c:pt>
              </c:numCache>
            </c:numRef>
          </c:val>
          <c:extLst>
            <c:ext xmlns:c16="http://schemas.microsoft.com/office/drawing/2014/chart" uri="{C3380CC4-5D6E-409C-BE32-E72D297353CC}">
              <c16:uniqueId val="{00000001-D8A3-4DF6-AEBB-0F5AEA107C97}"/>
            </c:ext>
          </c:extLst>
        </c:ser>
        <c:dLbls>
          <c:showLegendKey val="0"/>
          <c:showVal val="0"/>
          <c:showCatName val="0"/>
          <c:showSerName val="0"/>
          <c:showPercent val="0"/>
          <c:showBubbleSize val="0"/>
        </c:dLbls>
        <c:gapWidth val="75"/>
        <c:overlap val="-25"/>
        <c:axId val="276824064"/>
        <c:axId val="276825600"/>
      </c:barChart>
      <c:catAx>
        <c:axId val="276824064"/>
        <c:scaling>
          <c:orientation val="minMax"/>
        </c:scaling>
        <c:delete val="0"/>
        <c:axPos val="l"/>
        <c:majorGridlines/>
        <c:numFmt formatCode="General" sourceLinked="0"/>
        <c:majorTickMark val="none"/>
        <c:minorTickMark val="none"/>
        <c:tickLblPos val="nextTo"/>
        <c:txPr>
          <a:bodyPr/>
          <a:lstStyle/>
          <a:p>
            <a:pPr>
              <a:defRPr sz="1400"/>
            </a:pPr>
            <a:endParaRPr lang="es-ES"/>
          </a:p>
        </c:txPr>
        <c:crossAx val="276825600"/>
        <c:crosses val="autoZero"/>
        <c:auto val="1"/>
        <c:lblAlgn val="ctr"/>
        <c:lblOffset val="100"/>
        <c:noMultiLvlLbl val="0"/>
      </c:catAx>
      <c:valAx>
        <c:axId val="276825600"/>
        <c:scaling>
          <c:orientation val="minMax"/>
        </c:scaling>
        <c:delete val="0"/>
        <c:axPos val="b"/>
        <c:majorGridlines/>
        <c:numFmt formatCode="General" sourceLinked="1"/>
        <c:majorTickMark val="none"/>
        <c:minorTickMark val="none"/>
        <c:tickLblPos val="nextTo"/>
        <c:spPr>
          <a:ln w="9525">
            <a:noFill/>
          </a:ln>
        </c:spPr>
        <c:crossAx val="276824064"/>
        <c:crosses val="autoZero"/>
        <c:crossBetween val="between"/>
      </c:valAx>
    </c:plotArea>
    <c:legend>
      <c:legendPos val="b"/>
      <c:overlay val="0"/>
      <c:txPr>
        <a:bodyPr/>
        <a:lstStyle/>
        <a:p>
          <a:pPr>
            <a:defRPr sz="1400"/>
          </a:pPr>
          <a:endParaRPr lang="es-ES"/>
        </a:p>
      </c:txPr>
    </c:legend>
    <c:plotVisOnly val="1"/>
    <c:dispBlanksAs val="gap"/>
    <c:showDLblsOverMax val="0"/>
  </c:chart>
  <c:txPr>
    <a:bodyPr/>
    <a:lstStyle/>
    <a:p>
      <a:pPr>
        <a:defRPr sz="1200"/>
      </a:pPr>
      <a:endParaRPr lang="es-ES"/>
    </a:p>
  </c:txPr>
  <c:printSettings>
    <c:headerFooter/>
    <c:pageMargins b="0.75000000000000866" l="0.70000000000000062" r="0.70000000000000062" t="0.75000000000000866" header="0.30000000000000032" footer="0.30000000000000032"/>
    <c:pageSetup/>
  </c:printSettings>
</c:chartSpace>
</file>

<file path=xl/charts/chart4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s-ES"/>
              <a:t>Incidentes</a:t>
            </a:r>
            <a:r>
              <a:rPr lang="es-ES" baseline="0"/>
              <a:t> y presencia de servicio de Socorrismo - 2018</a:t>
            </a:r>
            <a:endParaRPr lang="es-ES"/>
          </a:p>
        </c:rich>
      </c:tx>
      <c:overlay val="0"/>
    </c:title>
    <c:autoTitleDeleted val="0"/>
    <c:plotArea>
      <c:layout/>
      <c:barChart>
        <c:barDir val="col"/>
        <c:grouping val="clustered"/>
        <c:varyColors val="0"/>
        <c:ser>
          <c:idx val="0"/>
          <c:order val="0"/>
          <c:tx>
            <c:strRef>
              <c:f>Vig!$C$30</c:f>
              <c:strCache>
                <c:ptCount val="1"/>
                <c:pt idx="0">
                  <c:v>Incidentes</c:v>
                </c:pt>
              </c:strCache>
            </c:strRef>
          </c:tx>
          <c:invertIfNegative val="0"/>
          <c:dLbls>
            <c:spPr>
              <a:noFill/>
              <a:ln>
                <a:noFill/>
              </a:ln>
              <a:effectLst/>
            </c:spPr>
            <c:txPr>
              <a:bodyPr/>
              <a:lstStyle/>
              <a:p>
                <a:pPr>
                  <a:defRPr sz="1100" b="1">
                    <a:solidFill>
                      <a:schemeClr val="accent1">
                        <a:lumMod val="75000"/>
                      </a:schemeClr>
                    </a:solidFill>
                  </a:defRPr>
                </a:pPr>
                <a:endParaRPr lang="es-ES"/>
              </a:p>
            </c:txPr>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strRef>
              <c:f>Vig!$B$31:$B$34</c:f>
              <c:strCache>
                <c:ptCount val="4"/>
                <c:pt idx="0">
                  <c:v>No vigilado</c:v>
                </c:pt>
                <c:pt idx="1">
                  <c:v>En horario de vigilancia</c:v>
                </c:pt>
                <c:pt idx="2">
                  <c:v>Fuera del horario de vigilancia</c:v>
                </c:pt>
                <c:pt idx="3">
                  <c:v>Sin datos</c:v>
                </c:pt>
              </c:strCache>
            </c:strRef>
          </c:cat>
          <c:val>
            <c:numRef>
              <c:f>Vig!$C$31:$C$34</c:f>
              <c:numCache>
                <c:formatCode>General</c:formatCode>
                <c:ptCount val="4"/>
                <c:pt idx="0">
                  <c:v>904</c:v>
                </c:pt>
                <c:pt idx="1">
                  <c:v>319</c:v>
                </c:pt>
                <c:pt idx="2">
                  <c:v>51</c:v>
                </c:pt>
                <c:pt idx="3">
                  <c:v>5</c:v>
                </c:pt>
              </c:numCache>
            </c:numRef>
          </c:val>
          <c:extLst>
            <c:ext xmlns:c16="http://schemas.microsoft.com/office/drawing/2014/chart" uri="{C3380CC4-5D6E-409C-BE32-E72D297353CC}">
              <c16:uniqueId val="{00000000-417B-48C3-B06D-2E62EE0E7200}"/>
            </c:ext>
          </c:extLst>
        </c:ser>
        <c:ser>
          <c:idx val="1"/>
          <c:order val="1"/>
          <c:tx>
            <c:strRef>
              <c:f>Vig!$D$30</c:f>
              <c:strCache>
                <c:ptCount val="1"/>
                <c:pt idx="0">
                  <c:v>Fallecidos</c:v>
                </c:pt>
              </c:strCache>
            </c:strRef>
          </c:tx>
          <c:invertIfNegative val="0"/>
          <c:dLbls>
            <c:spPr>
              <a:noFill/>
              <a:ln>
                <a:noFill/>
              </a:ln>
              <a:effectLst/>
            </c:spPr>
            <c:txPr>
              <a:bodyPr/>
              <a:lstStyle/>
              <a:p>
                <a:pPr>
                  <a:defRPr b="1" i="1">
                    <a:solidFill>
                      <a:srgbClr val="FF0000"/>
                    </a:solidFill>
                  </a:defRPr>
                </a:pPr>
                <a:endParaRPr lang="es-ES"/>
              </a:p>
            </c:txPr>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strRef>
              <c:f>Vig!$B$31:$B$34</c:f>
              <c:strCache>
                <c:ptCount val="4"/>
                <c:pt idx="0">
                  <c:v>No vigilado</c:v>
                </c:pt>
                <c:pt idx="1">
                  <c:v>En horario de vigilancia</c:v>
                </c:pt>
                <c:pt idx="2">
                  <c:v>Fuera del horario de vigilancia</c:v>
                </c:pt>
                <c:pt idx="3">
                  <c:v>Sin datos</c:v>
                </c:pt>
              </c:strCache>
            </c:strRef>
          </c:cat>
          <c:val>
            <c:numRef>
              <c:f>Vig!$D$31:$D$34</c:f>
              <c:numCache>
                <c:formatCode>General</c:formatCode>
                <c:ptCount val="4"/>
                <c:pt idx="0">
                  <c:v>407</c:v>
                </c:pt>
                <c:pt idx="1">
                  <c:v>104</c:v>
                </c:pt>
                <c:pt idx="2">
                  <c:v>26</c:v>
                </c:pt>
                <c:pt idx="3">
                  <c:v>3</c:v>
                </c:pt>
              </c:numCache>
            </c:numRef>
          </c:val>
          <c:extLst>
            <c:ext xmlns:c16="http://schemas.microsoft.com/office/drawing/2014/chart" uri="{C3380CC4-5D6E-409C-BE32-E72D297353CC}">
              <c16:uniqueId val="{00000001-417B-48C3-B06D-2E62EE0E7200}"/>
            </c:ext>
          </c:extLst>
        </c:ser>
        <c:dLbls>
          <c:showLegendKey val="0"/>
          <c:showVal val="0"/>
          <c:showCatName val="0"/>
          <c:showSerName val="0"/>
          <c:showPercent val="0"/>
          <c:showBubbleSize val="0"/>
        </c:dLbls>
        <c:gapWidth val="75"/>
        <c:axId val="276644992"/>
        <c:axId val="276646528"/>
      </c:barChart>
      <c:catAx>
        <c:axId val="276644992"/>
        <c:scaling>
          <c:orientation val="minMax"/>
        </c:scaling>
        <c:delete val="0"/>
        <c:axPos val="b"/>
        <c:majorGridlines/>
        <c:numFmt formatCode="General" sourceLinked="0"/>
        <c:majorTickMark val="none"/>
        <c:minorTickMark val="none"/>
        <c:tickLblPos val="nextTo"/>
        <c:txPr>
          <a:bodyPr/>
          <a:lstStyle/>
          <a:p>
            <a:pPr>
              <a:defRPr sz="1100"/>
            </a:pPr>
            <a:endParaRPr lang="es-ES"/>
          </a:p>
        </c:txPr>
        <c:crossAx val="276646528"/>
        <c:crosses val="autoZero"/>
        <c:auto val="1"/>
        <c:lblAlgn val="ctr"/>
        <c:lblOffset val="100"/>
        <c:noMultiLvlLbl val="0"/>
      </c:catAx>
      <c:valAx>
        <c:axId val="276646528"/>
        <c:scaling>
          <c:orientation val="minMax"/>
        </c:scaling>
        <c:delete val="0"/>
        <c:axPos val="l"/>
        <c:numFmt formatCode="General" sourceLinked="1"/>
        <c:majorTickMark val="none"/>
        <c:minorTickMark val="none"/>
        <c:tickLblPos val="nextTo"/>
        <c:spPr>
          <a:ln w="9525">
            <a:noFill/>
          </a:ln>
        </c:spPr>
        <c:crossAx val="276644992"/>
        <c:crosses val="autoZero"/>
        <c:crossBetween val="between"/>
      </c:valAx>
    </c:plotArea>
    <c:legend>
      <c:legendPos val="b"/>
      <c:overlay val="0"/>
      <c:txPr>
        <a:bodyPr/>
        <a:lstStyle/>
        <a:p>
          <a:pPr>
            <a:defRPr sz="1400"/>
          </a:pPr>
          <a:endParaRPr lang="es-ES"/>
        </a:p>
      </c:txPr>
    </c:legend>
    <c:plotVisOnly val="1"/>
    <c:dispBlanksAs val="gap"/>
    <c:showDLblsOverMax val="0"/>
  </c:chart>
  <c:printSettings>
    <c:headerFooter/>
    <c:pageMargins b="0.75000000000000866" l="0.70000000000000062" r="0.70000000000000062" t="0.75000000000000866" header="0.30000000000000032" footer="0.30000000000000032"/>
    <c:pageSetup/>
  </c:printSettings>
</c:chartSpace>
</file>

<file path=xl/charts/chart4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s-ES"/>
              <a:t>Pronóstico víctimas según</a:t>
            </a:r>
            <a:r>
              <a:rPr lang="es-ES" baseline="0"/>
              <a:t> vigilancia - 2018</a:t>
            </a:r>
            <a:endParaRPr lang="es-ES"/>
          </a:p>
        </c:rich>
      </c:tx>
      <c:overlay val="0"/>
    </c:title>
    <c:autoTitleDeleted val="0"/>
    <c:plotArea>
      <c:layout/>
      <c:barChart>
        <c:barDir val="bar"/>
        <c:grouping val="clustered"/>
        <c:varyColors val="0"/>
        <c:ser>
          <c:idx val="0"/>
          <c:order val="0"/>
          <c:tx>
            <c:strRef>
              <c:f>Vig!$V$23</c:f>
              <c:strCache>
                <c:ptCount val="1"/>
                <c:pt idx="0">
                  <c:v>No vigilado</c:v>
                </c:pt>
              </c:strCache>
            </c:strRef>
          </c:tx>
          <c:invertIfNegative val="0"/>
          <c:cat>
            <c:strRef>
              <c:f>Vig!$U$24:$U$31</c:f>
              <c:strCache>
                <c:ptCount val="8"/>
                <c:pt idx="0">
                  <c:v>Ahogamiento mortal</c:v>
                </c:pt>
                <c:pt idx="1">
                  <c:v>Rescate sin consecuencias</c:v>
                </c:pt>
                <c:pt idx="2">
                  <c:v>Rescate y traslado a supervisión médica</c:v>
                </c:pt>
                <c:pt idx="3">
                  <c:v>Ahogamiento no mortal con hospitalizacion</c:v>
                </c:pt>
                <c:pt idx="4">
                  <c:v>Lesiones</c:v>
                </c:pt>
                <c:pt idx="5">
                  <c:v>Traumatismo/TRM</c:v>
                </c:pt>
                <c:pt idx="6">
                  <c:v>Fallecimiento Sin Ahogamiento</c:v>
                </c:pt>
                <c:pt idx="7">
                  <c:v>Rescate con necesidad de observación posterior</c:v>
                </c:pt>
              </c:strCache>
            </c:strRef>
          </c:cat>
          <c:val>
            <c:numRef>
              <c:f>Vig!$V$24:$V$31</c:f>
              <c:numCache>
                <c:formatCode>General</c:formatCode>
                <c:ptCount val="8"/>
                <c:pt idx="0">
                  <c:v>433</c:v>
                </c:pt>
                <c:pt idx="1">
                  <c:v>292</c:v>
                </c:pt>
                <c:pt idx="2">
                  <c:v>78</c:v>
                </c:pt>
                <c:pt idx="3">
                  <c:v>110</c:v>
                </c:pt>
                <c:pt idx="4">
                  <c:v>22</c:v>
                </c:pt>
                <c:pt idx="5">
                  <c:v>11</c:v>
                </c:pt>
                <c:pt idx="6">
                  <c:v>9</c:v>
                </c:pt>
                <c:pt idx="7">
                  <c:v>4</c:v>
                </c:pt>
              </c:numCache>
            </c:numRef>
          </c:val>
          <c:extLst>
            <c:ext xmlns:c16="http://schemas.microsoft.com/office/drawing/2014/chart" uri="{C3380CC4-5D6E-409C-BE32-E72D297353CC}">
              <c16:uniqueId val="{00000000-65CD-4B8C-BFB8-AB225806B1D3}"/>
            </c:ext>
          </c:extLst>
        </c:ser>
        <c:ser>
          <c:idx val="1"/>
          <c:order val="1"/>
          <c:tx>
            <c:strRef>
              <c:f>Vig!$W$23</c:f>
              <c:strCache>
                <c:ptCount val="1"/>
                <c:pt idx="0">
                  <c:v>Vigilado</c:v>
                </c:pt>
              </c:strCache>
            </c:strRef>
          </c:tx>
          <c:invertIfNegative val="0"/>
          <c:cat>
            <c:strRef>
              <c:f>Vig!$U$24:$U$31</c:f>
              <c:strCache>
                <c:ptCount val="8"/>
                <c:pt idx="0">
                  <c:v>Ahogamiento mortal</c:v>
                </c:pt>
                <c:pt idx="1">
                  <c:v>Rescate sin consecuencias</c:v>
                </c:pt>
                <c:pt idx="2">
                  <c:v>Rescate y traslado a supervisión médica</c:v>
                </c:pt>
                <c:pt idx="3">
                  <c:v>Ahogamiento no mortal con hospitalizacion</c:v>
                </c:pt>
                <c:pt idx="4">
                  <c:v>Lesiones</c:v>
                </c:pt>
                <c:pt idx="5">
                  <c:v>Traumatismo/TRM</c:v>
                </c:pt>
                <c:pt idx="6">
                  <c:v>Fallecimiento Sin Ahogamiento</c:v>
                </c:pt>
                <c:pt idx="7">
                  <c:v>Rescate con necesidad de observación posterior</c:v>
                </c:pt>
              </c:strCache>
            </c:strRef>
          </c:cat>
          <c:val>
            <c:numRef>
              <c:f>Vig!$W$24:$W$31</c:f>
              <c:numCache>
                <c:formatCode>General</c:formatCode>
                <c:ptCount val="8"/>
                <c:pt idx="0">
                  <c:v>101</c:v>
                </c:pt>
                <c:pt idx="1">
                  <c:v>68</c:v>
                </c:pt>
                <c:pt idx="2">
                  <c:v>10</c:v>
                </c:pt>
                <c:pt idx="3">
                  <c:v>73</c:v>
                </c:pt>
                <c:pt idx="4">
                  <c:v>15</c:v>
                </c:pt>
                <c:pt idx="5">
                  <c:v>6</c:v>
                </c:pt>
                <c:pt idx="7">
                  <c:v>2</c:v>
                </c:pt>
              </c:numCache>
            </c:numRef>
          </c:val>
          <c:extLst>
            <c:ext xmlns:c16="http://schemas.microsoft.com/office/drawing/2014/chart" uri="{C3380CC4-5D6E-409C-BE32-E72D297353CC}">
              <c16:uniqueId val="{00000001-65CD-4B8C-BFB8-AB225806B1D3}"/>
            </c:ext>
          </c:extLst>
        </c:ser>
        <c:dLbls>
          <c:showLegendKey val="0"/>
          <c:showVal val="0"/>
          <c:showCatName val="0"/>
          <c:showSerName val="0"/>
          <c:showPercent val="0"/>
          <c:showBubbleSize val="0"/>
        </c:dLbls>
        <c:gapWidth val="75"/>
        <c:overlap val="-25"/>
        <c:axId val="276878080"/>
        <c:axId val="276879616"/>
      </c:barChart>
      <c:catAx>
        <c:axId val="276878080"/>
        <c:scaling>
          <c:orientation val="minMax"/>
        </c:scaling>
        <c:delete val="0"/>
        <c:axPos val="l"/>
        <c:majorGridlines/>
        <c:numFmt formatCode="General" sourceLinked="0"/>
        <c:majorTickMark val="none"/>
        <c:minorTickMark val="none"/>
        <c:tickLblPos val="nextTo"/>
        <c:txPr>
          <a:bodyPr/>
          <a:lstStyle/>
          <a:p>
            <a:pPr>
              <a:defRPr sz="1100"/>
            </a:pPr>
            <a:endParaRPr lang="es-ES"/>
          </a:p>
        </c:txPr>
        <c:crossAx val="276879616"/>
        <c:crosses val="autoZero"/>
        <c:auto val="1"/>
        <c:lblAlgn val="ctr"/>
        <c:lblOffset val="100"/>
        <c:noMultiLvlLbl val="0"/>
      </c:catAx>
      <c:valAx>
        <c:axId val="276879616"/>
        <c:scaling>
          <c:orientation val="minMax"/>
        </c:scaling>
        <c:delete val="0"/>
        <c:axPos val="b"/>
        <c:majorGridlines/>
        <c:numFmt formatCode="General" sourceLinked="1"/>
        <c:majorTickMark val="none"/>
        <c:minorTickMark val="none"/>
        <c:tickLblPos val="nextTo"/>
        <c:spPr>
          <a:ln w="9525">
            <a:noFill/>
          </a:ln>
        </c:spPr>
        <c:crossAx val="276878080"/>
        <c:crosses val="autoZero"/>
        <c:crossBetween val="between"/>
      </c:valAx>
    </c:plotArea>
    <c:legend>
      <c:legendPos val="b"/>
      <c:overlay val="0"/>
      <c:txPr>
        <a:bodyPr/>
        <a:lstStyle/>
        <a:p>
          <a:pPr>
            <a:defRPr sz="1400"/>
          </a:pPr>
          <a:endParaRPr lang="es-ES"/>
        </a:p>
      </c:txPr>
    </c:legend>
    <c:plotVisOnly val="1"/>
    <c:dispBlanksAs val="gap"/>
    <c:showDLblsOverMax val="0"/>
  </c:chart>
  <c:printSettings>
    <c:headerFooter/>
    <c:pageMargins b="0.75000000000000866" l="0.70000000000000062" r="0.70000000000000062" t="0.75000000000000866" header="0.30000000000000032" footer="0.30000000000000032"/>
    <c:pageSetup/>
  </c:printSettings>
</c:chartSpace>
</file>

<file path=xl/charts/chart4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s-ES" sz="2000"/>
              <a:t>Incidentes,</a:t>
            </a:r>
            <a:r>
              <a:rPr lang="es-ES" sz="2000" baseline="0"/>
              <a:t> fallecidos y </a:t>
            </a:r>
            <a:r>
              <a:rPr lang="es-ES" sz="2000"/>
              <a:t> presencia del</a:t>
            </a:r>
            <a:r>
              <a:rPr lang="es-ES" sz="2000" baseline="0"/>
              <a:t> servicio de vigilancia - 2019 </a:t>
            </a:r>
            <a:endParaRPr lang="es-ES" sz="2000"/>
          </a:p>
        </c:rich>
      </c:tx>
      <c:overlay val="0"/>
    </c:title>
    <c:autoTitleDeleted val="0"/>
    <c:plotArea>
      <c:layout/>
      <c:barChart>
        <c:barDir val="col"/>
        <c:grouping val="clustered"/>
        <c:varyColors val="0"/>
        <c:ser>
          <c:idx val="0"/>
          <c:order val="0"/>
          <c:tx>
            <c:strRef>
              <c:f>Vig!$C$30</c:f>
              <c:strCache>
                <c:ptCount val="1"/>
                <c:pt idx="0">
                  <c:v>Incidentes</c:v>
                </c:pt>
              </c:strCache>
            </c:strRef>
          </c:tx>
          <c:invertIfNegative val="0"/>
          <c:cat>
            <c:strRef>
              <c:f>Vig!$B$31:$B$34</c:f>
              <c:strCache>
                <c:ptCount val="4"/>
                <c:pt idx="0">
                  <c:v>No vigilado</c:v>
                </c:pt>
                <c:pt idx="1">
                  <c:v>En horario de vigilancia</c:v>
                </c:pt>
                <c:pt idx="2">
                  <c:v>Fuera del horario de vigilancia</c:v>
                </c:pt>
                <c:pt idx="3">
                  <c:v>Sin datos</c:v>
                </c:pt>
              </c:strCache>
            </c:strRef>
          </c:cat>
          <c:val>
            <c:numRef>
              <c:f>Vig!$C$31:$C$34</c:f>
              <c:numCache>
                <c:formatCode>General</c:formatCode>
                <c:ptCount val="4"/>
                <c:pt idx="0">
                  <c:v>904</c:v>
                </c:pt>
                <c:pt idx="1">
                  <c:v>319</c:v>
                </c:pt>
                <c:pt idx="2">
                  <c:v>51</c:v>
                </c:pt>
                <c:pt idx="3">
                  <c:v>5</c:v>
                </c:pt>
              </c:numCache>
            </c:numRef>
          </c:val>
          <c:extLst>
            <c:ext xmlns:c16="http://schemas.microsoft.com/office/drawing/2014/chart" uri="{C3380CC4-5D6E-409C-BE32-E72D297353CC}">
              <c16:uniqueId val="{00000000-DCAF-41CD-86A2-DC436CBA56FC}"/>
            </c:ext>
          </c:extLst>
        </c:ser>
        <c:ser>
          <c:idx val="1"/>
          <c:order val="1"/>
          <c:tx>
            <c:strRef>
              <c:f>Vig!$D$30</c:f>
              <c:strCache>
                <c:ptCount val="1"/>
                <c:pt idx="0">
                  <c:v>Fallecidos</c:v>
                </c:pt>
              </c:strCache>
            </c:strRef>
          </c:tx>
          <c:invertIfNegative val="0"/>
          <c:cat>
            <c:strRef>
              <c:f>Vig!$B$31:$B$34</c:f>
              <c:strCache>
                <c:ptCount val="4"/>
                <c:pt idx="0">
                  <c:v>No vigilado</c:v>
                </c:pt>
                <c:pt idx="1">
                  <c:v>En horario de vigilancia</c:v>
                </c:pt>
                <c:pt idx="2">
                  <c:v>Fuera del horario de vigilancia</c:v>
                </c:pt>
                <c:pt idx="3">
                  <c:v>Sin datos</c:v>
                </c:pt>
              </c:strCache>
            </c:strRef>
          </c:cat>
          <c:val>
            <c:numRef>
              <c:f>Vig!$D$31:$D$34</c:f>
              <c:numCache>
                <c:formatCode>General</c:formatCode>
                <c:ptCount val="4"/>
                <c:pt idx="0">
                  <c:v>407</c:v>
                </c:pt>
                <c:pt idx="1">
                  <c:v>104</c:v>
                </c:pt>
                <c:pt idx="2">
                  <c:v>26</c:v>
                </c:pt>
                <c:pt idx="3">
                  <c:v>3</c:v>
                </c:pt>
              </c:numCache>
            </c:numRef>
          </c:val>
          <c:extLst>
            <c:ext xmlns:c16="http://schemas.microsoft.com/office/drawing/2014/chart" uri="{C3380CC4-5D6E-409C-BE32-E72D297353CC}">
              <c16:uniqueId val="{00000001-DCAF-41CD-86A2-DC436CBA56FC}"/>
            </c:ext>
          </c:extLst>
        </c:ser>
        <c:dLbls>
          <c:showLegendKey val="0"/>
          <c:showVal val="0"/>
          <c:showCatName val="0"/>
          <c:showSerName val="0"/>
          <c:showPercent val="0"/>
          <c:showBubbleSize val="0"/>
        </c:dLbls>
        <c:gapWidth val="75"/>
        <c:overlap val="-25"/>
        <c:axId val="267301248"/>
        <c:axId val="267302784"/>
      </c:barChart>
      <c:catAx>
        <c:axId val="267301248"/>
        <c:scaling>
          <c:orientation val="minMax"/>
        </c:scaling>
        <c:delete val="0"/>
        <c:axPos val="b"/>
        <c:majorGridlines/>
        <c:numFmt formatCode="General" sourceLinked="0"/>
        <c:majorTickMark val="none"/>
        <c:minorTickMark val="none"/>
        <c:tickLblPos val="nextTo"/>
        <c:txPr>
          <a:bodyPr/>
          <a:lstStyle/>
          <a:p>
            <a:pPr>
              <a:defRPr sz="1600"/>
            </a:pPr>
            <a:endParaRPr lang="es-ES"/>
          </a:p>
        </c:txPr>
        <c:crossAx val="267302784"/>
        <c:crosses val="autoZero"/>
        <c:auto val="1"/>
        <c:lblAlgn val="ctr"/>
        <c:lblOffset val="100"/>
        <c:noMultiLvlLbl val="0"/>
      </c:catAx>
      <c:valAx>
        <c:axId val="267302784"/>
        <c:scaling>
          <c:orientation val="minMax"/>
        </c:scaling>
        <c:delete val="0"/>
        <c:axPos val="l"/>
        <c:majorGridlines/>
        <c:numFmt formatCode="General" sourceLinked="1"/>
        <c:majorTickMark val="none"/>
        <c:minorTickMark val="none"/>
        <c:tickLblPos val="nextTo"/>
        <c:spPr>
          <a:ln w="9525">
            <a:noFill/>
          </a:ln>
        </c:spPr>
        <c:crossAx val="267301248"/>
        <c:crosses val="autoZero"/>
        <c:crossBetween val="between"/>
      </c:valAx>
    </c:plotArea>
    <c:legend>
      <c:legendPos val="b"/>
      <c:overlay val="0"/>
      <c:txPr>
        <a:bodyPr/>
        <a:lstStyle/>
        <a:p>
          <a:pPr>
            <a:defRPr sz="1400" b="1"/>
          </a:pPr>
          <a:endParaRPr lang="es-ES"/>
        </a:p>
      </c:txPr>
    </c:legend>
    <c:plotVisOnly val="1"/>
    <c:dispBlanksAs val="gap"/>
    <c:showDLblsOverMax val="0"/>
  </c:chart>
  <c:printSettings>
    <c:headerFooter/>
    <c:pageMargins b="0.75000000000000044" l="0.7000000000000004" r="0.7000000000000004" t="0.75000000000000044" header="0.30000000000000021" footer="0.30000000000000021"/>
    <c:pageSetup/>
  </c:printSettings>
</c:chartSpace>
</file>

<file path=xl/charts/chart4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pivotSource>
    <c:name>[Datos 2019.xlsx]Rean!Tabla dinámica10</c:name>
    <c:fmtId val="13"/>
  </c:pivotSource>
  <c:chart>
    <c:title>
      <c:overlay val="0"/>
    </c:title>
    <c:autoTitleDeleted val="0"/>
    <c:pivotFmts>
      <c:pivotFmt>
        <c:idx val="0"/>
        <c:marker>
          <c:symbol val="none"/>
        </c:marker>
        <c:dLbl>
          <c:idx val="0"/>
          <c:spPr/>
          <c:txPr>
            <a:bodyPr/>
            <a:lstStyle/>
            <a:p>
              <a:pPr>
                <a:defRPr/>
              </a:pPr>
              <a:endParaRPr lang="es-ES"/>
            </a:p>
          </c:txPr>
          <c:showLegendKey val="0"/>
          <c:showVal val="0"/>
          <c:showCatName val="1"/>
          <c:showSerName val="0"/>
          <c:showPercent val="1"/>
          <c:showBubbleSize val="0"/>
          <c:extLst>
            <c:ext xmlns:c15="http://schemas.microsoft.com/office/drawing/2012/chart" uri="{CE6537A1-D6FC-4f65-9D91-7224C49458BB}"/>
          </c:extLst>
        </c:dLbl>
      </c:pivotFmt>
    </c:pivotFmts>
    <c:plotArea>
      <c:layout/>
      <c:pieChart>
        <c:varyColors val="1"/>
        <c:ser>
          <c:idx val="0"/>
          <c:order val="0"/>
          <c:tx>
            <c:strRef>
              <c:f>Rean!$C$42</c:f>
              <c:strCache>
                <c:ptCount val="1"/>
                <c:pt idx="0">
                  <c:v>Total</c:v>
                </c:pt>
              </c:strCache>
            </c:strRef>
          </c:tx>
          <c:dLbls>
            <c:spPr/>
            <c:txPr>
              <a:bodyPr/>
              <a:lstStyle/>
              <a:p>
                <a:pPr>
                  <a:defRPr/>
                </a:pPr>
                <a:endParaRPr lang="es-ES"/>
              </a:p>
            </c:txPr>
            <c:showLegendKey val="0"/>
            <c:showVal val="0"/>
            <c:showCatName val="1"/>
            <c:showSerName val="0"/>
            <c:showPercent val="1"/>
            <c:showBubbleSize val="0"/>
            <c:showLeaderLines val="1"/>
            <c:extLst>
              <c:ext xmlns:c15="http://schemas.microsoft.com/office/drawing/2012/chart" uri="{CE6537A1-D6FC-4f65-9D91-7224C49458BB}"/>
            </c:extLst>
          </c:dLbls>
          <c:cat>
            <c:strRef>
              <c:f>Rean!$B$43:$B$53</c:f>
              <c:strCache>
                <c:ptCount val="10"/>
                <c:pt idx="0">
                  <c:v>Recuperacion de cadaver</c:v>
                </c:pt>
                <c:pt idx="1">
                  <c:v>SVA por SEM</c:v>
                </c:pt>
                <c:pt idx="2">
                  <c:v>RCP basica SOS y SVA por SEM</c:v>
                </c:pt>
                <c:pt idx="3">
                  <c:v>RCP basica temprana por transeunte adiestrado</c:v>
                </c:pt>
                <c:pt idx="4">
                  <c:v>RCP temprana por transeuntes no adiestrados</c:v>
                </c:pt>
                <c:pt idx="5">
                  <c:v>Sin Reanimacion</c:v>
                </c:pt>
                <c:pt idx="6">
                  <c:v>SVB personal emergencias (policia, bomberos, etc.)</c:v>
                </c:pt>
                <c:pt idx="7">
                  <c:v>No RCP temprana y SVA por SEM</c:v>
                </c:pt>
                <c:pt idx="8">
                  <c:v>Sin datos</c:v>
                </c:pt>
                <c:pt idx="9">
                  <c:v>RCP basica por Socorrista no en servicio</c:v>
                </c:pt>
              </c:strCache>
            </c:strRef>
          </c:cat>
          <c:val>
            <c:numRef>
              <c:f>Rean!$C$43:$C$53</c:f>
              <c:numCache>
                <c:formatCode>General</c:formatCode>
                <c:ptCount val="10"/>
                <c:pt idx="0">
                  <c:v>269</c:v>
                </c:pt>
                <c:pt idx="1">
                  <c:v>114</c:v>
                </c:pt>
                <c:pt idx="2">
                  <c:v>96</c:v>
                </c:pt>
                <c:pt idx="3">
                  <c:v>18</c:v>
                </c:pt>
                <c:pt idx="4">
                  <c:v>15</c:v>
                </c:pt>
                <c:pt idx="5">
                  <c:v>8</c:v>
                </c:pt>
                <c:pt idx="6">
                  <c:v>6</c:v>
                </c:pt>
                <c:pt idx="7">
                  <c:v>3</c:v>
                </c:pt>
                <c:pt idx="8">
                  <c:v>3</c:v>
                </c:pt>
                <c:pt idx="9">
                  <c:v>1</c:v>
                </c:pt>
              </c:numCache>
            </c:numRef>
          </c:val>
          <c:extLst>
            <c:ext xmlns:c16="http://schemas.microsoft.com/office/drawing/2014/chart" uri="{C3380CC4-5D6E-409C-BE32-E72D297353CC}">
              <c16:uniqueId val="{00000000-715C-4EEC-BCC1-0F32E932A894}"/>
            </c:ext>
          </c:extLst>
        </c:ser>
        <c:dLbls>
          <c:showLegendKey val="0"/>
          <c:showVal val="0"/>
          <c:showCatName val="1"/>
          <c:showSerName val="0"/>
          <c:showPercent val="1"/>
          <c:showBubbleSize val="0"/>
          <c:showLeaderLines val="1"/>
        </c:dLbls>
        <c:firstSliceAng val="0"/>
      </c:pieChart>
    </c:plotArea>
    <c:plotVisOnly val="1"/>
    <c:dispBlanksAs val="zero"/>
    <c:showDLblsOverMax val="0"/>
  </c:chart>
  <c:printSettings>
    <c:headerFooter/>
    <c:pageMargins b="0.75000000000000866" l="0.70000000000000062" r="0.70000000000000062" t="0.75000000000000866" header="0.30000000000000032" footer="0.30000000000000032"/>
    <c:pageSetup/>
  </c:printSettings>
</c:chartSpace>
</file>

<file path=xl/charts/chart4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pivotSource>
    <c:name>[Datos 2019.xlsx]Rean!Tabla dinámica9</c:name>
    <c:fmtId val="13"/>
  </c:pivotSource>
  <c:chart>
    <c:title>
      <c:tx>
        <c:rich>
          <a:bodyPr/>
          <a:lstStyle/>
          <a:p>
            <a:pPr>
              <a:defRPr/>
            </a:pPr>
            <a:r>
              <a:rPr lang="en-US" sz="2400"/>
              <a:t>Tipo de reanimación en los incidentes  - 2019</a:t>
            </a:r>
          </a:p>
        </c:rich>
      </c:tx>
      <c:overlay val="0"/>
    </c:title>
    <c:autoTitleDeleted val="0"/>
    <c:pivotFmts>
      <c:pivotFmt>
        <c:idx val="0"/>
        <c:marker>
          <c:symbol val="none"/>
        </c:marker>
        <c:dLbl>
          <c:idx val="0"/>
          <c:numFmt formatCode="0.00%" sourceLinked="0"/>
          <c:spPr/>
          <c:txPr>
            <a:bodyPr/>
            <a:lstStyle/>
            <a:p>
              <a:pPr>
                <a:defRPr sz="1400"/>
              </a:pPr>
              <a:endParaRPr lang="es-ES"/>
            </a:p>
          </c:txPr>
          <c:showLegendKey val="0"/>
          <c:showVal val="0"/>
          <c:showCatName val="0"/>
          <c:showSerName val="0"/>
          <c:showPercent val="1"/>
          <c:showBubbleSize val="0"/>
          <c:extLst>
            <c:ext xmlns:c15="http://schemas.microsoft.com/office/drawing/2012/chart" uri="{CE6537A1-D6FC-4f65-9D91-7224C49458BB}"/>
          </c:extLst>
        </c:dLbl>
      </c:pivotFmt>
      <c:pivotFmt>
        <c:idx val="1"/>
        <c:dLbl>
          <c:idx val="0"/>
          <c:layout>
            <c:manualLayout>
              <c:x val="-5.4030405738961979E-2"/>
              <c:y val="0.28845832736987775"/>
            </c:manualLayout>
          </c:layout>
          <c:numFmt formatCode="0.00%" sourceLinked="0"/>
          <c:spPr/>
          <c:txPr>
            <a:bodyPr/>
            <a:lstStyle/>
            <a:p>
              <a:pPr>
                <a:defRPr sz="1400"/>
              </a:pPr>
              <a:endParaRPr lang="es-ES"/>
            </a:p>
          </c:txPr>
          <c:showLegendKey val="0"/>
          <c:showVal val="0"/>
          <c:showCatName val="0"/>
          <c:showSerName val="0"/>
          <c:showPercent val="1"/>
          <c:showBubbleSize val="0"/>
          <c:extLst>
            <c:ext xmlns:c15="http://schemas.microsoft.com/office/drawing/2012/chart" uri="{CE6537A1-D6FC-4f65-9D91-7224C49458BB}"/>
          </c:extLst>
        </c:dLbl>
      </c:pivotFmt>
      <c:pivotFmt>
        <c:idx val="2"/>
        <c:dLbl>
          <c:idx val="0"/>
          <c:layout>
            <c:manualLayout>
              <c:x val="-1.3183975637335608E-2"/>
              <c:y val="-8.1027580632940174E-3"/>
            </c:manualLayout>
          </c:layout>
          <c:numFmt formatCode="0.00%" sourceLinked="0"/>
          <c:spPr/>
          <c:txPr>
            <a:bodyPr/>
            <a:lstStyle/>
            <a:p>
              <a:pPr>
                <a:defRPr sz="1400"/>
              </a:pPr>
              <a:endParaRPr lang="es-ES"/>
            </a:p>
          </c:txPr>
          <c:showLegendKey val="0"/>
          <c:showVal val="0"/>
          <c:showCatName val="0"/>
          <c:showSerName val="0"/>
          <c:showPercent val="1"/>
          <c:showBubbleSize val="0"/>
          <c:extLst>
            <c:ext xmlns:c15="http://schemas.microsoft.com/office/drawing/2012/chart" uri="{CE6537A1-D6FC-4f65-9D91-7224C49458BB}"/>
          </c:extLst>
        </c:dLbl>
      </c:pivotFmt>
      <c:pivotFmt>
        <c:idx val="3"/>
        <c:dLbl>
          <c:idx val="0"/>
          <c:layout>
            <c:manualLayout>
              <c:x val="3.623136485322284E-3"/>
              <c:y val="2.4567684523358504E-3"/>
            </c:manualLayout>
          </c:layout>
          <c:numFmt formatCode="0.00%" sourceLinked="0"/>
          <c:spPr/>
          <c:txPr>
            <a:bodyPr/>
            <a:lstStyle/>
            <a:p>
              <a:pPr>
                <a:defRPr sz="1400"/>
              </a:pPr>
              <a:endParaRPr lang="es-ES"/>
            </a:p>
          </c:txPr>
          <c:showLegendKey val="0"/>
          <c:showVal val="0"/>
          <c:showCatName val="0"/>
          <c:showSerName val="0"/>
          <c:showPercent val="1"/>
          <c:showBubbleSize val="0"/>
          <c:extLst>
            <c:ext xmlns:c15="http://schemas.microsoft.com/office/drawing/2012/chart" uri="{CE6537A1-D6FC-4f65-9D91-7224C49458BB}"/>
          </c:extLst>
        </c:dLbl>
      </c:pivotFmt>
      <c:pivotFmt>
        <c:idx val="4"/>
        <c:dLbl>
          <c:idx val="0"/>
          <c:layout>
            <c:manualLayout>
              <c:x val="-2.1163118971107592E-2"/>
              <c:y val="2.4937418791761742E-2"/>
            </c:manualLayout>
          </c:layout>
          <c:numFmt formatCode="0.00%" sourceLinked="0"/>
          <c:spPr/>
          <c:txPr>
            <a:bodyPr/>
            <a:lstStyle/>
            <a:p>
              <a:pPr>
                <a:defRPr sz="1400"/>
              </a:pPr>
              <a:endParaRPr lang="es-ES"/>
            </a:p>
          </c:txPr>
          <c:showLegendKey val="0"/>
          <c:showVal val="0"/>
          <c:showCatName val="0"/>
          <c:showSerName val="0"/>
          <c:showPercent val="1"/>
          <c:showBubbleSize val="0"/>
          <c:extLst>
            <c:ext xmlns:c15="http://schemas.microsoft.com/office/drawing/2012/chart" uri="{CE6537A1-D6FC-4f65-9D91-7224C49458BB}"/>
          </c:extLst>
        </c:dLbl>
      </c:pivotFmt>
      <c:pivotFmt>
        <c:idx val="5"/>
        <c:dLbl>
          <c:idx val="0"/>
          <c:layout>
            <c:manualLayout>
              <c:x val="-0.12233380526091669"/>
              <c:y val="1.7844940323345597E-2"/>
            </c:manualLayout>
          </c:layout>
          <c:numFmt formatCode="0.00%" sourceLinked="0"/>
          <c:spPr/>
          <c:txPr>
            <a:bodyPr/>
            <a:lstStyle/>
            <a:p>
              <a:pPr>
                <a:defRPr sz="1400"/>
              </a:pPr>
              <a:endParaRPr lang="es-ES"/>
            </a:p>
          </c:txPr>
          <c:showLegendKey val="0"/>
          <c:showVal val="0"/>
          <c:showCatName val="0"/>
          <c:showSerName val="0"/>
          <c:showPercent val="1"/>
          <c:showBubbleSize val="0"/>
          <c:extLst>
            <c:ext xmlns:c15="http://schemas.microsoft.com/office/drawing/2012/chart" uri="{CE6537A1-D6FC-4f65-9D91-7224C49458BB}"/>
          </c:extLst>
        </c:dLbl>
      </c:pivotFmt>
      <c:pivotFmt>
        <c:idx val="6"/>
        <c:dLbl>
          <c:idx val="0"/>
          <c:layout>
            <c:manualLayout>
              <c:x val="0.26002765042510934"/>
              <c:y val="-3.0822297431925415E-3"/>
            </c:manualLayout>
          </c:layout>
          <c:numFmt formatCode="0.00%" sourceLinked="0"/>
          <c:spPr/>
          <c:txPr>
            <a:bodyPr/>
            <a:lstStyle/>
            <a:p>
              <a:pPr>
                <a:defRPr sz="1400"/>
              </a:pPr>
              <a:endParaRPr lang="es-ES"/>
            </a:p>
          </c:txPr>
          <c:showLegendKey val="0"/>
          <c:showVal val="0"/>
          <c:showCatName val="0"/>
          <c:showSerName val="0"/>
          <c:showPercent val="1"/>
          <c:showBubbleSize val="0"/>
          <c:extLst>
            <c:ext xmlns:c15="http://schemas.microsoft.com/office/drawing/2012/chart" uri="{CE6537A1-D6FC-4f65-9D91-7224C49458BB}"/>
          </c:extLst>
        </c:dLbl>
      </c:pivotFmt>
      <c:pivotFmt>
        <c:idx val="7"/>
        <c:dLbl>
          <c:idx val="0"/>
          <c:layout>
            <c:manualLayout>
              <c:x val="0.1151177042784931"/>
              <c:y val="-1.8760856997729683E-2"/>
            </c:manualLayout>
          </c:layout>
          <c:numFmt formatCode="0.00%" sourceLinked="0"/>
          <c:spPr/>
          <c:txPr>
            <a:bodyPr/>
            <a:lstStyle/>
            <a:p>
              <a:pPr>
                <a:defRPr sz="1400"/>
              </a:pPr>
              <a:endParaRPr lang="es-ES"/>
            </a:p>
          </c:txPr>
          <c:showLegendKey val="0"/>
          <c:showVal val="0"/>
          <c:showCatName val="0"/>
          <c:showSerName val="0"/>
          <c:showPercent val="1"/>
          <c:showBubbleSize val="0"/>
          <c:extLst>
            <c:ext xmlns:c15="http://schemas.microsoft.com/office/drawing/2012/chart" uri="{CE6537A1-D6FC-4f65-9D91-7224C49458BB}"/>
          </c:extLst>
        </c:dLbl>
      </c:pivotFmt>
      <c:pivotFmt>
        <c:idx val="8"/>
        <c:dLbl>
          <c:idx val="0"/>
          <c:layout>
            <c:manualLayout>
              <c:x val="-0.10768159099851933"/>
              <c:y val="-1.0880149970393195E-2"/>
            </c:manualLayout>
          </c:layout>
          <c:numFmt formatCode="0.00%" sourceLinked="0"/>
          <c:spPr/>
          <c:txPr>
            <a:bodyPr/>
            <a:lstStyle/>
            <a:p>
              <a:pPr>
                <a:defRPr sz="1400"/>
              </a:pPr>
              <a:endParaRPr lang="es-ES"/>
            </a:p>
          </c:txPr>
          <c:showLegendKey val="0"/>
          <c:showVal val="0"/>
          <c:showCatName val="0"/>
          <c:showSerName val="0"/>
          <c:showPercent val="1"/>
          <c:showBubbleSize val="0"/>
          <c:extLst>
            <c:ext xmlns:c15="http://schemas.microsoft.com/office/drawing/2012/chart" uri="{CE6537A1-D6FC-4f65-9D91-7224C49458BB}"/>
          </c:extLst>
        </c:dLbl>
      </c:pivotFmt>
      <c:pivotFmt>
        <c:idx val="9"/>
        <c:dLbl>
          <c:idx val="0"/>
          <c:layout>
            <c:manualLayout>
              <c:x val="-6.4359940381728889E-2"/>
              <c:y val="-2.06211044601038E-2"/>
            </c:manualLayout>
          </c:layout>
          <c:numFmt formatCode="0.00%" sourceLinked="0"/>
          <c:spPr/>
          <c:txPr>
            <a:bodyPr/>
            <a:lstStyle/>
            <a:p>
              <a:pPr>
                <a:defRPr sz="1400"/>
              </a:pPr>
              <a:endParaRPr lang="es-ES"/>
            </a:p>
          </c:txPr>
          <c:showLegendKey val="0"/>
          <c:showVal val="0"/>
          <c:showCatName val="0"/>
          <c:showSerName val="0"/>
          <c:showPercent val="1"/>
          <c:showBubbleSize val="0"/>
          <c:extLst>
            <c:ext xmlns:c15="http://schemas.microsoft.com/office/drawing/2012/chart" uri="{CE6537A1-D6FC-4f65-9D91-7224C49458BB}"/>
          </c:extLst>
        </c:dLbl>
      </c:pivotFmt>
    </c:pivotFmts>
    <c:plotArea>
      <c:layout/>
      <c:pieChart>
        <c:varyColors val="1"/>
        <c:ser>
          <c:idx val="0"/>
          <c:order val="0"/>
          <c:tx>
            <c:strRef>
              <c:f>Rean!$C$4</c:f>
              <c:strCache>
                <c:ptCount val="1"/>
                <c:pt idx="0">
                  <c:v>Total</c:v>
                </c:pt>
              </c:strCache>
            </c:strRef>
          </c:tx>
          <c:dLbls>
            <c:dLbl>
              <c:idx val="0"/>
              <c:layout>
                <c:manualLayout>
                  <c:x val="-5.4030405738961979E-2"/>
                  <c:y val="0.28845832736987775"/>
                </c:manualLayout>
              </c:layou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0-B23D-4E8D-A223-19EDCC6E2E30}"/>
                </c:ext>
              </c:extLst>
            </c:dLbl>
            <c:dLbl>
              <c:idx val="1"/>
              <c:layout>
                <c:manualLayout>
                  <c:x val="-1.3183975637335608E-2"/>
                  <c:y val="-8.1027580632940174E-3"/>
                </c:manualLayout>
              </c:layou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1-B23D-4E8D-A223-19EDCC6E2E30}"/>
                </c:ext>
              </c:extLst>
            </c:dLbl>
            <c:dLbl>
              <c:idx val="2"/>
              <c:layout>
                <c:manualLayout>
                  <c:x val="3.623136485322284E-3"/>
                  <c:y val="2.4567684523358504E-3"/>
                </c:manualLayout>
              </c:layou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2-B23D-4E8D-A223-19EDCC6E2E30}"/>
                </c:ext>
              </c:extLst>
            </c:dLbl>
            <c:dLbl>
              <c:idx val="3"/>
              <c:layout>
                <c:manualLayout>
                  <c:x val="-2.1163118971107592E-2"/>
                  <c:y val="2.4937418791761742E-2"/>
                </c:manualLayout>
              </c:layou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3-B23D-4E8D-A223-19EDCC6E2E30}"/>
                </c:ext>
              </c:extLst>
            </c:dLbl>
            <c:dLbl>
              <c:idx val="4"/>
              <c:layout>
                <c:manualLayout>
                  <c:x val="-0.12233380526091669"/>
                  <c:y val="1.7844940323345597E-2"/>
                </c:manualLayout>
              </c:layou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4-B23D-4E8D-A223-19EDCC6E2E30}"/>
                </c:ext>
              </c:extLst>
            </c:dLbl>
            <c:dLbl>
              <c:idx val="5"/>
              <c:layout>
                <c:manualLayout>
                  <c:x val="-0.10768159099851933"/>
                  <c:y val="-1.0880149970393195E-2"/>
                </c:manualLayout>
              </c:layou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5-B23D-4E8D-A223-19EDCC6E2E30}"/>
                </c:ext>
              </c:extLst>
            </c:dLbl>
            <c:dLbl>
              <c:idx val="6"/>
              <c:layout>
                <c:manualLayout>
                  <c:x val="-6.4359940381728889E-2"/>
                  <c:y val="-2.06211044601038E-2"/>
                </c:manualLayout>
              </c:layou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6-B23D-4E8D-A223-19EDCC6E2E30}"/>
                </c:ext>
              </c:extLst>
            </c:dLbl>
            <c:dLbl>
              <c:idx val="9"/>
              <c:layout>
                <c:manualLayout>
                  <c:x val="0.1151177042784931"/>
                  <c:y val="-1.8760856997729683E-2"/>
                </c:manualLayout>
              </c:layou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7-B23D-4E8D-A223-19EDCC6E2E30}"/>
                </c:ext>
              </c:extLst>
            </c:dLbl>
            <c:dLbl>
              <c:idx val="10"/>
              <c:layout>
                <c:manualLayout>
                  <c:x val="0.26002765042510934"/>
                  <c:y val="-3.0822297431925415E-3"/>
                </c:manualLayout>
              </c:layou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8-B23D-4E8D-A223-19EDCC6E2E30}"/>
                </c:ext>
              </c:extLst>
            </c:dLbl>
            <c:numFmt formatCode="0.00%" sourceLinked="0"/>
            <c:spPr/>
            <c:txPr>
              <a:bodyPr/>
              <a:lstStyle/>
              <a:p>
                <a:pPr>
                  <a:defRPr sz="1400"/>
                </a:pPr>
                <a:endParaRPr lang="es-ES"/>
              </a:p>
            </c:txPr>
            <c:showLegendKey val="0"/>
            <c:showVal val="0"/>
            <c:showCatName val="0"/>
            <c:showSerName val="0"/>
            <c:showPercent val="1"/>
            <c:showBubbleSize val="0"/>
            <c:showLeaderLines val="1"/>
            <c:extLst>
              <c:ext xmlns:c15="http://schemas.microsoft.com/office/drawing/2012/chart" uri="{CE6537A1-D6FC-4f65-9D91-7224C49458BB}"/>
            </c:extLst>
          </c:dLbls>
          <c:cat>
            <c:strRef>
              <c:f>Rean!$B$5:$B$17</c:f>
              <c:strCache>
                <c:ptCount val="12"/>
                <c:pt idx="0">
                  <c:v>Sin Reanimacion</c:v>
                </c:pt>
                <c:pt idx="1">
                  <c:v>Recuperacion de cadaver</c:v>
                </c:pt>
                <c:pt idx="2">
                  <c:v>RCP basica SOS y SVA por SEM</c:v>
                </c:pt>
                <c:pt idx="3">
                  <c:v>SVA por SEM</c:v>
                </c:pt>
                <c:pt idx="4">
                  <c:v>RCP basica temprana por transeunte adiestrado</c:v>
                </c:pt>
                <c:pt idx="5">
                  <c:v>RCP temprana por transeuntes no adiestrados</c:v>
                </c:pt>
                <c:pt idx="6">
                  <c:v>Sin datos</c:v>
                </c:pt>
                <c:pt idx="7">
                  <c:v>RCP basica por socorrista en servicio</c:v>
                </c:pt>
                <c:pt idx="8">
                  <c:v>SVB personal emergencias (policia, bomberos, etc.)</c:v>
                </c:pt>
                <c:pt idx="9">
                  <c:v>No RCP temprana y SVA por SEM</c:v>
                </c:pt>
                <c:pt idx="10">
                  <c:v>RCP basica por Socorrista no en servicio</c:v>
                </c:pt>
                <c:pt idx="11">
                  <c:v>(en blanco)</c:v>
                </c:pt>
              </c:strCache>
            </c:strRef>
          </c:cat>
          <c:val>
            <c:numRef>
              <c:f>Rean!$C$5:$C$17</c:f>
              <c:numCache>
                <c:formatCode>General</c:formatCode>
                <c:ptCount val="12"/>
                <c:pt idx="0">
                  <c:v>591</c:v>
                </c:pt>
                <c:pt idx="1">
                  <c:v>272</c:v>
                </c:pt>
                <c:pt idx="2">
                  <c:v>170</c:v>
                </c:pt>
                <c:pt idx="3">
                  <c:v>154</c:v>
                </c:pt>
                <c:pt idx="4">
                  <c:v>35</c:v>
                </c:pt>
                <c:pt idx="5">
                  <c:v>21</c:v>
                </c:pt>
                <c:pt idx="6">
                  <c:v>17</c:v>
                </c:pt>
                <c:pt idx="7">
                  <c:v>7</c:v>
                </c:pt>
                <c:pt idx="8">
                  <c:v>6</c:v>
                </c:pt>
                <c:pt idx="9">
                  <c:v>5</c:v>
                </c:pt>
                <c:pt idx="10">
                  <c:v>2</c:v>
                </c:pt>
              </c:numCache>
            </c:numRef>
          </c:val>
          <c:extLst>
            <c:ext xmlns:c16="http://schemas.microsoft.com/office/drawing/2014/chart" uri="{C3380CC4-5D6E-409C-BE32-E72D297353CC}">
              <c16:uniqueId val="{00000009-B23D-4E8D-A223-19EDCC6E2E30}"/>
            </c:ext>
          </c:extLst>
        </c:ser>
        <c:dLbls>
          <c:showLegendKey val="0"/>
          <c:showVal val="0"/>
          <c:showCatName val="0"/>
          <c:showSerName val="0"/>
          <c:showPercent val="1"/>
          <c:showBubbleSize val="0"/>
          <c:showLeaderLines val="1"/>
        </c:dLbls>
        <c:firstSliceAng val="0"/>
      </c:pieChart>
    </c:plotArea>
    <c:legend>
      <c:legendPos val="r"/>
      <c:layout>
        <c:manualLayout>
          <c:xMode val="edge"/>
          <c:yMode val="edge"/>
          <c:x val="0.65495550913553935"/>
          <c:y val="0.19810407703943178"/>
          <c:w val="0.32166941676560773"/>
          <c:h val="0.58217361654838018"/>
        </c:manualLayout>
      </c:layout>
      <c:overlay val="0"/>
      <c:txPr>
        <a:bodyPr/>
        <a:lstStyle/>
        <a:p>
          <a:pPr>
            <a:defRPr sz="1600"/>
          </a:pPr>
          <a:endParaRPr lang="es-ES"/>
        </a:p>
      </c:txPr>
    </c:legend>
    <c:plotVisOnly val="1"/>
    <c:dispBlanksAs val="zero"/>
    <c:showDLblsOverMax val="0"/>
  </c:chart>
  <c:printSettings>
    <c:headerFooter/>
    <c:pageMargins b="0.75000000000000033" l="0.70000000000000029" r="0.70000000000000029" t="0.75000000000000033" header="0.30000000000000016" footer="0.30000000000000016"/>
    <c:pageSetup/>
  </c:printSettings>
</c:chartSpace>
</file>

<file path=xl/charts/chart4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s-ES" sz="2400"/>
              <a:t>Pronóstico según Reanimación</a:t>
            </a:r>
            <a:r>
              <a:rPr lang="es-ES" sz="2400" baseline="0"/>
              <a:t>  - 2019</a:t>
            </a:r>
            <a:endParaRPr lang="es-ES" sz="2400"/>
          </a:p>
        </c:rich>
      </c:tx>
      <c:overlay val="0"/>
    </c:title>
    <c:autoTitleDeleted val="0"/>
    <c:plotArea>
      <c:layout/>
      <c:barChart>
        <c:barDir val="bar"/>
        <c:grouping val="clustered"/>
        <c:varyColors val="0"/>
        <c:ser>
          <c:idx val="0"/>
          <c:order val="0"/>
          <c:tx>
            <c:strRef>
              <c:f>Rean!$F$4</c:f>
              <c:strCache>
                <c:ptCount val="1"/>
                <c:pt idx="0">
                  <c:v>RCP SOS</c:v>
                </c:pt>
              </c:strCache>
            </c:strRef>
          </c:tx>
          <c:invertIfNegative val="0"/>
          <c:cat>
            <c:strRef>
              <c:f>Rean!$E$5:$E$7</c:f>
              <c:strCache>
                <c:ptCount val="3"/>
                <c:pt idx="0">
                  <c:v>Ahogamiento mortal</c:v>
                </c:pt>
                <c:pt idx="1">
                  <c:v>Rescate y traslado a supervisión médica</c:v>
                </c:pt>
                <c:pt idx="2">
                  <c:v>Ahogamiento no mortal con hospitalizacion</c:v>
                </c:pt>
              </c:strCache>
            </c:strRef>
          </c:cat>
          <c:val>
            <c:numRef>
              <c:f>Rean!$F$5:$F$7</c:f>
              <c:numCache>
                <c:formatCode>General</c:formatCode>
                <c:ptCount val="3"/>
                <c:pt idx="0">
                  <c:v>97</c:v>
                </c:pt>
                <c:pt idx="1">
                  <c:v>3</c:v>
                </c:pt>
                <c:pt idx="2">
                  <c:v>77</c:v>
                </c:pt>
              </c:numCache>
            </c:numRef>
          </c:val>
          <c:extLst>
            <c:ext xmlns:c16="http://schemas.microsoft.com/office/drawing/2014/chart" uri="{C3380CC4-5D6E-409C-BE32-E72D297353CC}">
              <c16:uniqueId val="{00000000-B942-49CF-8B30-13FF3491AD3A}"/>
            </c:ext>
          </c:extLst>
        </c:ser>
        <c:ser>
          <c:idx val="1"/>
          <c:order val="1"/>
          <c:tx>
            <c:strRef>
              <c:f>Rean!$G$4</c:f>
              <c:strCache>
                <c:ptCount val="1"/>
                <c:pt idx="0">
                  <c:v>RCP NO SOS</c:v>
                </c:pt>
              </c:strCache>
            </c:strRef>
          </c:tx>
          <c:invertIfNegative val="0"/>
          <c:cat>
            <c:strRef>
              <c:f>Rean!$E$5:$E$7</c:f>
              <c:strCache>
                <c:ptCount val="3"/>
                <c:pt idx="0">
                  <c:v>Ahogamiento mortal</c:v>
                </c:pt>
                <c:pt idx="1">
                  <c:v>Rescate y traslado a supervisión médica</c:v>
                </c:pt>
                <c:pt idx="2">
                  <c:v>Ahogamiento no mortal con hospitalizacion</c:v>
                </c:pt>
              </c:strCache>
            </c:strRef>
          </c:cat>
          <c:val>
            <c:numRef>
              <c:f>Rean!$G$5:$G$7</c:f>
              <c:numCache>
                <c:formatCode>General</c:formatCode>
                <c:ptCount val="3"/>
                <c:pt idx="0">
                  <c:v>166</c:v>
                </c:pt>
                <c:pt idx="1">
                  <c:v>363</c:v>
                </c:pt>
                <c:pt idx="2">
                  <c:v>84</c:v>
                </c:pt>
              </c:numCache>
            </c:numRef>
          </c:val>
          <c:extLst>
            <c:ext xmlns:c16="http://schemas.microsoft.com/office/drawing/2014/chart" uri="{C3380CC4-5D6E-409C-BE32-E72D297353CC}">
              <c16:uniqueId val="{00000001-B942-49CF-8B30-13FF3491AD3A}"/>
            </c:ext>
          </c:extLst>
        </c:ser>
        <c:dLbls>
          <c:showLegendKey val="0"/>
          <c:showVal val="0"/>
          <c:showCatName val="0"/>
          <c:showSerName val="0"/>
          <c:showPercent val="0"/>
          <c:showBubbleSize val="0"/>
        </c:dLbls>
        <c:gapWidth val="75"/>
        <c:overlap val="-25"/>
        <c:axId val="304176128"/>
        <c:axId val="304182016"/>
      </c:barChart>
      <c:catAx>
        <c:axId val="304176128"/>
        <c:scaling>
          <c:orientation val="minMax"/>
        </c:scaling>
        <c:delete val="0"/>
        <c:axPos val="l"/>
        <c:numFmt formatCode="General" sourceLinked="0"/>
        <c:majorTickMark val="none"/>
        <c:minorTickMark val="none"/>
        <c:tickLblPos val="nextTo"/>
        <c:crossAx val="304182016"/>
        <c:crosses val="autoZero"/>
        <c:auto val="1"/>
        <c:lblAlgn val="ctr"/>
        <c:lblOffset val="100"/>
        <c:noMultiLvlLbl val="0"/>
      </c:catAx>
      <c:valAx>
        <c:axId val="304182016"/>
        <c:scaling>
          <c:orientation val="minMax"/>
        </c:scaling>
        <c:delete val="0"/>
        <c:axPos val="b"/>
        <c:majorGridlines/>
        <c:numFmt formatCode="General" sourceLinked="1"/>
        <c:majorTickMark val="none"/>
        <c:minorTickMark val="none"/>
        <c:tickLblPos val="nextTo"/>
        <c:spPr>
          <a:ln w="9525">
            <a:noFill/>
          </a:ln>
        </c:spPr>
        <c:crossAx val="304176128"/>
        <c:crosses val="autoZero"/>
        <c:crossBetween val="between"/>
      </c:valAx>
    </c:plotArea>
    <c:legend>
      <c:legendPos val="b"/>
      <c:overlay val="0"/>
      <c:txPr>
        <a:bodyPr/>
        <a:lstStyle/>
        <a:p>
          <a:pPr>
            <a:defRPr sz="1600"/>
          </a:pPr>
          <a:endParaRPr lang="es-ES"/>
        </a:p>
      </c:txPr>
    </c:legend>
    <c:plotVisOnly val="1"/>
    <c:dispBlanksAs val="gap"/>
    <c:showDLblsOverMax val="0"/>
  </c:chart>
  <c:printSettings>
    <c:headerFooter/>
    <c:pageMargins b="0.75000000000000033" l="0.70000000000000029" r="0.70000000000000029" t="0.75000000000000033" header="0.30000000000000016" footer="0.30000000000000016"/>
    <c:pageSetup/>
  </c:printSettings>
</c:chartSpac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 Id="rId5" Type="http://schemas.openxmlformats.org/officeDocument/2006/relationships/chart" Target="../charts/chart5.xml"/><Relationship Id="rId4" Type="http://schemas.openxmlformats.org/officeDocument/2006/relationships/chart" Target="../charts/chart4.xml"/></Relationships>
</file>

<file path=xl/drawings/_rels/drawing2.xml.rels><?xml version="1.0" encoding="UTF-8" standalone="yes"?>
<Relationships xmlns="http://schemas.openxmlformats.org/package/2006/relationships"><Relationship Id="rId3" Type="http://schemas.openxmlformats.org/officeDocument/2006/relationships/chart" Target="../charts/chart8.xml"/><Relationship Id="rId2" Type="http://schemas.openxmlformats.org/officeDocument/2006/relationships/chart" Target="../charts/chart7.xml"/><Relationship Id="rId1" Type="http://schemas.openxmlformats.org/officeDocument/2006/relationships/chart" Target="../charts/chart6.xml"/><Relationship Id="rId6" Type="http://schemas.openxmlformats.org/officeDocument/2006/relationships/chart" Target="../charts/chart11.xml"/><Relationship Id="rId5" Type="http://schemas.openxmlformats.org/officeDocument/2006/relationships/chart" Target="../charts/chart10.xml"/><Relationship Id="rId4" Type="http://schemas.openxmlformats.org/officeDocument/2006/relationships/chart" Target="../charts/chart9.xml"/></Relationships>
</file>

<file path=xl/drawings/_rels/drawing3.xml.rels><?xml version="1.0" encoding="UTF-8" standalone="yes"?>
<Relationships xmlns="http://schemas.openxmlformats.org/package/2006/relationships"><Relationship Id="rId2" Type="http://schemas.openxmlformats.org/officeDocument/2006/relationships/chart" Target="../charts/chart13.xml"/><Relationship Id="rId1" Type="http://schemas.openxmlformats.org/officeDocument/2006/relationships/chart" Target="../charts/chart12.xml"/></Relationships>
</file>

<file path=xl/drawings/_rels/drawing4.xml.rels><?xml version="1.0" encoding="UTF-8" standalone="yes"?>
<Relationships xmlns="http://schemas.openxmlformats.org/package/2006/relationships"><Relationship Id="rId1" Type="http://schemas.openxmlformats.org/officeDocument/2006/relationships/chart" Target="../charts/chart14.xml"/></Relationships>
</file>

<file path=xl/drawings/_rels/drawing5.xml.rels><?xml version="1.0" encoding="UTF-8" standalone="yes"?>
<Relationships xmlns="http://schemas.openxmlformats.org/package/2006/relationships"><Relationship Id="rId3" Type="http://schemas.openxmlformats.org/officeDocument/2006/relationships/chart" Target="../charts/chart17.xml"/><Relationship Id="rId2" Type="http://schemas.openxmlformats.org/officeDocument/2006/relationships/chart" Target="../charts/chart16.xml"/><Relationship Id="rId1" Type="http://schemas.openxmlformats.org/officeDocument/2006/relationships/chart" Target="../charts/chart15.xml"/></Relationships>
</file>

<file path=xl/drawings/_rels/drawing6.xml.rels><?xml version="1.0" encoding="UTF-8" standalone="yes"?>
<Relationships xmlns="http://schemas.openxmlformats.org/package/2006/relationships"><Relationship Id="rId3" Type="http://schemas.openxmlformats.org/officeDocument/2006/relationships/chart" Target="../charts/chart20.xml"/><Relationship Id="rId2" Type="http://schemas.openxmlformats.org/officeDocument/2006/relationships/chart" Target="../charts/chart19.xml"/><Relationship Id="rId1" Type="http://schemas.openxmlformats.org/officeDocument/2006/relationships/chart" Target="../charts/chart18.xml"/></Relationships>
</file>

<file path=xl/drawings/_rels/drawing7.xml.rels><?xml version="1.0" encoding="UTF-8" standalone="yes"?>
<Relationships xmlns="http://schemas.openxmlformats.org/package/2006/relationships"><Relationship Id="rId3" Type="http://schemas.openxmlformats.org/officeDocument/2006/relationships/chart" Target="../charts/chart23.xml"/><Relationship Id="rId2" Type="http://schemas.openxmlformats.org/officeDocument/2006/relationships/chart" Target="../charts/chart22.xml"/><Relationship Id="rId1" Type="http://schemas.openxmlformats.org/officeDocument/2006/relationships/chart" Target="../charts/chart21.xml"/><Relationship Id="rId5" Type="http://schemas.openxmlformats.org/officeDocument/2006/relationships/chart" Target="../charts/chart25.xml"/><Relationship Id="rId4" Type="http://schemas.openxmlformats.org/officeDocument/2006/relationships/chart" Target="../charts/chart24.xml"/></Relationships>
</file>

<file path=xl/drawings/_rels/drawing8.xml.rels><?xml version="1.0" encoding="UTF-8" standalone="yes"?>
<Relationships xmlns="http://schemas.openxmlformats.org/package/2006/relationships"><Relationship Id="rId2" Type="http://schemas.openxmlformats.org/officeDocument/2006/relationships/chart" Target="../charts/chart27.xml"/><Relationship Id="rId1" Type="http://schemas.openxmlformats.org/officeDocument/2006/relationships/chart" Target="../charts/chart26.xml"/></Relationships>
</file>

<file path=xl/drawings/_rels/drawing9.xml.rels><?xml version="1.0" encoding="UTF-8" standalone="yes"?>
<Relationships xmlns="http://schemas.openxmlformats.org/package/2006/relationships"><Relationship Id="rId3" Type="http://schemas.openxmlformats.org/officeDocument/2006/relationships/chart" Target="../charts/chart30.xml"/><Relationship Id="rId2" Type="http://schemas.openxmlformats.org/officeDocument/2006/relationships/chart" Target="../charts/chart29.xml"/><Relationship Id="rId1" Type="http://schemas.openxmlformats.org/officeDocument/2006/relationships/chart" Target="../charts/chart28.xml"/></Relationships>
</file>

<file path=xl/drawings/_rels/drawing10.xml.rels><?xml version="1.0" encoding="UTF-8" standalone="yes"?>
<Relationships xmlns="http://schemas.openxmlformats.org/package/2006/relationships"><Relationship Id="rId1" Type="http://schemas.openxmlformats.org/officeDocument/2006/relationships/chart" Target="../charts/chart31.xml"/></Relationships>
</file>

<file path=xl/drawings/_rels/drawing11.xml.rels><?xml version="1.0" encoding="UTF-8" standalone="yes"?>
<Relationships xmlns="http://schemas.openxmlformats.org/package/2006/relationships"><Relationship Id="rId1" Type="http://schemas.openxmlformats.org/officeDocument/2006/relationships/chart" Target="../charts/chart32.xml"/></Relationships>
</file>

<file path=xl/drawings/_rels/drawing12.xml.rels><?xml version="1.0" encoding="UTF-8" standalone="yes"?>
<Relationships xmlns="http://schemas.openxmlformats.org/package/2006/relationships"><Relationship Id="rId1" Type="http://schemas.openxmlformats.org/officeDocument/2006/relationships/chart" Target="../charts/chart33.xml"/></Relationships>
</file>

<file path=xl/drawings/_rels/drawing13.xml.rels><?xml version="1.0" encoding="UTF-8" standalone="yes"?>
<Relationships xmlns="http://schemas.openxmlformats.org/package/2006/relationships"><Relationship Id="rId1" Type="http://schemas.openxmlformats.org/officeDocument/2006/relationships/chart" Target="../charts/chart34.xml"/></Relationships>
</file>

<file path=xl/drawings/_rels/drawing14.xml.rels><?xml version="1.0" encoding="UTF-8" standalone="yes"?>
<Relationships xmlns="http://schemas.openxmlformats.org/package/2006/relationships"><Relationship Id="rId1" Type="http://schemas.openxmlformats.org/officeDocument/2006/relationships/chart" Target="../charts/chart35.xml"/></Relationships>
</file>

<file path=xl/drawings/_rels/drawing15.xml.rels><?xml version="1.0" encoding="UTF-8" standalone="yes"?>
<Relationships xmlns="http://schemas.openxmlformats.org/package/2006/relationships"><Relationship Id="rId2" Type="http://schemas.openxmlformats.org/officeDocument/2006/relationships/chart" Target="../charts/chart37.xml"/><Relationship Id="rId1" Type="http://schemas.openxmlformats.org/officeDocument/2006/relationships/chart" Target="../charts/chart36.xml"/></Relationships>
</file>

<file path=xl/drawings/_rels/drawing16.xml.rels><?xml version="1.0" encoding="UTF-8" standalone="yes"?>
<Relationships xmlns="http://schemas.openxmlformats.org/package/2006/relationships"><Relationship Id="rId1" Type="http://schemas.openxmlformats.org/officeDocument/2006/relationships/chart" Target="../charts/chart38.xml"/></Relationships>
</file>

<file path=xl/drawings/_rels/drawing17.xml.rels><?xml version="1.0" encoding="UTF-8" standalone="yes"?>
<Relationships xmlns="http://schemas.openxmlformats.org/package/2006/relationships"><Relationship Id="rId2" Type="http://schemas.openxmlformats.org/officeDocument/2006/relationships/chart" Target="../charts/chart40.xml"/><Relationship Id="rId1" Type="http://schemas.openxmlformats.org/officeDocument/2006/relationships/chart" Target="../charts/chart39.xml"/></Relationships>
</file>

<file path=xl/drawings/_rels/drawing18.xml.rels><?xml version="1.0" encoding="UTF-8" standalone="yes"?>
<Relationships xmlns="http://schemas.openxmlformats.org/package/2006/relationships"><Relationship Id="rId2" Type="http://schemas.openxmlformats.org/officeDocument/2006/relationships/chart" Target="../charts/chart42.xml"/><Relationship Id="rId1" Type="http://schemas.openxmlformats.org/officeDocument/2006/relationships/chart" Target="../charts/chart41.xml"/></Relationships>
</file>

<file path=xl/drawings/_rels/drawing19.xml.rels><?xml version="1.0" encoding="UTF-8" standalone="yes"?>
<Relationships xmlns="http://schemas.openxmlformats.org/package/2006/relationships"><Relationship Id="rId3" Type="http://schemas.openxmlformats.org/officeDocument/2006/relationships/chart" Target="../charts/chart45.xml"/><Relationship Id="rId2" Type="http://schemas.openxmlformats.org/officeDocument/2006/relationships/chart" Target="../charts/chart44.xml"/><Relationship Id="rId1" Type="http://schemas.openxmlformats.org/officeDocument/2006/relationships/chart" Target="../charts/chart43.xml"/></Relationships>
</file>

<file path=xl/drawings/_rels/drawing20.xml.rels><?xml version="1.0" encoding="UTF-8" standalone="yes"?>
<Relationships xmlns="http://schemas.openxmlformats.org/package/2006/relationships"><Relationship Id="rId3" Type="http://schemas.openxmlformats.org/officeDocument/2006/relationships/chart" Target="../charts/chart48.xml"/><Relationship Id="rId2" Type="http://schemas.openxmlformats.org/officeDocument/2006/relationships/chart" Target="../charts/chart47.xml"/><Relationship Id="rId1" Type="http://schemas.openxmlformats.org/officeDocument/2006/relationships/chart" Target="../charts/chart46.xml"/></Relationships>
</file>

<file path=xl/drawings/drawing1.xml><?xml version="1.0" encoding="utf-8"?>
<xdr:wsDr xmlns:xdr="http://schemas.openxmlformats.org/drawingml/2006/spreadsheetDrawing" xmlns:a="http://schemas.openxmlformats.org/drawingml/2006/main">
  <xdr:twoCellAnchor>
    <xdr:from>
      <xdr:col>25</xdr:col>
      <xdr:colOff>76201</xdr:colOff>
      <xdr:row>8</xdr:row>
      <xdr:rowOff>61913</xdr:rowOff>
    </xdr:from>
    <xdr:to>
      <xdr:col>38</xdr:col>
      <xdr:colOff>275326</xdr:colOff>
      <xdr:row>36</xdr:row>
      <xdr:rowOff>127913</xdr:rowOff>
    </xdr:to>
    <xdr:graphicFrame macro="">
      <xdr:nvGraphicFramePr>
        <xdr:cNvPr id="3" name="2 Gráfico">
          <a:extLst>
            <a:ext uri="{FF2B5EF4-FFF2-40B4-BE49-F238E27FC236}">
              <a16:creationId xmlns:a16="http://schemas.microsoft.com/office/drawing/2014/main" id="{00000000-0008-0000-0100-000003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42</xdr:col>
      <xdr:colOff>170770</xdr:colOff>
      <xdr:row>40</xdr:row>
      <xdr:rowOff>106133</xdr:rowOff>
    </xdr:from>
    <xdr:to>
      <xdr:col>50</xdr:col>
      <xdr:colOff>560395</xdr:colOff>
      <xdr:row>68</xdr:row>
      <xdr:rowOff>172133</xdr:rowOff>
    </xdr:to>
    <xdr:graphicFrame macro="">
      <xdr:nvGraphicFramePr>
        <xdr:cNvPr id="5" name="4 Gráfico">
          <a:extLst>
            <a:ext uri="{FF2B5EF4-FFF2-40B4-BE49-F238E27FC236}">
              <a16:creationId xmlns:a16="http://schemas.microsoft.com/office/drawing/2014/main" id="{00000000-0008-0000-0100-000005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42</xdr:col>
      <xdr:colOff>204786</xdr:colOff>
      <xdr:row>8</xdr:row>
      <xdr:rowOff>180975</xdr:rowOff>
    </xdr:from>
    <xdr:to>
      <xdr:col>50</xdr:col>
      <xdr:colOff>594411</xdr:colOff>
      <xdr:row>37</xdr:row>
      <xdr:rowOff>56475</xdr:rowOff>
    </xdr:to>
    <xdr:graphicFrame macro="">
      <xdr:nvGraphicFramePr>
        <xdr:cNvPr id="6" name="5 Gráfico">
          <a:extLst>
            <a:ext uri="{FF2B5EF4-FFF2-40B4-BE49-F238E27FC236}">
              <a16:creationId xmlns:a16="http://schemas.microsoft.com/office/drawing/2014/main" id="{00000000-0008-0000-0100-000006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5</xdr:col>
      <xdr:colOff>394606</xdr:colOff>
      <xdr:row>68</xdr:row>
      <xdr:rowOff>190499</xdr:rowOff>
    </xdr:from>
    <xdr:to>
      <xdr:col>19</xdr:col>
      <xdr:colOff>258536</xdr:colOff>
      <xdr:row>98</xdr:row>
      <xdr:rowOff>142874</xdr:rowOff>
    </xdr:to>
    <xdr:graphicFrame macro="">
      <xdr:nvGraphicFramePr>
        <xdr:cNvPr id="7" name="6 Gráfico">
          <a:extLst>
            <a:ext uri="{FF2B5EF4-FFF2-40B4-BE49-F238E27FC236}">
              <a16:creationId xmlns:a16="http://schemas.microsoft.com/office/drawing/2014/main" id="{00000000-0008-0000-0100-000007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25</xdr:col>
      <xdr:colOff>694459</xdr:colOff>
      <xdr:row>70</xdr:row>
      <xdr:rowOff>148936</xdr:rowOff>
    </xdr:from>
    <xdr:to>
      <xdr:col>40</xdr:col>
      <xdr:colOff>99392</xdr:colOff>
      <xdr:row>103</xdr:row>
      <xdr:rowOff>140804</xdr:rowOff>
    </xdr:to>
    <xdr:graphicFrame macro="">
      <xdr:nvGraphicFramePr>
        <xdr:cNvPr id="8" name="7 Gráfico">
          <a:extLst>
            <a:ext uri="{FF2B5EF4-FFF2-40B4-BE49-F238E27FC236}">
              <a16:creationId xmlns:a16="http://schemas.microsoft.com/office/drawing/2014/main" id="{00000000-0008-0000-0100-000008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36</xdr:col>
      <xdr:colOff>477981</xdr:colOff>
      <xdr:row>13</xdr:row>
      <xdr:rowOff>148936</xdr:rowOff>
    </xdr:from>
    <xdr:to>
      <xdr:col>67</xdr:col>
      <xdr:colOff>284019</xdr:colOff>
      <xdr:row>62</xdr:row>
      <xdr:rowOff>2885210</xdr:rowOff>
    </xdr:to>
    <xdr:graphicFrame macro="">
      <xdr:nvGraphicFramePr>
        <xdr:cNvPr id="3" name="2 Gráfico">
          <a:extLst>
            <a:ext uri="{FF2B5EF4-FFF2-40B4-BE49-F238E27FC236}">
              <a16:creationId xmlns:a16="http://schemas.microsoft.com/office/drawing/2014/main" id="{00000000-0008-0000-0600-000003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36</xdr:col>
      <xdr:colOff>642937</xdr:colOff>
      <xdr:row>62</xdr:row>
      <xdr:rowOff>3476626</xdr:rowOff>
    </xdr:from>
    <xdr:to>
      <xdr:col>66</xdr:col>
      <xdr:colOff>549750</xdr:colOff>
      <xdr:row>120</xdr:row>
      <xdr:rowOff>116626</xdr:rowOff>
    </xdr:to>
    <xdr:graphicFrame macro="">
      <xdr:nvGraphicFramePr>
        <xdr:cNvPr id="4" name="3 Gráfico">
          <a:extLst>
            <a:ext uri="{FF2B5EF4-FFF2-40B4-BE49-F238E27FC236}">
              <a16:creationId xmlns:a16="http://schemas.microsoft.com/office/drawing/2014/main" id="{00000000-0008-0000-0600-000004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37</xdr:col>
      <xdr:colOff>23813</xdr:colOff>
      <xdr:row>123</xdr:row>
      <xdr:rowOff>142875</xdr:rowOff>
    </xdr:from>
    <xdr:to>
      <xdr:col>66</xdr:col>
      <xdr:colOff>645001</xdr:colOff>
      <xdr:row>180</xdr:row>
      <xdr:rowOff>84375</xdr:rowOff>
    </xdr:to>
    <xdr:graphicFrame macro="">
      <xdr:nvGraphicFramePr>
        <xdr:cNvPr id="5" name="4 Gráfico">
          <a:extLst>
            <a:ext uri="{FF2B5EF4-FFF2-40B4-BE49-F238E27FC236}">
              <a16:creationId xmlns:a16="http://schemas.microsoft.com/office/drawing/2014/main" id="{00000000-0008-0000-0600-000005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28</xdr:col>
      <xdr:colOff>784410</xdr:colOff>
      <xdr:row>116</xdr:row>
      <xdr:rowOff>11206</xdr:rowOff>
    </xdr:from>
    <xdr:to>
      <xdr:col>34</xdr:col>
      <xdr:colOff>0</xdr:colOff>
      <xdr:row>140</xdr:row>
      <xdr:rowOff>11206</xdr:rowOff>
    </xdr:to>
    <xdr:graphicFrame macro="">
      <xdr:nvGraphicFramePr>
        <xdr:cNvPr id="7" name="6 Gráfico">
          <a:extLst>
            <a:ext uri="{FF2B5EF4-FFF2-40B4-BE49-F238E27FC236}">
              <a16:creationId xmlns:a16="http://schemas.microsoft.com/office/drawing/2014/main" id="{00000000-0008-0000-0600-000007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28</xdr:col>
      <xdr:colOff>784412</xdr:colOff>
      <xdr:row>141</xdr:row>
      <xdr:rowOff>1</xdr:rowOff>
    </xdr:from>
    <xdr:to>
      <xdr:col>33</xdr:col>
      <xdr:colOff>549088</xdr:colOff>
      <xdr:row>164</xdr:row>
      <xdr:rowOff>123265</xdr:rowOff>
    </xdr:to>
    <xdr:graphicFrame macro="">
      <xdr:nvGraphicFramePr>
        <xdr:cNvPr id="8" name="7 Gráfico">
          <a:extLst>
            <a:ext uri="{FF2B5EF4-FFF2-40B4-BE49-F238E27FC236}">
              <a16:creationId xmlns:a16="http://schemas.microsoft.com/office/drawing/2014/main" id="{00000000-0008-0000-0600-000008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28</xdr:col>
      <xdr:colOff>806824</xdr:colOff>
      <xdr:row>165</xdr:row>
      <xdr:rowOff>156881</xdr:rowOff>
    </xdr:from>
    <xdr:to>
      <xdr:col>33</xdr:col>
      <xdr:colOff>515470</xdr:colOff>
      <xdr:row>188</xdr:row>
      <xdr:rowOff>95381</xdr:rowOff>
    </xdr:to>
    <xdr:graphicFrame macro="">
      <xdr:nvGraphicFramePr>
        <xdr:cNvPr id="9" name="8 Gráfico">
          <a:extLst>
            <a:ext uri="{FF2B5EF4-FFF2-40B4-BE49-F238E27FC236}">
              <a16:creationId xmlns:a16="http://schemas.microsoft.com/office/drawing/2014/main" id="{00000000-0008-0000-0600-000009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8</xdr:col>
      <xdr:colOff>768062</xdr:colOff>
      <xdr:row>5</xdr:row>
      <xdr:rowOff>21648</xdr:rowOff>
    </xdr:from>
    <xdr:to>
      <xdr:col>21</xdr:col>
      <xdr:colOff>3062721</xdr:colOff>
      <xdr:row>36</xdr:row>
      <xdr:rowOff>21648</xdr:rowOff>
    </xdr:to>
    <xdr:graphicFrame macro="">
      <xdr:nvGraphicFramePr>
        <xdr:cNvPr id="3" name="2 Gráfico">
          <a:extLst>
            <a:ext uri="{FF2B5EF4-FFF2-40B4-BE49-F238E27FC236}">
              <a16:creationId xmlns:a16="http://schemas.microsoft.com/office/drawing/2014/main" id="{00000000-0008-0000-0700-000003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7</xdr:col>
      <xdr:colOff>204107</xdr:colOff>
      <xdr:row>89</xdr:row>
      <xdr:rowOff>124940</xdr:rowOff>
    </xdr:from>
    <xdr:to>
      <xdr:col>20</xdr:col>
      <xdr:colOff>1004455</xdr:colOff>
      <xdr:row>124</xdr:row>
      <xdr:rowOff>84118</xdr:rowOff>
    </xdr:to>
    <xdr:graphicFrame macro="">
      <xdr:nvGraphicFramePr>
        <xdr:cNvPr id="4" name="3 Gráfico">
          <a:extLst>
            <a:ext uri="{FF2B5EF4-FFF2-40B4-BE49-F238E27FC236}">
              <a16:creationId xmlns:a16="http://schemas.microsoft.com/office/drawing/2014/main" id="{00000000-0008-0000-0700-000004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5</xdr:col>
      <xdr:colOff>280986</xdr:colOff>
      <xdr:row>25</xdr:row>
      <xdr:rowOff>133348</xdr:rowOff>
    </xdr:from>
    <xdr:to>
      <xdr:col>16</xdr:col>
      <xdr:colOff>257175</xdr:colOff>
      <xdr:row>59</xdr:row>
      <xdr:rowOff>57149</xdr:rowOff>
    </xdr:to>
    <xdr:graphicFrame macro="">
      <xdr:nvGraphicFramePr>
        <xdr:cNvPr id="3" name="Gráfico 2">
          <a:extLst>
            <a:ext uri="{FF2B5EF4-FFF2-40B4-BE49-F238E27FC236}">
              <a16:creationId xmlns:a16="http://schemas.microsoft.com/office/drawing/2014/main" id="{00000000-0008-0000-0800-000003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14</xdr:col>
      <xdr:colOff>2042524</xdr:colOff>
      <xdr:row>55</xdr:row>
      <xdr:rowOff>178275</xdr:rowOff>
    </xdr:from>
    <xdr:to>
      <xdr:col>24</xdr:col>
      <xdr:colOff>805805</xdr:colOff>
      <xdr:row>98</xdr:row>
      <xdr:rowOff>32599</xdr:rowOff>
    </xdr:to>
    <xdr:graphicFrame macro="">
      <xdr:nvGraphicFramePr>
        <xdr:cNvPr id="2" name="1 Gráfico">
          <a:extLst>
            <a:ext uri="{FF2B5EF4-FFF2-40B4-BE49-F238E27FC236}">
              <a16:creationId xmlns:a16="http://schemas.microsoft.com/office/drawing/2014/main" id="{00000000-0008-0000-0B00-000002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14</xdr:col>
      <xdr:colOff>1165410</xdr:colOff>
      <xdr:row>25</xdr:row>
      <xdr:rowOff>67236</xdr:rowOff>
    </xdr:from>
    <xdr:to>
      <xdr:col>24</xdr:col>
      <xdr:colOff>1333501</xdr:colOff>
      <xdr:row>56</xdr:row>
      <xdr:rowOff>100853</xdr:rowOff>
    </xdr:to>
    <xdr:graphicFrame macro="">
      <xdr:nvGraphicFramePr>
        <xdr:cNvPr id="3" name="2 Gráfico">
          <a:extLst>
            <a:ext uri="{FF2B5EF4-FFF2-40B4-BE49-F238E27FC236}">
              <a16:creationId xmlns:a16="http://schemas.microsoft.com/office/drawing/2014/main" id="{00000000-0008-0000-0B00-000003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25</xdr:col>
      <xdr:colOff>268942</xdr:colOff>
      <xdr:row>26</xdr:row>
      <xdr:rowOff>11204</xdr:rowOff>
    </xdr:from>
    <xdr:to>
      <xdr:col>36</xdr:col>
      <xdr:colOff>212911</xdr:colOff>
      <xdr:row>59</xdr:row>
      <xdr:rowOff>168088</xdr:rowOff>
    </xdr:to>
    <xdr:graphicFrame macro="">
      <xdr:nvGraphicFramePr>
        <xdr:cNvPr id="4" name="3 Gráfico">
          <a:extLst>
            <a:ext uri="{FF2B5EF4-FFF2-40B4-BE49-F238E27FC236}">
              <a16:creationId xmlns:a16="http://schemas.microsoft.com/office/drawing/2014/main" id="{00000000-0008-0000-0B00-000004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xdr:from>
      <xdr:col>20</xdr:col>
      <xdr:colOff>667060</xdr:colOff>
      <xdr:row>4</xdr:row>
      <xdr:rowOff>130505</xdr:rowOff>
    </xdr:from>
    <xdr:to>
      <xdr:col>32</xdr:col>
      <xdr:colOff>187447</xdr:colOff>
      <xdr:row>39</xdr:row>
      <xdr:rowOff>11723</xdr:rowOff>
    </xdr:to>
    <xdr:graphicFrame macro="">
      <xdr:nvGraphicFramePr>
        <xdr:cNvPr id="2" name="1 Gráfico">
          <a:extLst>
            <a:ext uri="{FF2B5EF4-FFF2-40B4-BE49-F238E27FC236}">
              <a16:creationId xmlns:a16="http://schemas.microsoft.com/office/drawing/2014/main" id="{00000000-0008-0000-0C00-000002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20</xdr:col>
      <xdr:colOff>675594</xdr:colOff>
      <xdr:row>40</xdr:row>
      <xdr:rowOff>159884</xdr:rowOff>
    </xdr:from>
    <xdr:to>
      <xdr:col>33</xdr:col>
      <xdr:colOff>406653</xdr:colOff>
      <xdr:row>74</xdr:row>
      <xdr:rowOff>52868</xdr:rowOff>
    </xdr:to>
    <xdr:graphicFrame macro="">
      <xdr:nvGraphicFramePr>
        <xdr:cNvPr id="5" name="4 Gráfico">
          <a:extLst>
            <a:ext uri="{FF2B5EF4-FFF2-40B4-BE49-F238E27FC236}">
              <a16:creationId xmlns:a16="http://schemas.microsoft.com/office/drawing/2014/main" id="{00000000-0008-0000-0C00-000005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20</xdr:col>
      <xdr:colOff>60924</xdr:colOff>
      <xdr:row>99</xdr:row>
      <xdr:rowOff>78550</xdr:rowOff>
    </xdr:from>
    <xdr:to>
      <xdr:col>31</xdr:col>
      <xdr:colOff>343311</xdr:colOff>
      <xdr:row>133</xdr:row>
      <xdr:rowOff>150268</xdr:rowOff>
    </xdr:to>
    <xdr:graphicFrame macro="">
      <xdr:nvGraphicFramePr>
        <xdr:cNvPr id="7" name="6 Gráfico">
          <a:extLst>
            <a:ext uri="{FF2B5EF4-FFF2-40B4-BE49-F238E27FC236}">
              <a16:creationId xmlns:a16="http://schemas.microsoft.com/office/drawing/2014/main" id="{00000000-0008-0000-0C00-000007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wsDr>
</file>

<file path=xl/drawings/drawing7.xml><?xml version="1.0" encoding="utf-8"?>
<xdr:wsDr xmlns:xdr="http://schemas.openxmlformats.org/drawingml/2006/spreadsheetDrawing" xmlns:a="http://schemas.openxmlformats.org/drawingml/2006/main">
  <xdr:twoCellAnchor>
    <xdr:from>
      <xdr:col>33</xdr:col>
      <xdr:colOff>59925</xdr:colOff>
      <xdr:row>5</xdr:row>
      <xdr:rowOff>98651</xdr:rowOff>
    </xdr:from>
    <xdr:to>
      <xdr:col>48</xdr:col>
      <xdr:colOff>629330</xdr:colOff>
      <xdr:row>47</xdr:row>
      <xdr:rowOff>30615</xdr:rowOff>
    </xdr:to>
    <xdr:graphicFrame macro="">
      <xdr:nvGraphicFramePr>
        <xdr:cNvPr id="5" name="4 Gráfico">
          <a:extLst>
            <a:ext uri="{FF2B5EF4-FFF2-40B4-BE49-F238E27FC236}">
              <a16:creationId xmlns:a16="http://schemas.microsoft.com/office/drawing/2014/main" id="{00000000-0008-0000-0E00-000005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27</xdr:col>
      <xdr:colOff>700201</xdr:colOff>
      <xdr:row>64</xdr:row>
      <xdr:rowOff>186814</xdr:rowOff>
    </xdr:from>
    <xdr:to>
      <xdr:col>37</xdr:col>
      <xdr:colOff>578303</xdr:colOff>
      <xdr:row>92</xdr:row>
      <xdr:rowOff>51026</xdr:rowOff>
    </xdr:to>
    <xdr:graphicFrame macro="">
      <xdr:nvGraphicFramePr>
        <xdr:cNvPr id="3" name="2 Gráfico">
          <a:extLst>
            <a:ext uri="{FF2B5EF4-FFF2-40B4-BE49-F238E27FC236}">
              <a16:creationId xmlns:a16="http://schemas.microsoft.com/office/drawing/2014/main" id="{00000000-0008-0000-0E00-000003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38</xdr:col>
      <xdr:colOff>282348</xdr:colOff>
      <xdr:row>54</xdr:row>
      <xdr:rowOff>139472</xdr:rowOff>
    </xdr:from>
    <xdr:to>
      <xdr:col>50</xdr:col>
      <xdr:colOff>0</xdr:colOff>
      <xdr:row>86</xdr:row>
      <xdr:rowOff>119063</xdr:rowOff>
    </xdr:to>
    <xdr:graphicFrame macro="">
      <xdr:nvGraphicFramePr>
        <xdr:cNvPr id="9" name="8 Gráfico">
          <a:extLst>
            <a:ext uri="{FF2B5EF4-FFF2-40B4-BE49-F238E27FC236}">
              <a16:creationId xmlns:a16="http://schemas.microsoft.com/office/drawing/2014/main" id="{00000000-0008-0000-0E00-000009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27</xdr:col>
      <xdr:colOff>1319893</xdr:colOff>
      <xdr:row>54</xdr:row>
      <xdr:rowOff>115659</xdr:rowOff>
    </xdr:from>
    <xdr:to>
      <xdr:col>37</xdr:col>
      <xdr:colOff>690562</xdr:colOff>
      <xdr:row>86</xdr:row>
      <xdr:rowOff>71438</xdr:rowOff>
    </xdr:to>
    <xdr:graphicFrame macro="">
      <xdr:nvGraphicFramePr>
        <xdr:cNvPr id="10" name="9 Gráfico">
          <a:extLst>
            <a:ext uri="{FF2B5EF4-FFF2-40B4-BE49-F238E27FC236}">
              <a16:creationId xmlns:a16="http://schemas.microsoft.com/office/drawing/2014/main" id="{00000000-0008-0000-0E00-00000A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7</xdr:col>
      <xdr:colOff>425821</xdr:colOff>
      <xdr:row>1</xdr:row>
      <xdr:rowOff>179294</xdr:rowOff>
    </xdr:from>
    <xdr:to>
      <xdr:col>15</xdr:col>
      <xdr:colOff>537881</xdr:colOff>
      <xdr:row>34</xdr:row>
      <xdr:rowOff>145676</xdr:rowOff>
    </xdr:to>
    <xdr:graphicFrame macro="">
      <xdr:nvGraphicFramePr>
        <xdr:cNvPr id="7" name="6 Gráfico">
          <a:extLst>
            <a:ext uri="{FF2B5EF4-FFF2-40B4-BE49-F238E27FC236}">
              <a16:creationId xmlns:a16="http://schemas.microsoft.com/office/drawing/2014/main" id="{00000000-0008-0000-0E00-000007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wsDr>
</file>

<file path=xl/drawings/drawing8.xml><?xml version="1.0" encoding="utf-8"?>
<xdr:wsDr xmlns:xdr="http://schemas.openxmlformats.org/drawingml/2006/spreadsheetDrawing" xmlns:a="http://schemas.openxmlformats.org/drawingml/2006/main">
  <xdr:twoCellAnchor>
    <xdr:from>
      <xdr:col>7</xdr:col>
      <xdr:colOff>707572</xdr:colOff>
      <xdr:row>59</xdr:row>
      <xdr:rowOff>40821</xdr:rowOff>
    </xdr:from>
    <xdr:to>
      <xdr:col>18</xdr:col>
      <xdr:colOff>204108</xdr:colOff>
      <xdr:row>91</xdr:row>
      <xdr:rowOff>149679</xdr:rowOff>
    </xdr:to>
    <xdr:graphicFrame macro="">
      <xdr:nvGraphicFramePr>
        <xdr:cNvPr id="5" name="4 Gráfico">
          <a:extLst>
            <a:ext uri="{FF2B5EF4-FFF2-40B4-BE49-F238E27FC236}">
              <a16:creationId xmlns:a16="http://schemas.microsoft.com/office/drawing/2014/main" id="{00000000-0008-0000-0F00-000005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7</xdr:col>
      <xdr:colOff>707572</xdr:colOff>
      <xdr:row>94</xdr:row>
      <xdr:rowOff>27213</xdr:rowOff>
    </xdr:from>
    <xdr:to>
      <xdr:col>18</xdr:col>
      <xdr:colOff>217715</xdr:colOff>
      <xdr:row>123</xdr:row>
      <xdr:rowOff>149678</xdr:rowOff>
    </xdr:to>
    <xdr:graphicFrame macro="">
      <xdr:nvGraphicFramePr>
        <xdr:cNvPr id="6" name="5 Gráfico">
          <a:extLst>
            <a:ext uri="{FF2B5EF4-FFF2-40B4-BE49-F238E27FC236}">
              <a16:creationId xmlns:a16="http://schemas.microsoft.com/office/drawing/2014/main" id="{00000000-0008-0000-0F00-000006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9.xml><?xml version="1.0" encoding="utf-8"?>
<xdr:wsDr xmlns:xdr="http://schemas.openxmlformats.org/drawingml/2006/spreadsheetDrawing" xmlns:a="http://schemas.openxmlformats.org/drawingml/2006/main">
  <xdr:twoCellAnchor>
    <xdr:from>
      <xdr:col>14</xdr:col>
      <xdr:colOff>38101</xdr:colOff>
      <xdr:row>21</xdr:row>
      <xdr:rowOff>76200</xdr:rowOff>
    </xdr:from>
    <xdr:to>
      <xdr:col>23</xdr:col>
      <xdr:colOff>57150</xdr:colOff>
      <xdr:row>49</xdr:row>
      <xdr:rowOff>161925</xdr:rowOff>
    </xdr:to>
    <xdr:graphicFrame macro="">
      <xdr:nvGraphicFramePr>
        <xdr:cNvPr id="2" name="1 Gráfico">
          <a:extLst>
            <a:ext uri="{FF2B5EF4-FFF2-40B4-BE49-F238E27FC236}">
              <a16:creationId xmlns:a16="http://schemas.microsoft.com/office/drawing/2014/main" id="{00000000-0008-0000-1000-000002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14</xdr:col>
      <xdr:colOff>57151</xdr:colOff>
      <xdr:row>50</xdr:row>
      <xdr:rowOff>145676</xdr:rowOff>
    </xdr:from>
    <xdr:to>
      <xdr:col>23</xdr:col>
      <xdr:colOff>78442</xdr:colOff>
      <xdr:row>78</xdr:row>
      <xdr:rowOff>0</xdr:rowOff>
    </xdr:to>
    <xdr:graphicFrame macro="">
      <xdr:nvGraphicFramePr>
        <xdr:cNvPr id="4" name="3 Gráfico">
          <a:extLst>
            <a:ext uri="{FF2B5EF4-FFF2-40B4-BE49-F238E27FC236}">
              <a16:creationId xmlns:a16="http://schemas.microsoft.com/office/drawing/2014/main" id="{00000000-0008-0000-1000-000004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14</xdr:col>
      <xdr:colOff>89646</xdr:colOff>
      <xdr:row>81</xdr:row>
      <xdr:rowOff>22412</xdr:rowOff>
    </xdr:from>
    <xdr:to>
      <xdr:col>23</xdr:col>
      <xdr:colOff>22412</xdr:colOff>
      <xdr:row>107</xdr:row>
      <xdr:rowOff>11206</xdr:rowOff>
    </xdr:to>
    <xdr:graphicFrame macro="">
      <xdr:nvGraphicFramePr>
        <xdr:cNvPr id="5" name="4 Gráfico">
          <a:extLst>
            <a:ext uri="{FF2B5EF4-FFF2-40B4-BE49-F238E27FC236}">
              <a16:creationId xmlns:a16="http://schemas.microsoft.com/office/drawing/2014/main" id="{00000000-0008-0000-1000-000005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wsDr>
</file>

<file path=xl/drawings/drawing10.xml><?xml version="1.0" encoding="utf-8"?>
<xdr:wsDr xmlns:xdr="http://schemas.openxmlformats.org/drawingml/2006/spreadsheetDrawing" xmlns:a="http://schemas.openxmlformats.org/drawingml/2006/main">
  <xdr:twoCellAnchor>
    <xdr:from>
      <xdr:col>10</xdr:col>
      <xdr:colOff>140153</xdr:colOff>
      <xdr:row>29</xdr:row>
      <xdr:rowOff>21772</xdr:rowOff>
    </xdr:from>
    <xdr:to>
      <xdr:col>19</xdr:col>
      <xdr:colOff>563335</xdr:colOff>
      <xdr:row>53</xdr:row>
      <xdr:rowOff>40822</xdr:rowOff>
    </xdr:to>
    <xdr:graphicFrame macro="">
      <xdr:nvGraphicFramePr>
        <xdr:cNvPr id="2" name="1 Gráfico">
          <a:extLst>
            <a:ext uri="{FF2B5EF4-FFF2-40B4-BE49-F238E27FC236}">
              <a16:creationId xmlns:a16="http://schemas.microsoft.com/office/drawing/2014/main" id="{00000000-0008-0000-1300-000002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1.xml><?xml version="1.0" encoding="utf-8"?>
<xdr:wsDr xmlns:xdr="http://schemas.openxmlformats.org/drawingml/2006/spreadsheetDrawing" xmlns:a="http://schemas.openxmlformats.org/drawingml/2006/main">
  <xdr:twoCellAnchor>
    <xdr:from>
      <xdr:col>14</xdr:col>
      <xdr:colOff>257175</xdr:colOff>
      <xdr:row>12</xdr:row>
      <xdr:rowOff>9525</xdr:rowOff>
    </xdr:from>
    <xdr:to>
      <xdr:col>25</xdr:col>
      <xdr:colOff>123825</xdr:colOff>
      <xdr:row>38</xdr:row>
      <xdr:rowOff>142875</xdr:rowOff>
    </xdr:to>
    <xdr:graphicFrame macro="">
      <xdr:nvGraphicFramePr>
        <xdr:cNvPr id="2" name="1 Gráfico">
          <a:extLst>
            <a:ext uri="{FF2B5EF4-FFF2-40B4-BE49-F238E27FC236}">
              <a16:creationId xmlns:a16="http://schemas.microsoft.com/office/drawing/2014/main" id="{00000000-0008-0000-1400-000002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2.xml><?xml version="1.0" encoding="utf-8"?>
<xdr:wsDr xmlns:xdr="http://schemas.openxmlformats.org/drawingml/2006/spreadsheetDrawing" xmlns:a="http://schemas.openxmlformats.org/drawingml/2006/main">
  <xdr:twoCellAnchor>
    <xdr:from>
      <xdr:col>8</xdr:col>
      <xdr:colOff>508907</xdr:colOff>
      <xdr:row>9</xdr:row>
      <xdr:rowOff>170090</xdr:rowOff>
    </xdr:from>
    <xdr:to>
      <xdr:col>19</xdr:col>
      <xdr:colOff>40821</xdr:colOff>
      <xdr:row>36</xdr:row>
      <xdr:rowOff>55789</xdr:rowOff>
    </xdr:to>
    <xdr:graphicFrame macro="">
      <xdr:nvGraphicFramePr>
        <xdr:cNvPr id="2" name="1 Gráfico">
          <a:extLst>
            <a:ext uri="{FF2B5EF4-FFF2-40B4-BE49-F238E27FC236}">
              <a16:creationId xmlns:a16="http://schemas.microsoft.com/office/drawing/2014/main" id="{00000000-0008-0000-1500-000002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3.xml><?xml version="1.0" encoding="utf-8"?>
<xdr:wsDr xmlns:xdr="http://schemas.openxmlformats.org/drawingml/2006/spreadsheetDrawing" xmlns:a="http://schemas.openxmlformats.org/drawingml/2006/main">
  <xdr:twoCellAnchor>
    <xdr:from>
      <xdr:col>6</xdr:col>
      <xdr:colOff>285749</xdr:colOff>
      <xdr:row>3</xdr:row>
      <xdr:rowOff>19049</xdr:rowOff>
    </xdr:from>
    <xdr:to>
      <xdr:col>17</xdr:col>
      <xdr:colOff>371474</xdr:colOff>
      <xdr:row>30</xdr:row>
      <xdr:rowOff>123824</xdr:rowOff>
    </xdr:to>
    <xdr:graphicFrame macro="">
      <xdr:nvGraphicFramePr>
        <xdr:cNvPr id="2" name="1 Gráfico">
          <a:extLst>
            <a:ext uri="{FF2B5EF4-FFF2-40B4-BE49-F238E27FC236}">
              <a16:creationId xmlns:a16="http://schemas.microsoft.com/office/drawing/2014/main" id="{00000000-0008-0000-1600-000002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4.xml><?xml version="1.0" encoding="utf-8"?>
<xdr:wsDr xmlns:xdr="http://schemas.openxmlformats.org/drawingml/2006/spreadsheetDrawing" xmlns:a="http://schemas.openxmlformats.org/drawingml/2006/main">
  <xdr:twoCellAnchor>
    <xdr:from>
      <xdr:col>7</xdr:col>
      <xdr:colOff>514350</xdr:colOff>
      <xdr:row>2</xdr:row>
      <xdr:rowOff>180973</xdr:rowOff>
    </xdr:from>
    <xdr:to>
      <xdr:col>18</xdr:col>
      <xdr:colOff>400050</xdr:colOff>
      <xdr:row>37</xdr:row>
      <xdr:rowOff>9524</xdr:rowOff>
    </xdr:to>
    <xdr:graphicFrame macro="">
      <xdr:nvGraphicFramePr>
        <xdr:cNvPr id="2" name="1 Gráfico">
          <a:extLst>
            <a:ext uri="{FF2B5EF4-FFF2-40B4-BE49-F238E27FC236}">
              <a16:creationId xmlns:a16="http://schemas.microsoft.com/office/drawing/2014/main" id="{00000000-0008-0000-1700-000002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5.xml><?xml version="1.0" encoding="utf-8"?>
<xdr:wsDr xmlns:xdr="http://schemas.openxmlformats.org/drawingml/2006/spreadsheetDrawing" xmlns:a="http://schemas.openxmlformats.org/drawingml/2006/main">
  <xdr:twoCellAnchor>
    <xdr:from>
      <xdr:col>4</xdr:col>
      <xdr:colOff>504824</xdr:colOff>
      <xdr:row>0</xdr:row>
      <xdr:rowOff>123824</xdr:rowOff>
    </xdr:from>
    <xdr:to>
      <xdr:col>14</xdr:col>
      <xdr:colOff>466725</xdr:colOff>
      <xdr:row>25</xdr:row>
      <xdr:rowOff>9525</xdr:rowOff>
    </xdr:to>
    <xdr:graphicFrame macro="">
      <xdr:nvGraphicFramePr>
        <xdr:cNvPr id="2" name="1 Gráfico">
          <a:extLst>
            <a:ext uri="{FF2B5EF4-FFF2-40B4-BE49-F238E27FC236}">
              <a16:creationId xmlns:a16="http://schemas.microsoft.com/office/drawing/2014/main" id="{00000000-0008-0000-1800-000002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4</xdr:col>
      <xdr:colOff>428625</xdr:colOff>
      <xdr:row>26</xdr:row>
      <xdr:rowOff>28574</xdr:rowOff>
    </xdr:from>
    <xdr:to>
      <xdr:col>13</xdr:col>
      <xdr:colOff>723900</xdr:colOff>
      <xdr:row>54</xdr:row>
      <xdr:rowOff>66675</xdr:rowOff>
    </xdr:to>
    <xdr:graphicFrame macro="">
      <xdr:nvGraphicFramePr>
        <xdr:cNvPr id="3" name="2 Gráfico">
          <a:extLst>
            <a:ext uri="{FF2B5EF4-FFF2-40B4-BE49-F238E27FC236}">
              <a16:creationId xmlns:a16="http://schemas.microsoft.com/office/drawing/2014/main" id="{00000000-0008-0000-1800-000003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16.xml><?xml version="1.0" encoding="utf-8"?>
<xdr:wsDr xmlns:xdr="http://schemas.openxmlformats.org/drawingml/2006/spreadsheetDrawing" xmlns:a="http://schemas.openxmlformats.org/drawingml/2006/main">
  <xdr:twoCellAnchor>
    <xdr:from>
      <xdr:col>6</xdr:col>
      <xdr:colOff>190499</xdr:colOff>
      <xdr:row>9</xdr:row>
      <xdr:rowOff>76200</xdr:rowOff>
    </xdr:from>
    <xdr:to>
      <xdr:col>16</xdr:col>
      <xdr:colOff>257174</xdr:colOff>
      <xdr:row>36</xdr:row>
      <xdr:rowOff>76200</xdr:rowOff>
    </xdr:to>
    <xdr:graphicFrame macro="">
      <xdr:nvGraphicFramePr>
        <xdr:cNvPr id="3" name="2 Gráfico">
          <a:extLst>
            <a:ext uri="{FF2B5EF4-FFF2-40B4-BE49-F238E27FC236}">
              <a16:creationId xmlns:a16="http://schemas.microsoft.com/office/drawing/2014/main" id="{00000000-0008-0000-1900-000003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7.xml><?xml version="1.0" encoding="utf-8"?>
<xdr:wsDr xmlns:xdr="http://schemas.openxmlformats.org/drawingml/2006/spreadsheetDrawing" xmlns:a="http://schemas.openxmlformats.org/drawingml/2006/main">
  <xdr:twoCellAnchor>
    <xdr:from>
      <xdr:col>11</xdr:col>
      <xdr:colOff>273503</xdr:colOff>
      <xdr:row>3</xdr:row>
      <xdr:rowOff>57149</xdr:rowOff>
    </xdr:from>
    <xdr:to>
      <xdr:col>23</xdr:col>
      <xdr:colOff>653143</xdr:colOff>
      <xdr:row>32</xdr:row>
      <xdr:rowOff>0</xdr:rowOff>
    </xdr:to>
    <xdr:graphicFrame macro="">
      <xdr:nvGraphicFramePr>
        <xdr:cNvPr id="2" name="1 Gráfico">
          <a:extLst>
            <a:ext uri="{FF2B5EF4-FFF2-40B4-BE49-F238E27FC236}">
              <a16:creationId xmlns:a16="http://schemas.microsoft.com/office/drawing/2014/main" id="{00000000-0008-0000-1A00-000002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xdr:col>
      <xdr:colOff>896470</xdr:colOff>
      <xdr:row>32</xdr:row>
      <xdr:rowOff>170491</xdr:rowOff>
    </xdr:from>
    <xdr:to>
      <xdr:col>11</xdr:col>
      <xdr:colOff>128868</xdr:colOff>
      <xdr:row>72</xdr:row>
      <xdr:rowOff>156883</xdr:rowOff>
    </xdr:to>
    <xdr:graphicFrame macro="">
      <xdr:nvGraphicFramePr>
        <xdr:cNvPr id="3" name="2 Gráfico">
          <a:extLst>
            <a:ext uri="{FF2B5EF4-FFF2-40B4-BE49-F238E27FC236}">
              <a16:creationId xmlns:a16="http://schemas.microsoft.com/office/drawing/2014/main" id="{00000000-0008-0000-1A00-000003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18.xml><?xml version="1.0" encoding="utf-8"?>
<xdr:wsDr xmlns:xdr="http://schemas.openxmlformats.org/drawingml/2006/spreadsheetDrawing" xmlns:a="http://schemas.openxmlformats.org/drawingml/2006/main">
  <xdr:twoCellAnchor>
    <xdr:from>
      <xdr:col>8</xdr:col>
      <xdr:colOff>248128</xdr:colOff>
      <xdr:row>21</xdr:row>
      <xdr:rowOff>13607</xdr:rowOff>
    </xdr:from>
    <xdr:to>
      <xdr:col>18</xdr:col>
      <xdr:colOff>638735</xdr:colOff>
      <xdr:row>55</xdr:row>
      <xdr:rowOff>67235</xdr:rowOff>
    </xdr:to>
    <xdr:graphicFrame macro="">
      <xdr:nvGraphicFramePr>
        <xdr:cNvPr id="4" name="3 Gráfico">
          <a:extLst>
            <a:ext uri="{FF2B5EF4-FFF2-40B4-BE49-F238E27FC236}">
              <a16:creationId xmlns:a16="http://schemas.microsoft.com/office/drawing/2014/main" id="{00000000-0008-0000-1B00-000004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6</xdr:col>
      <xdr:colOff>56027</xdr:colOff>
      <xdr:row>53</xdr:row>
      <xdr:rowOff>168086</xdr:rowOff>
    </xdr:from>
    <xdr:to>
      <xdr:col>15</xdr:col>
      <xdr:colOff>313763</xdr:colOff>
      <xdr:row>87</xdr:row>
      <xdr:rowOff>67234</xdr:rowOff>
    </xdr:to>
    <xdr:graphicFrame macro="">
      <xdr:nvGraphicFramePr>
        <xdr:cNvPr id="6" name="5 Gráfico">
          <a:extLst>
            <a:ext uri="{FF2B5EF4-FFF2-40B4-BE49-F238E27FC236}">
              <a16:creationId xmlns:a16="http://schemas.microsoft.com/office/drawing/2014/main" id="{00000000-0008-0000-1B00-000006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19.xml><?xml version="1.0" encoding="utf-8"?>
<xdr:wsDr xmlns:xdr="http://schemas.openxmlformats.org/drawingml/2006/spreadsheetDrawing" xmlns:a="http://schemas.openxmlformats.org/drawingml/2006/main">
  <xdr:twoCellAnchor>
    <xdr:from>
      <xdr:col>24</xdr:col>
      <xdr:colOff>342900</xdr:colOff>
      <xdr:row>16</xdr:row>
      <xdr:rowOff>161925</xdr:rowOff>
    </xdr:from>
    <xdr:to>
      <xdr:col>34</xdr:col>
      <xdr:colOff>276226</xdr:colOff>
      <xdr:row>45</xdr:row>
      <xdr:rowOff>152400</xdr:rowOff>
    </xdr:to>
    <xdr:graphicFrame macro="">
      <xdr:nvGraphicFramePr>
        <xdr:cNvPr id="2" name="1 Gráfico">
          <a:extLst>
            <a:ext uri="{FF2B5EF4-FFF2-40B4-BE49-F238E27FC236}">
              <a16:creationId xmlns:a16="http://schemas.microsoft.com/office/drawing/2014/main" id="{00000000-0008-0000-1C00-000002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20</xdr:col>
      <xdr:colOff>809624</xdr:colOff>
      <xdr:row>31</xdr:row>
      <xdr:rowOff>47625</xdr:rowOff>
    </xdr:from>
    <xdr:to>
      <xdr:col>26</xdr:col>
      <xdr:colOff>342900</xdr:colOff>
      <xdr:row>55</xdr:row>
      <xdr:rowOff>85725</xdr:rowOff>
    </xdr:to>
    <xdr:graphicFrame macro="">
      <xdr:nvGraphicFramePr>
        <xdr:cNvPr id="5" name="4 Gráfico">
          <a:extLst>
            <a:ext uri="{FF2B5EF4-FFF2-40B4-BE49-F238E27FC236}">
              <a16:creationId xmlns:a16="http://schemas.microsoft.com/office/drawing/2014/main" id="{00000000-0008-0000-1C00-000005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7</xdr:col>
      <xdr:colOff>231321</xdr:colOff>
      <xdr:row>22</xdr:row>
      <xdr:rowOff>54429</xdr:rowOff>
    </xdr:from>
    <xdr:to>
      <xdr:col>20</xdr:col>
      <xdr:colOff>190500</xdr:colOff>
      <xdr:row>50</xdr:row>
      <xdr:rowOff>13607</xdr:rowOff>
    </xdr:to>
    <xdr:graphicFrame macro="">
      <xdr:nvGraphicFramePr>
        <xdr:cNvPr id="4" name="3 Gráfico">
          <a:extLst>
            <a:ext uri="{FF2B5EF4-FFF2-40B4-BE49-F238E27FC236}">
              <a16:creationId xmlns:a16="http://schemas.microsoft.com/office/drawing/2014/main" id="{00000000-0008-0000-1C00-000004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wsDr>
</file>

<file path=xl/drawings/drawing20.xml><?xml version="1.0" encoding="utf-8"?>
<xdr:wsDr xmlns:xdr="http://schemas.openxmlformats.org/drawingml/2006/spreadsheetDrawing" xmlns:a="http://schemas.openxmlformats.org/drawingml/2006/main">
  <xdr:twoCellAnchor>
    <xdr:from>
      <xdr:col>1</xdr:col>
      <xdr:colOff>188818</xdr:colOff>
      <xdr:row>80</xdr:row>
      <xdr:rowOff>159684</xdr:rowOff>
    </xdr:from>
    <xdr:to>
      <xdr:col>4</xdr:col>
      <xdr:colOff>646018</xdr:colOff>
      <xdr:row>103</xdr:row>
      <xdr:rowOff>83484</xdr:rowOff>
    </xdr:to>
    <xdr:graphicFrame macro="">
      <xdr:nvGraphicFramePr>
        <xdr:cNvPr id="4" name="3 Gráfico">
          <a:extLst>
            <a:ext uri="{FF2B5EF4-FFF2-40B4-BE49-F238E27FC236}">
              <a16:creationId xmlns:a16="http://schemas.microsoft.com/office/drawing/2014/main" id="{00000000-0008-0000-1D00-000004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8</xdr:col>
      <xdr:colOff>1533604</xdr:colOff>
      <xdr:row>2</xdr:row>
      <xdr:rowOff>43223</xdr:rowOff>
    </xdr:from>
    <xdr:to>
      <xdr:col>12</xdr:col>
      <xdr:colOff>3104028</xdr:colOff>
      <xdr:row>34</xdr:row>
      <xdr:rowOff>29615</xdr:rowOff>
    </xdr:to>
    <xdr:graphicFrame macro="">
      <xdr:nvGraphicFramePr>
        <xdr:cNvPr id="5" name="4 Gráfico">
          <a:extLst>
            <a:ext uri="{FF2B5EF4-FFF2-40B4-BE49-F238E27FC236}">
              <a16:creationId xmlns:a16="http://schemas.microsoft.com/office/drawing/2014/main" id="{00000000-0008-0000-1D00-000005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3</xdr:col>
      <xdr:colOff>627530</xdr:colOff>
      <xdr:row>15</xdr:row>
      <xdr:rowOff>156881</xdr:rowOff>
    </xdr:from>
    <xdr:to>
      <xdr:col>8</xdr:col>
      <xdr:colOff>1692088</xdr:colOff>
      <xdr:row>37</xdr:row>
      <xdr:rowOff>156882</xdr:rowOff>
    </xdr:to>
    <xdr:graphicFrame macro="">
      <xdr:nvGraphicFramePr>
        <xdr:cNvPr id="7" name="6 Gráfico">
          <a:extLst>
            <a:ext uri="{FF2B5EF4-FFF2-40B4-BE49-F238E27FC236}">
              <a16:creationId xmlns:a16="http://schemas.microsoft.com/office/drawing/2014/main" id="{00000000-0008-0000-1D00-000007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_rels/pivotCacheDefinition3.xml.rels><?xml version="1.0" encoding="UTF-8" standalone="yes"?>
<Relationships xmlns="http://schemas.openxmlformats.org/package/2006/relationships"><Relationship Id="rId1" Type="http://schemas.openxmlformats.org/officeDocument/2006/relationships/pivotCacheRecords" Target="pivotCacheRecords3.xml"/></Relationships>
</file>

<file path=xl/pivotCache/pivotCacheDefinition1.xml><?xml version="1.0" encoding="utf-8"?>
<pivotCacheDefinition xmlns="http://schemas.openxmlformats.org/spreadsheetml/2006/main" xmlns:r="http://schemas.openxmlformats.org/officeDocument/2006/relationships" r:id="rId1" refreshedBy="Usuario" refreshedDate="43836.852860416664" createdVersion="6" refreshedVersion="3" minRefreshableVersion="3" recordCount="1282">
  <cacheSource type="worksheet">
    <worksheetSource ref="A1:Z1048576" sheet="Completa"/>
  </cacheSource>
  <cacheFields count="26">
    <cacheField name="Fecha" numFmtId="0">
      <sharedItems containsNonDate="0" containsDate="1" containsString="0" containsBlank="1" minDate="2019-01-02T00:00:00" maxDate="2019-12-31T00:00:00" count="311">
        <d v="2019-12-30T00:00:00"/>
        <d v="2019-12-28T00:00:00"/>
        <d v="2019-12-27T00:00:00"/>
        <d v="2019-12-25T00:00:00"/>
        <d v="2019-12-24T00:00:00"/>
        <d v="2019-12-23T00:00:00"/>
        <d v="2019-12-22T00:00:00"/>
        <d v="2019-12-21T00:00:00"/>
        <d v="2019-12-20T00:00:00"/>
        <d v="2019-12-19T00:00:00"/>
        <d v="2019-12-18T00:00:00"/>
        <d v="2019-12-17T00:00:00"/>
        <d v="2019-12-15T00:00:00"/>
        <d v="2019-12-14T00:00:00"/>
        <d v="2019-12-13T00:00:00"/>
        <d v="2019-12-12T00:00:00"/>
        <d v="2019-12-11T00:00:00"/>
        <d v="2019-12-08T00:00:00"/>
        <d v="2019-12-07T00:00:00"/>
        <d v="2019-12-06T00:00:00"/>
        <d v="2019-12-05T00:00:00"/>
        <d v="2019-12-04T00:00:00"/>
        <d v="2019-12-03T00:00:00"/>
        <d v="2019-12-02T00:00:00"/>
        <d v="2019-12-01T00:00:00"/>
        <d v="2019-11-30T00:00:00"/>
        <d v="2019-11-29T00:00:00"/>
        <d v="2019-11-28T00:00:00"/>
        <d v="2019-11-27T00:00:00"/>
        <d v="2019-11-25T00:00:00"/>
        <d v="2019-11-24T00:00:00"/>
        <d v="2019-11-23T00:00:00"/>
        <d v="2019-11-22T00:00:00"/>
        <d v="2019-11-21T00:00:00"/>
        <d v="2019-11-19T00:00:00"/>
        <d v="2019-11-18T00:00:00"/>
        <d v="2019-11-17T00:00:00"/>
        <d v="2019-11-15T00:00:00"/>
        <d v="2019-11-11T00:00:00"/>
        <d v="2019-11-09T00:00:00"/>
        <d v="2019-11-08T00:00:00"/>
        <d v="2019-11-07T00:00:00"/>
        <d v="2019-11-05T00:00:00"/>
        <d v="2019-11-04T00:00:00"/>
        <d v="2019-11-03T00:00:00"/>
        <d v="2019-11-02T00:00:00"/>
        <d v="2019-11-01T00:00:00"/>
        <d v="2019-10-31T00:00:00"/>
        <d v="2019-10-30T00:00:00"/>
        <d v="2019-10-29T00:00:00"/>
        <d v="2019-10-28T00:00:00"/>
        <d v="2019-10-27T00:00:00"/>
        <d v="2019-10-26T00:00:00"/>
        <d v="2019-10-24T00:00:00"/>
        <d v="2019-10-23T00:00:00"/>
        <d v="2019-10-22T00:00:00"/>
        <d v="2019-10-21T00:00:00"/>
        <d v="2019-10-20T00:00:00"/>
        <d v="2019-10-19T00:00:00"/>
        <d v="2019-10-18T00:00:00"/>
        <d v="2019-10-17T00:00:00"/>
        <d v="2019-10-16T00:00:00"/>
        <d v="2019-10-15T00:00:00"/>
        <d v="2019-10-14T00:00:00"/>
        <d v="2019-10-13T00:00:00"/>
        <d v="2019-10-12T00:00:00"/>
        <d v="2019-10-11T00:00:00"/>
        <d v="2019-10-10T00:00:00"/>
        <d v="2019-10-08T00:00:00"/>
        <d v="2019-10-07T00:00:00"/>
        <d v="2019-10-06T00:00:00"/>
        <d v="2019-10-05T00:00:00"/>
        <d v="2019-10-04T00:00:00"/>
        <d v="2019-10-03T00:00:00"/>
        <d v="2019-10-02T00:00:00"/>
        <d v="2019-10-01T00:00:00"/>
        <d v="2019-09-29T00:00:00"/>
        <d v="2019-09-28T00:00:00"/>
        <d v="2019-09-27T00:00:00"/>
        <d v="2019-09-26T00:00:00"/>
        <d v="2019-09-23T00:00:00"/>
        <d v="2019-09-22T00:00:00"/>
        <d v="2019-09-21T00:00:00"/>
        <d v="2019-09-20T00:00:00"/>
        <d v="2019-09-19T00:00:00"/>
        <d v="2019-09-18T00:00:00"/>
        <d v="2019-09-16T00:00:00"/>
        <d v="2019-09-15T00:00:00"/>
        <d v="2019-09-14T00:00:00"/>
        <d v="2019-09-13T00:00:00"/>
        <d v="2019-09-12T00:00:00"/>
        <d v="2019-09-11T00:00:00"/>
        <d v="2019-09-10T00:00:00"/>
        <d v="2019-09-09T00:00:00"/>
        <d v="2019-09-08T00:00:00"/>
        <d v="2019-09-07T00:00:00"/>
        <d v="2019-09-06T00:00:00"/>
        <d v="2019-09-05T00:00:00"/>
        <d v="2019-09-04T00:00:00"/>
        <d v="2019-09-03T00:00:00"/>
        <d v="2019-09-02T00:00:00"/>
        <d v="2019-09-01T00:00:00"/>
        <d v="2019-08-31T00:00:00"/>
        <d v="2019-08-30T00:00:00"/>
        <d v="2019-08-29T00:00:00"/>
        <d v="2019-08-28T00:00:00"/>
        <d v="2019-08-27T00:00:00"/>
        <d v="2019-08-26T00:00:00"/>
        <d v="2019-08-25T00:00:00"/>
        <d v="2019-08-24T00:00:00"/>
        <d v="2019-08-23T00:00:00"/>
        <d v="2019-08-22T00:00:00"/>
        <d v="2019-08-21T00:00:00"/>
        <d v="2019-08-20T00:00:00"/>
        <d v="2019-08-19T00:00:00"/>
        <d v="2019-08-18T00:00:00"/>
        <d v="2019-08-17T00:00:00"/>
        <d v="2019-08-16T00:00:00"/>
        <d v="2019-08-15T00:00:00"/>
        <d v="2019-08-14T00:00:00"/>
        <d v="2019-08-13T00:00:00"/>
        <d v="2019-08-12T00:00:00"/>
        <d v="2019-08-11T00:00:00"/>
        <d v="2019-08-10T00:00:00"/>
        <d v="2019-08-09T00:00:00"/>
        <d v="2019-08-08T00:00:00"/>
        <d v="2019-08-07T00:00:00"/>
        <d v="2019-08-06T00:00:00"/>
        <d v="2019-08-05T00:00:00"/>
        <d v="2019-08-04T00:00:00"/>
        <d v="2019-08-03T00:00:00"/>
        <d v="2019-08-02T00:00:00"/>
        <d v="2019-08-01T00:00:00"/>
        <d v="2019-07-31T00:00:00"/>
        <d v="2019-07-30T00:00:00"/>
        <d v="2019-07-29T00:00:00"/>
        <d v="2019-07-28T00:00:00"/>
        <d v="2019-07-27T00:00:00"/>
        <d v="2019-07-26T00:00:00"/>
        <d v="2019-07-25T00:00:00"/>
        <d v="2019-07-24T00:00:00"/>
        <d v="2019-07-23T00:00:00"/>
        <d v="2019-07-22T00:00:00"/>
        <d v="2019-07-21T00:00:00"/>
        <d v="2019-07-20T00:00:00"/>
        <d v="2019-07-19T00:00:00"/>
        <d v="2019-07-18T00:00:00"/>
        <d v="2019-07-17T00:00:00"/>
        <d v="2019-07-16T00:00:00"/>
        <d v="2019-07-15T00:00:00"/>
        <d v="2019-07-14T00:00:00"/>
        <d v="2019-07-13T00:00:00"/>
        <d v="2019-07-12T00:00:00"/>
        <d v="2019-07-11T00:00:00"/>
        <d v="2019-07-10T00:00:00"/>
        <d v="2019-07-09T00:00:00"/>
        <d v="2019-07-08T00:00:00"/>
        <d v="2019-07-07T00:00:00"/>
        <d v="2019-07-06T00:00:00"/>
        <d v="2019-07-05T00:00:00"/>
        <d v="2019-07-04T00:00:00"/>
        <d v="2019-07-03T00:00:00"/>
        <d v="2019-07-02T00:00:00"/>
        <d v="2019-07-01T00:00:00"/>
        <d v="2019-06-30T00:00:00"/>
        <d v="2019-06-29T00:00:00"/>
        <d v="2019-06-28T00:00:00"/>
        <d v="2019-06-27T00:00:00"/>
        <d v="2019-06-26T00:00:00"/>
        <d v="2019-06-25T00:00:00"/>
        <d v="2019-06-24T00:00:00"/>
        <d v="2019-06-23T00:00:00"/>
        <d v="2019-06-22T00:00:00"/>
        <d v="2019-06-21T00:00:00"/>
        <d v="2019-06-20T00:00:00"/>
        <d v="2019-06-18T00:00:00"/>
        <d v="2019-06-17T00:00:00"/>
        <d v="2019-06-16T00:00:00"/>
        <d v="2019-06-15T00:00:00"/>
        <d v="2019-06-14T00:00:00"/>
        <d v="2019-06-13T00:00:00"/>
        <d v="2019-06-12T00:00:00"/>
        <d v="2019-06-11T00:00:00"/>
        <d v="2019-06-10T00:00:00"/>
        <d v="2019-06-09T00:00:00"/>
        <d v="2019-06-08T00:00:00"/>
        <d v="2019-06-07T00:00:00"/>
        <d v="2019-06-06T00:00:00"/>
        <d v="2019-06-05T00:00:00"/>
        <d v="2019-06-04T00:00:00"/>
        <d v="2019-06-03T00:00:00"/>
        <d v="2019-06-02T00:00:00"/>
        <d v="2019-06-01T00:00:00"/>
        <d v="2019-05-31T00:00:00"/>
        <d v="2019-05-30T00:00:00"/>
        <d v="2019-05-29T00:00:00"/>
        <d v="2019-05-28T00:00:00"/>
        <d v="2019-05-27T00:00:00"/>
        <d v="2019-05-26T00:00:00"/>
        <d v="2019-05-25T00:00:00"/>
        <d v="2019-05-24T00:00:00"/>
        <d v="2019-05-23T00:00:00"/>
        <d v="2019-05-22T00:00:00"/>
        <d v="2019-05-21T00:00:00"/>
        <d v="2019-05-20T00:00:00"/>
        <d v="2019-05-19T00:00:00"/>
        <d v="2019-05-18T00:00:00"/>
        <d v="2019-05-17T00:00:00"/>
        <d v="2019-05-16T00:00:00"/>
        <d v="2019-05-15T00:00:00"/>
        <d v="2019-05-14T00:00:00"/>
        <d v="2019-05-13T00:00:00"/>
        <d v="2019-05-12T00:00:00"/>
        <d v="2019-05-11T00:00:00"/>
        <d v="2019-05-10T00:00:00"/>
        <d v="2019-05-09T00:00:00"/>
        <d v="2019-05-07T00:00:00"/>
        <d v="2019-05-06T00:00:00"/>
        <d v="2019-05-05T00:00:00"/>
        <d v="2019-05-04T00:00:00"/>
        <d v="2019-05-03T00:00:00"/>
        <d v="2019-05-02T00:00:00"/>
        <d v="2019-05-01T00:00:00"/>
        <d v="2019-04-29T00:00:00"/>
        <d v="2019-04-28T00:00:00"/>
        <d v="2019-04-27T00:00:00"/>
        <d v="2019-04-26T00:00:00"/>
        <d v="2019-04-24T00:00:00"/>
        <d v="2019-04-22T00:00:00"/>
        <d v="2019-04-21T00:00:00"/>
        <d v="2019-04-20T00:00:00"/>
        <d v="2019-04-19T00:00:00"/>
        <d v="2019-04-18T00:00:00"/>
        <d v="2019-04-17T00:00:00"/>
        <d v="2019-04-16T00:00:00"/>
        <d v="2019-04-15T00:00:00"/>
        <d v="2019-04-14T00:00:00"/>
        <d v="2019-04-13T00:00:00"/>
        <d v="2019-04-12T00:00:00"/>
        <d v="2019-04-11T00:00:00"/>
        <d v="2019-04-07T00:00:00"/>
        <d v="2019-04-06T00:00:00"/>
        <d v="2019-04-05T00:00:00"/>
        <d v="2019-04-04T00:00:00"/>
        <d v="2019-04-03T00:00:00"/>
        <d v="2019-04-02T00:00:00"/>
        <d v="2019-03-31T00:00:00"/>
        <d v="2019-03-30T00:00:00"/>
        <d v="2019-03-28T00:00:00"/>
        <d v="2019-03-27T00:00:00"/>
        <d v="2019-03-25T00:00:00"/>
        <d v="2019-03-24T00:00:00"/>
        <d v="2019-03-23T00:00:00"/>
        <d v="2019-03-22T00:00:00"/>
        <d v="2019-03-21T00:00:00"/>
        <d v="2019-03-20T00:00:00"/>
        <d v="2019-03-18T00:00:00"/>
        <d v="2019-03-17T00:00:00"/>
        <d v="2019-03-16T00:00:00"/>
        <d v="2019-03-14T00:00:00"/>
        <d v="2019-03-13T00:00:00"/>
        <d v="2019-03-11T00:00:00"/>
        <d v="2019-03-10T00:00:00"/>
        <d v="2019-03-08T00:00:00"/>
        <d v="2019-03-07T00:00:00"/>
        <d v="2019-03-05T00:00:00"/>
        <d v="2019-03-04T00:00:00"/>
        <d v="2019-03-03T00:00:00"/>
        <d v="2019-03-02T00:00:00"/>
        <d v="2019-02-27T00:00:00"/>
        <d v="2019-02-26T00:00:00"/>
        <d v="2019-02-25T00:00:00"/>
        <d v="2019-02-24T00:00:00"/>
        <d v="2019-02-23T00:00:00"/>
        <d v="2019-02-22T00:00:00"/>
        <d v="2019-02-21T00:00:00"/>
        <d v="2019-02-19T00:00:00"/>
        <d v="2019-02-18T00:00:00"/>
        <d v="2019-02-16T00:00:00"/>
        <d v="2019-02-14T00:00:00"/>
        <d v="2019-02-13T00:00:00"/>
        <d v="2019-02-09T00:00:00"/>
        <d v="2019-02-08T00:00:00"/>
        <d v="2019-02-07T00:00:00"/>
        <d v="2019-02-06T00:00:00"/>
        <d v="2019-02-05T00:00:00"/>
        <d v="2019-02-04T00:00:00"/>
        <d v="2019-02-03T00:00:00"/>
        <d v="2019-02-02T00:00:00"/>
        <d v="2019-02-01T00:00:00"/>
        <d v="2019-01-29T00:00:00"/>
        <d v="2019-01-28T00:00:00"/>
        <d v="2019-01-27T00:00:00"/>
        <d v="2019-01-26T00:00:00"/>
        <d v="2019-01-25T00:00:00"/>
        <d v="2019-01-24T00:00:00"/>
        <d v="2019-01-23T00:00:00"/>
        <d v="2019-01-21T00:00:00"/>
        <d v="2019-01-19T00:00:00"/>
        <d v="2019-01-14T00:00:00"/>
        <d v="2019-01-13T00:00:00"/>
        <d v="2019-01-12T00:00:00"/>
        <d v="2019-01-11T00:00:00"/>
        <d v="2019-01-10T00:00:00"/>
        <d v="2019-01-09T00:00:00"/>
        <d v="2019-01-08T00:00:00"/>
        <d v="2019-01-06T00:00:00"/>
        <d v="2019-01-05T00:00:00"/>
        <d v="2019-01-04T00:00:00"/>
        <d v="2019-01-02T00:00:00"/>
        <m/>
      </sharedItems>
      <fieldGroup base="0">
        <rangePr groupBy="months" startDate="2019-01-02T00:00:00" endDate="2019-12-31T00:00:00"/>
        <groupItems count="14">
          <s v="(en blanco)"/>
          <s v="ene"/>
          <s v="feb"/>
          <s v="mar"/>
          <s v="abr"/>
          <s v="may"/>
          <s v="jun"/>
          <s v="jul"/>
          <s v="ago"/>
          <s v="sep"/>
          <s v="oct"/>
          <s v="nov"/>
          <s v="dic"/>
          <s v="&gt;31/12/2019"/>
        </groupItems>
      </fieldGroup>
    </cacheField>
    <cacheField name="IdAhogado" numFmtId="0">
      <sharedItems containsString="0" containsBlank="1" containsNumber="1" containsInteger="1" minValue="5291" maxValue="6360" count="975">
        <n v="6360"/>
        <n v="6358"/>
        <n v="6355"/>
        <n v="6353"/>
        <n v="6359"/>
        <n v="6357"/>
        <n v="6356"/>
        <n v="6354"/>
        <n v="6352"/>
        <n v="6339"/>
        <n v="6338"/>
        <n v="6337"/>
        <n v="6336"/>
        <n v="6333"/>
        <n v="6347"/>
        <n v="6340"/>
        <n v="6335"/>
        <n v="6334"/>
        <n v="6317"/>
        <n v="6332"/>
        <n v="6319"/>
        <n v="6341"/>
        <n v="6331"/>
        <n v="6330"/>
        <n v="6329"/>
        <n v="6327"/>
        <n v="6318"/>
        <n v="6343"/>
        <n v="6342"/>
        <n v="6328"/>
        <n v="6325"/>
        <n v="6324"/>
        <n v="6322"/>
        <n v="6326"/>
        <n v="6344"/>
        <n v="6323"/>
        <n v="6320"/>
        <n v="6316"/>
        <n v="6315"/>
        <n v="6314"/>
        <n v="6312"/>
        <n v="6321"/>
        <n v="6313"/>
        <n v="6309"/>
        <n v="6311"/>
        <n v="6307"/>
        <n v="6310"/>
        <n v="6306"/>
        <n v="6296"/>
        <n v="6295"/>
        <n v="6294"/>
        <n v="6293"/>
        <n v="6292"/>
        <n v="6291"/>
        <n v="6290"/>
        <n v="6298"/>
        <n v="6289"/>
        <n v="6299"/>
        <n v="6288"/>
        <n v="6287"/>
        <n v="6297"/>
        <n v="6286"/>
        <n v="6285"/>
        <n v="6284"/>
        <n v="6283"/>
        <n v="6282"/>
        <n v="6281"/>
        <n v="6302"/>
        <n v="6280"/>
        <n v="6279"/>
        <n v="6277"/>
        <n v="6275"/>
        <n v="6301"/>
        <n v="6278"/>
        <n v="6305"/>
        <n v="6304"/>
        <n v="6300"/>
        <n v="6273"/>
        <n v="6303"/>
        <n v="6276"/>
        <n v="6271"/>
        <n v="6272"/>
        <n v="6308"/>
        <n v="6270"/>
        <n v="6258"/>
        <n v="6259"/>
        <n v="6257"/>
        <n v="6255"/>
        <n v="6256"/>
        <n v="6253"/>
        <n v="6254"/>
        <n v="6252"/>
        <n v="6251"/>
        <n v="6262"/>
        <n v="6250"/>
        <n v="6249"/>
        <n v="6247"/>
        <n v="6345"/>
        <n v="6248"/>
        <n v="6244"/>
        <n v="6246"/>
        <n v="6245"/>
        <n v="6260"/>
        <n v="6243"/>
        <n v="6242"/>
        <n v="6240"/>
        <n v="6239"/>
        <n v="6238"/>
        <n v="6236"/>
        <n v="6234"/>
        <n v="6237"/>
        <n v="6229"/>
        <n v="6233"/>
        <n v="6241"/>
        <n v="6235"/>
        <n v="6231"/>
        <n v="6227"/>
        <n v="6216"/>
        <n v="6215"/>
        <n v="6213"/>
        <n v="6212"/>
        <n v="6263"/>
        <n v="6211"/>
        <n v="6226"/>
        <n v="6225"/>
        <n v="6214"/>
        <n v="6265"/>
        <n v="6264"/>
        <n v="6224"/>
        <n v="6266"/>
        <n v="6223"/>
        <n v="6268"/>
        <n v="6267"/>
        <n v="6222"/>
        <n v="6221"/>
        <n v="6269"/>
        <n v="6219"/>
        <n v="6220"/>
        <n v="6218"/>
        <n v="6217"/>
        <n v="6210"/>
        <n v="6209"/>
        <n v="6208"/>
        <n v="6207"/>
        <n v="6206"/>
        <n v="6205"/>
        <n v="6203"/>
        <n v="6202"/>
        <n v="6201"/>
        <n v="6200"/>
        <n v="6199"/>
        <n v="6198"/>
        <n v="6196"/>
        <n v="6204"/>
        <n v="6197"/>
        <n v="6195"/>
        <n v="6194"/>
        <n v="6193"/>
        <n v="6192"/>
        <n v="6191"/>
        <n v="6189"/>
        <n v="6190"/>
        <n v="6187"/>
        <n v="6188"/>
        <n v="6186"/>
        <n v="6182"/>
        <n v="6185"/>
        <n v="6181"/>
        <n v="6184"/>
        <n v="6183"/>
        <n v="6180"/>
        <n v="6179"/>
        <n v="6176"/>
        <n v="6174"/>
        <n v="6173"/>
        <n v="6177"/>
        <n v="6172"/>
        <n v="6171"/>
        <n v="6170"/>
        <n v="6168"/>
        <n v="6166"/>
        <n v="6165"/>
        <n v="6164"/>
        <n v="6163"/>
        <n v="6162"/>
        <n v="6159"/>
        <n v="6158"/>
        <n v="6157"/>
        <n v="6161"/>
        <n v="6155"/>
        <n v="6152"/>
        <n v="6154"/>
        <n v="6153"/>
        <n v="6151"/>
        <n v="6150"/>
        <n v="6149"/>
        <n v="6148"/>
        <n v="6147"/>
        <n v="6146"/>
        <n v="6145"/>
        <n v="6143"/>
        <n v="6142"/>
        <n v="6139"/>
        <n v="6156"/>
        <n v="6141"/>
        <n v="6138"/>
        <n v="6136"/>
        <n v="6135"/>
        <n v="6137"/>
        <n v="6132"/>
        <n v="6140"/>
        <n v="6134"/>
        <n v="6133"/>
        <n v="6169"/>
        <n v="6131"/>
        <n v="6130"/>
        <n v="6129"/>
        <n v="6128"/>
        <n v="6127"/>
        <n v="6124"/>
        <n v="6126"/>
        <n v="6125"/>
        <n v="6122"/>
        <n v="6121"/>
        <n v="6118"/>
        <n v="6120"/>
        <n v="6119"/>
        <n v="6116"/>
        <n v="6112"/>
        <n v="6117"/>
        <n v="6113"/>
        <n v="6111"/>
        <n v="6115"/>
        <n v="6110"/>
        <n v="6108"/>
        <n v="6114"/>
        <n v="6123"/>
        <n v="6109"/>
        <n v="6107"/>
        <n v="6106"/>
        <n v="6105"/>
        <n v="6104"/>
        <n v="6103"/>
        <n v="6100"/>
        <n v="6101"/>
        <n v="6099"/>
        <n v="6098"/>
        <n v="6097"/>
        <n v="6096"/>
        <n v="6095"/>
        <n v="6094"/>
        <n v="6093"/>
        <n v="6092"/>
        <n v="6091"/>
        <n v="6090"/>
        <n v="6089"/>
        <n v="6088"/>
        <n v="6087"/>
        <n v="6086"/>
        <n v="6085"/>
        <n v="6084"/>
        <n v="6083"/>
        <n v="6077"/>
        <n v="6075"/>
        <n v="6080"/>
        <n v="6079"/>
        <n v="6078"/>
        <n v="6074"/>
        <n v="6070"/>
        <n v="6082"/>
        <n v="6072"/>
        <n v="6069"/>
        <n v="6068"/>
        <n v="6067"/>
        <n v="6058"/>
        <n v="6178"/>
        <n v="6076"/>
        <n v="6071"/>
        <n v="6066"/>
        <n v="6064"/>
        <n v="6063"/>
        <n v="6061"/>
        <n v="6060"/>
        <n v="6059"/>
        <n v="6056"/>
        <n v="6055"/>
        <n v="6054"/>
        <n v="6053"/>
        <n v="6065"/>
        <n v="6052"/>
        <n v="6051"/>
        <n v="6062"/>
        <n v="6050"/>
        <n v="6049"/>
        <n v="6047"/>
        <n v="6044"/>
        <n v="6042"/>
        <n v="6038"/>
        <n v="6046"/>
        <n v="6040"/>
        <n v="6037"/>
        <n v="6035"/>
        <n v="6034"/>
        <n v="6033"/>
        <n v="6031"/>
        <n v="6028"/>
        <n v="6043"/>
        <n v="6039"/>
        <n v="6036"/>
        <n v="6030"/>
        <n v="6029"/>
        <n v="6027"/>
        <n v="6018"/>
        <n v="6025"/>
        <n v="6024"/>
        <n v="6020"/>
        <n v="6019"/>
        <n v="6016"/>
        <n v="6022"/>
        <n v="6017"/>
        <n v="6014"/>
        <n v="6013"/>
        <n v="6004"/>
        <n v="6003"/>
        <n v="6002"/>
        <n v="6001"/>
        <n v="5999"/>
        <n v="5989"/>
        <n v="6081"/>
        <n v="6032"/>
        <n v="6026"/>
        <n v="6005"/>
        <n v="5997"/>
        <n v="5990"/>
        <n v="5984"/>
        <n v="5983"/>
        <n v="5982"/>
        <n v="5981"/>
        <n v="5980"/>
        <n v="5977"/>
        <n v="6015"/>
        <n v="6007"/>
        <n v="6006"/>
        <n v="5991"/>
        <n v="5988"/>
        <n v="5987"/>
        <n v="5985"/>
        <n v="5979"/>
        <n v="5978"/>
        <n v="5976"/>
        <n v="6008"/>
        <n v="5974"/>
        <n v="5973"/>
        <n v="5971"/>
        <n v="5970"/>
        <n v="5969"/>
        <n v="5963"/>
        <n v="5992"/>
        <n v="5972"/>
        <n v="5966"/>
        <n v="5993"/>
        <n v="5967"/>
        <n v="5965"/>
        <n v="5964"/>
        <n v="5962"/>
        <n v="5961"/>
        <n v="5960"/>
        <n v="5959"/>
        <n v="5958"/>
        <n v="5957"/>
        <n v="5946"/>
        <n v="6010"/>
        <n v="5995"/>
        <n v="5994"/>
        <n v="5956"/>
        <n v="5955"/>
        <n v="5954"/>
        <n v="5975"/>
        <n v="5951"/>
        <n v="5950"/>
        <n v="5948"/>
        <n v="6012"/>
        <n v="5953"/>
        <n v="5945"/>
        <n v="5944"/>
        <n v="5943"/>
        <n v="6011"/>
        <n v="5947"/>
        <n v="5941"/>
        <n v="5940"/>
        <n v="5939"/>
        <n v="5938"/>
        <n v="5937"/>
        <n v="5935"/>
        <n v="5934"/>
        <n v="5933"/>
        <n v="5932"/>
        <n v="5931"/>
        <n v="5996"/>
        <n v="5952"/>
        <n v="5942"/>
        <n v="5936"/>
        <n v="5930"/>
        <n v="5929"/>
        <n v="6048"/>
        <n v="6021"/>
        <n v="5927"/>
        <n v="5926"/>
        <n v="5925"/>
        <n v="5924"/>
        <n v="5928"/>
        <n v="5923"/>
        <n v="5921"/>
        <n v="5920"/>
        <n v="5919"/>
        <n v="5918"/>
        <n v="6023"/>
        <n v="5917"/>
        <n v="5916"/>
        <n v="5915"/>
        <n v="5914"/>
        <n v="5912"/>
        <n v="5911"/>
        <n v="5910"/>
        <n v="5906"/>
        <n v="5905"/>
        <n v="5904"/>
        <n v="5903"/>
        <n v="5902"/>
        <n v="5900"/>
        <n v="5899"/>
        <n v="5898"/>
        <n v="6102"/>
        <n v="5907"/>
        <n v="5897"/>
        <n v="5896"/>
        <n v="5890"/>
        <n v="5886"/>
        <n v="5884"/>
        <n v="5883"/>
        <n v="5887"/>
        <n v="5885"/>
        <n v="5882"/>
        <n v="5880"/>
        <n v="5879"/>
        <n v="5878"/>
        <n v="5877"/>
        <n v="5875"/>
        <n v="5873"/>
        <n v="5871"/>
        <n v="5870"/>
        <n v="5868"/>
        <n v="5881"/>
        <n v="5869"/>
        <n v="5867"/>
        <n v="5866"/>
        <n v="5864"/>
        <n v="5863"/>
        <n v="5862"/>
        <n v="5861"/>
        <n v="5859"/>
        <n v="5857"/>
        <n v="5856"/>
        <n v="5851"/>
        <n v="5858"/>
        <n v="5855"/>
        <n v="5854"/>
        <n v="5852"/>
        <n v="5850"/>
        <n v="5847"/>
        <n v="5845"/>
        <n v="5844"/>
        <n v="5889"/>
        <n v="5865"/>
        <n v="5853"/>
        <n v="5849"/>
        <n v="5848"/>
        <n v="5846"/>
        <n v="5843"/>
        <n v="5842"/>
        <n v="5841"/>
        <n v="5840"/>
        <n v="5831"/>
        <n v="5922"/>
        <n v="5832"/>
        <n v="5829"/>
        <n v="5828"/>
        <n v="5824"/>
        <n v="5823"/>
        <n v="5821"/>
        <n v="5830"/>
        <n v="5826"/>
        <n v="5822"/>
        <n v="5819"/>
        <n v="5818"/>
        <n v="5815"/>
        <n v="5814"/>
        <n v="5888"/>
        <n v="5820"/>
        <n v="5817"/>
        <n v="5816"/>
        <n v="5813"/>
        <n v="5812"/>
        <n v="5811"/>
        <n v="5810"/>
        <n v="5809"/>
        <n v="5808"/>
        <n v="5901"/>
        <n v="5827"/>
        <n v="5807"/>
        <n v="5806"/>
        <n v="5804"/>
        <n v="5794"/>
        <n v="5793"/>
        <n v="5791"/>
        <n v="5802"/>
        <n v="5801"/>
        <n v="5800"/>
        <n v="5799"/>
        <n v="5795"/>
        <n v="5792"/>
        <n v="5790"/>
        <n v="5805"/>
        <n v="5803"/>
        <n v="5798"/>
        <n v="5782"/>
        <n v="5781"/>
        <n v="5780"/>
        <n v="5779"/>
        <n v="5777"/>
        <n v="5778"/>
        <n v="5771"/>
        <n v="5775"/>
        <n v="5773"/>
        <n v="5770"/>
        <n v="5769"/>
        <n v="5768"/>
        <n v="5767"/>
        <n v="5766"/>
        <n v="5765"/>
        <n v="5783"/>
        <n v="5764"/>
        <n v="5763"/>
        <n v="5762"/>
        <n v="5761"/>
        <n v="5968"/>
        <n v="5784"/>
        <n v="5760"/>
        <n v="5759"/>
        <n v="5758"/>
        <n v="5757"/>
        <n v="5756"/>
        <n v="5755"/>
        <n v="5752"/>
        <n v="5786"/>
        <n v="5785"/>
        <n v="5751"/>
        <n v="5750"/>
        <n v="5748"/>
        <n v="5747"/>
        <n v="5746"/>
        <n v="5776"/>
        <n v="5744"/>
        <n v="5743"/>
        <n v="5796"/>
        <n v="5742"/>
        <n v="5734"/>
        <n v="5716"/>
        <n v="5753"/>
        <n v="5741"/>
        <n v="5725"/>
        <n v="5708"/>
        <n v="5691"/>
        <n v="5683"/>
        <n v="5788"/>
        <n v="5787"/>
        <n v="5737"/>
        <n v="5695"/>
        <n v="5682"/>
        <n v="5739"/>
        <n v="5738"/>
        <n v="5733"/>
        <n v="5736"/>
        <n v="5735"/>
        <n v="5732"/>
        <n v="5730"/>
        <n v="5834"/>
        <n v="5731"/>
        <n v="5728"/>
        <n v="5727"/>
        <n v="5726"/>
        <n v="5724"/>
        <n v="5667"/>
        <n v="5833"/>
        <n v="5729"/>
        <n v="5722"/>
        <n v="5721"/>
        <n v="5680"/>
        <n v="5836"/>
        <n v="5797"/>
        <n v="5718"/>
        <n v="5717"/>
        <n v="5838"/>
        <n v="5837"/>
        <n v="5720"/>
        <n v="5715"/>
        <n v="5714"/>
        <n v="5663"/>
        <n v="5825"/>
        <n v="5713"/>
        <n v="5712"/>
        <n v="5711"/>
        <n v="5674"/>
        <n v="5664"/>
        <n v="5662"/>
        <n v="5719"/>
        <n v="5710"/>
        <n v="5709"/>
        <n v="5665"/>
        <n v="5839"/>
        <n v="5707"/>
        <n v="5706"/>
        <n v="5705"/>
        <n v="5704"/>
        <n v="5672"/>
        <n v="5700"/>
        <n v="5699"/>
        <n v="5698"/>
        <n v="5998"/>
        <n v="5702"/>
        <n v="5701"/>
        <n v="5697"/>
        <n v="5696"/>
        <n v="5693"/>
        <n v="5673"/>
        <n v="5692"/>
        <n v="5690"/>
        <n v="5688"/>
        <n v="5681"/>
        <n v="5660"/>
        <n v="5745"/>
        <n v="5689"/>
        <n v="5687"/>
        <n v="5686"/>
        <n v="5670"/>
        <n v="5661"/>
        <n v="5659"/>
        <n v="5684"/>
        <n v="5668"/>
        <n v="5658"/>
        <n v="5651"/>
        <n v="5679"/>
        <n v="5677"/>
        <n v="5666"/>
        <n v="5678"/>
        <n v="5657"/>
        <n v="5656"/>
        <n v="5655"/>
        <n v="5654"/>
        <n v="5675"/>
        <n v="5669"/>
        <n v="5754"/>
        <n v="5653"/>
        <n v="5652"/>
        <n v="5649"/>
        <n v="5650"/>
        <n v="5648"/>
        <n v="5646"/>
        <n v="5645"/>
        <n v="5647"/>
        <n v="5643"/>
        <n v="5644"/>
        <n v="5642"/>
        <n v="5640"/>
        <n v="5639"/>
        <n v="5637"/>
        <n v="5641"/>
        <n v="5638"/>
        <n v="5636"/>
        <n v="5635"/>
        <n v="5634"/>
        <n v="5633"/>
        <n v="5630"/>
        <n v="5627"/>
        <n v="5626"/>
        <n v="5625"/>
        <n v="5624"/>
        <n v="5629"/>
        <n v="5623"/>
        <n v="5622"/>
        <n v="5631"/>
        <n v="5621"/>
        <n v="5620"/>
        <n v="5617"/>
        <n v="5615"/>
        <n v="5605"/>
        <n v="5618"/>
        <n v="5606"/>
        <n v="5597"/>
        <n v="5596"/>
        <n v="5595"/>
        <n v="5594"/>
        <n v="5593"/>
        <n v="5577"/>
        <n v="5576"/>
        <n v="5607"/>
        <n v="5598"/>
        <n v="5590"/>
        <n v="5587"/>
        <n v="5557"/>
        <n v="5588"/>
        <n v="5586"/>
        <n v="5584"/>
        <n v="5600"/>
        <n v="5591"/>
        <n v="5558"/>
        <n v="5599"/>
        <n v="5585"/>
        <n v="5582"/>
        <n v="5580"/>
        <n v="5579"/>
        <n v="5578"/>
        <n v="5575"/>
        <n v="5555"/>
        <n v="5548"/>
        <n v="5547"/>
        <n v="5608"/>
        <n v="5583"/>
        <n v="5574"/>
        <n v="5573"/>
        <n v="5533"/>
        <n v="5610"/>
        <n v="5609"/>
        <n v="5581"/>
        <n v="5572"/>
        <n v="5571"/>
        <n v="5570"/>
        <n v="5569"/>
        <n v="5568"/>
        <n v="5567"/>
        <n v="5611"/>
        <n v="5564"/>
        <n v="5532"/>
        <n v="5619"/>
        <n v="5612"/>
        <n v="5566"/>
        <n v="5563"/>
        <n v="5531"/>
        <n v="5562"/>
        <n v="5561"/>
        <n v="5560"/>
        <n v="5530"/>
        <n v="5613"/>
        <n v="5749"/>
        <n v="5614"/>
        <n v="5565"/>
        <n v="5559"/>
        <n v="5556"/>
        <n v="5528"/>
        <n v="5601"/>
        <n v="5553"/>
        <n v="5529"/>
        <n v="5552"/>
        <n v="5550"/>
        <n v="5549"/>
        <n v="5546"/>
        <n v="6346"/>
        <n v="5551"/>
        <n v="5544"/>
        <n v="5543"/>
        <n v="5602"/>
        <n v="5545"/>
        <n v="5542"/>
        <n v="5541"/>
        <n v="5540"/>
        <n v="5539"/>
        <n v="5554"/>
        <n v="5538"/>
        <n v="5534"/>
        <n v="5603"/>
        <n v="5537"/>
        <n v="5536"/>
        <n v="5535"/>
        <n v="5592"/>
        <n v="5526"/>
        <n v="5525"/>
        <n v="5524"/>
        <n v="5523"/>
        <n v="5522"/>
        <n v="5521"/>
        <n v="5520"/>
        <n v="5519"/>
        <n v="5518"/>
        <n v="5632"/>
        <n v="5517"/>
        <n v="5516"/>
        <n v="5515"/>
        <n v="5514"/>
        <n v="5513"/>
        <n v="5511"/>
        <n v="5512"/>
        <n v="5510"/>
        <n v="5509"/>
        <n v="5506"/>
        <n v="5604"/>
        <n v="5527"/>
        <n v="5507"/>
        <n v="5505"/>
        <n v="5504"/>
        <n v="5503"/>
        <n v="5501"/>
        <n v="5502"/>
        <n v="5500"/>
        <n v="5499"/>
        <n v="5498"/>
        <n v="5497"/>
        <n v="5496"/>
        <n v="5495"/>
        <n v="5494"/>
        <n v="5493"/>
        <n v="5492"/>
        <n v="5491"/>
        <n v="5490"/>
        <n v="5486"/>
        <n v="5489"/>
        <n v="5483"/>
        <n v="5488"/>
        <n v="5487"/>
        <n v="5485"/>
        <n v="5480"/>
        <n v="5479"/>
        <n v="5482"/>
        <n v="5481"/>
        <n v="5478"/>
        <n v="5477"/>
        <n v="5475"/>
        <n v="5474"/>
        <n v="5893"/>
        <n v="5476"/>
        <n v="5472"/>
        <n v="5465"/>
        <n v="5458"/>
        <n v="5457"/>
        <n v="5456"/>
        <n v="5468"/>
        <n v="5455"/>
        <n v="5453"/>
        <n v="5451"/>
        <n v="5450"/>
        <n v="5452"/>
        <n v="5449"/>
        <n v="5448"/>
        <n v="5446"/>
        <n v="5454"/>
        <n v="5445"/>
        <n v="5444"/>
        <n v="5447"/>
        <n v="5441"/>
        <n v="5440"/>
        <n v="5438"/>
        <n v="5437"/>
        <n v="5436"/>
        <n v="5442"/>
        <n v="5434"/>
        <n v="5429"/>
        <n v="5439"/>
        <n v="5428"/>
        <n v="5427"/>
        <n v="5471"/>
        <n v="5425"/>
        <n v="5424"/>
        <n v="5423"/>
        <n v="5435"/>
        <n v="5419"/>
        <n v="5426"/>
        <n v="5420"/>
        <n v="5421"/>
        <n v="5417"/>
        <n v="5467"/>
        <n v="5418"/>
        <n v="5416"/>
        <n v="5415"/>
        <n v="5414"/>
        <n v="5408"/>
        <n v="5407"/>
        <n v="5405"/>
        <n v="5404"/>
        <n v="5413"/>
        <n v="5403"/>
        <n v="5685"/>
        <n v="5401"/>
        <n v="5400"/>
        <n v="5399"/>
        <n v="5390"/>
        <n v="5394"/>
        <n v="5393"/>
        <n v="5392"/>
        <n v="5391"/>
        <n v="5397"/>
        <n v="5389"/>
        <n v="5396"/>
        <n v="5388"/>
        <n v="5385"/>
        <n v="5433"/>
        <n v="5386"/>
        <n v="5384"/>
        <n v="5387"/>
        <n v="5383"/>
        <n v="5382"/>
        <n v="5381"/>
        <n v="5589"/>
        <n v="5380"/>
        <n v="5379"/>
        <n v="5378"/>
        <n v="5375"/>
        <n v="5374"/>
        <n v="5398"/>
        <n v="5372"/>
        <n v="5373"/>
        <n v="5370"/>
        <n v="5368"/>
        <n v="5369"/>
        <n v="5361"/>
        <n v="5358"/>
        <n v="5356"/>
        <n v="5395"/>
        <n v="5355"/>
        <n v="5353"/>
        <n v="5357"/>
        <n v="5352"/>
        <n v="5354"/>
        <n v="5345"/>
        <n v="5331"/>
        <n v="5330"/>
        <n v="5329"/>
        <n v="5327"/>
        <n v="5326"/>
        <n v="5324"/>
        <n v="5328"/>
        <n v="5325"/>
        <n v="5323"/>
        <n v="5321"/>
        <n v="5320"/>
        <n v="5317"/>
        <n v="5322"/>
        <n v="5319"/>
        <n v="5318"/>
        <n v="5316"/>
        <n v="5315"/>
        <n v="5344"/>
        <n v="5311"/>
        <n v="5312"/>
        <n v="5309"/>
        <n v="5314"/>
        <n v="5310"/>
        <n v="5307"/>
        <n v="5304"/>
        <n v="5300"/>
        <n v="5301"/>
        <n v="5303"/>
        <n v="5302"/>
        <n v="5350"/>
        <n v="5305"/>
        <n v="5295"/>
        <n v="5306"/>
        <n v="5299"/>
        <n v="5298"/>
        <n v="5376"/>
        <n v="5296"/>
        <n v="5294"/>
        <n v="5297"/>
        <n v="5293"/>
        <n v="5292"/>
        <n v="5291"/>
        <m/>
      </sharedItems>
    </cacheField>
    <cacheField name="IdPersona" numFmtId="0">
      <sharedItems containsString="0" containsBlank="1" containsNumber="1" containsInteger="1" minValue="5618" maxValue="6985"/>
    </cacheField>
    <cacheField name="Localidad" numFmtId="0">
      <sharedItems containsBlank="1"/>
    </cacheField>
    <cacheField name="Provincia" numFmtId="0">
      <sharedItems containsBlank="1" count="91">
        <s v="Girona"/>
        <s v="Pontevedra"/>
        <s v="Fuerteventura"/>
        <s v="Lugo"/>
        <s v="Barcelona"/>
        <s v="Zamora"/>
        <s v="Córdoba"/>
        <s v="Málaga"/>
        <s v="Palencia"/>
        <s v="Murcia"/>
        <s v="Lanzarote"/>
        <s v="Almería"/>
        <s v="Guipuzcoa"/>
        <s v="Granada"/>
        <s v="Valladolid"/>
        <s v="Cádiz"/>
        <s v="León"/>
        <s v="Mallorca"/>
        <s v="Huelva"/>
        <s v="Gran Canaria"/>
        <s v="A Coruña"/>
        <s v="Zaragoza"/>
        <s v="Ibiza"/>
        <s v="Asturias"/>
        <s v="Navarra"/>
        <s v="Cantabria"/>
        <s v="Ourense"/>
        <s v="Tenerife"/>
        <s v="Alicante"/>
        <s v="Huesca"/>
        <s v="Tarragona"/>
        <s v="Vizcaya"/>
        <s v="Badajoz"/>
        <s v="Valencia"/>
        <s v="La Graciosa"/>
        <s v="Guadalajara"/>
        <s v="La Palma"/>
        <s v="Menorca"/>
        <s v="Castellón"/>
        <s v="Lleida"/>
        <s v="Albacete"/>
        <s v="Ceuta"/>
        <s v="La Rioja"/>
        <s v="Melilla"/>
        <s v="Cuenca"/>
        <s v="Sevilla"/>
        <s v="Toledo"/>
        <s v="Ávila"/>
        <s v="Madrid"/>
        <s v="Burgos"/>
        <s v="Aliicane"/>
        <s v="El Hierro"/>
        <s v="Salamanca"/>
        <s v="La Gomera"/>
        <s v="Soria"/>
        <s v="Segovia"/>
        <s v="Ciudad Real"/>
        <s v="Álava"/>
        <s v="Formentera"/>
        <s v="Cabrera"/>
        <s v="Cáceres"/>
        <m/>
        <s v="Añicante" u="1"/>
        <s v="Alava" u="1"/>
        <s v="Mur" u="1"/>
        <s v="Alicane" u="1"/>
        <s v="Ponevedra" u="1"/>
        <s v="Vizvaya" u="1"/>
        <s v="Lérida" u="1"/>
        <s v="Almeria" u="1"/>
        <s v="Teruel" u="1"/>
        <s v="Malllorca" u="1"/>
        <s v="Orense" u="1"/>
        <s v="ZaragozaAragón" u="1"/>
        <s v="Giirona" u="1"/>
        <s v="Gran Canariia" u="1"/>
        <s v="Castellon" u="1"/>
        <s v="Tenarife" u="1"/>
        <s v="Castedllón" u="1"/>
        <s v="Cádizand" u="1"/>
        <s v="Taragona" u="1"/>
        <s v="Cantabira" u="1"/>
        <s v="Guipúzcoa" u="1"/>
        <s v="Cantarbia" u="1"/>
        <s v="Fuerteventuira" u="1"/>
        <s v="Barcalona" u="1"/>
        <s v="Castellçpn" u="1"/>
        <s v="Gfuerteventura" u="1"/>
        <s v="Jaén" u="1"/>
        <s v="Gírona" u="1"/>
        <s v="Casellón" u="1"/>
      </sharedItems>
    </cacheField>
    <cacheField name="CCAA" numFmtId="0">
      <sharedItems containsBlank="1" count="20">
        <s v="Cataluña"/>
        <s v="Galicia"/>
        <s v="Canarias"/>
        <s v="Castilla y León"/>
        <s v="Andalucía"/>
        <s v="Murcia"/>
        <s v="Euskadi"/>
        <s v="Baleares"/>
        <s v="Aragón"/>
        <s v="Asturias"/>
        <s v="Navarra"/>
        <s v="Cantabria"/>
        <s v="Cdad Valenciana"/>
        <s v="Extremadura"/>
        <s v="Castilla La Mancha"/>
        <s v="Ceuta"/>
        <s v="La Rioja"/>
        <s v="Melilla"/>
        <s v="Madrid"/>
        <m/>
      </sharedItems>
    </cacheField>
    <cacheField name="Hora" numFmtId="164">
      <sharedItems containsNonDate="0" containsDate="1" containsString="0" containsBlank="1" minDate="1899-12-30T00:15:00" maxDate="1899-12-30T23:56:00"/>
    </cacheField>
    <cacheField name="Latitud" numFmtId="49">
      <sharedItems containsBlank="1"/>
    </cacheField>
    <cacheField name="Longitud" numFmtId="49">
      <sharedItems containsBlank="1"/>
    </cacheField>
    <cacheField name="Titular" numFmtId="0">
      <sharedItems containsBlank="1"/>
    </cacheField>
    <cacheField name="Sexo" numFmtId="0">
      <sharedItems containsBlank="1" count="11">
        <s v="Mujer"/>
        <s v="Hombre"/>
        <m/>
        <s v="Sin Datos"/>
        <s v="mq" u="1"/>
        <s v="M" u="1"/>
        <s v="h71" u="1"/>
        <s v="n" u="1"/>
        <s v="3" u="1"/>
        <s v="33" u="1"/>
        <s v="h8" u="1"/>
      </sharedItems>
    </cacheField>
    <cacheField name="Edad" numFmtId="0">
      <sharedItems containsString="0" containsBlank="1" containsNumber="1" containsInteger="1" minValue="2" maxValue="96" count="92">
        <n v="10"/>
        <n v="70"/>
        <n v="80"/>
        <n v="64"/>
        <n v="36"/>
        <m/>
        <n v="25"/>
        <n v="30"/>
        <n v="9"/>
        <n v="52"/>
        <n v="59"/>
        <n v="49"/>
        <n v="63"/>
        <n v="40"/>
        <n v="34"/>
        <n v="44"/>
        <n v="47"/>
        <n v="51"/>
        <n v="31"/>
        <n v="68"/>
        <n v="17"/>
        <n v="75"/>
        <n v="67"/>
        <n v="35"/>
        <n v="42"/>
        <n v="92"/>
        <n v="14"/>
        <n v="74"/>
        <n v="78"/>
        <n v="13"/>
        <n v="20"/>
        <n v="55"/>
        <n v="93"/>
        <n v="3"/>
        <n v="82"/>
        <n v="90"/>
        <n v="72"/>
        <n v="50"/>
        <n v="65"/>
        <n v="57"/>
        <n v="79"/>
        <n v="28"/>
        <n v="54"/>
        <n v="4"/>
        <n v="33"/>
        <n v="48"/>
        <n v="15"/>
        <n v="84"/>
        <n v="18"/>
        <n v="96"/>
        <n v="60"/>
        <n v="83"/>
        <n v="12"/>
        <n v="45"/>
        <n v="69"/>
        <n v="24"/>
        <n v="66"/>
        <n v="26"/>
        <n v="71"/>
        <n v="32"/>
        <n v="56"/>
        <n v="73"/>
        <n v="62"/>
        <n v="23"/>
        <n v="76"/>
        <n v="58"/>
        <n v="22"/>
        <n v="46"/>
        <n v="87"/>
        <n v="41"/>
        <n v="61"/>
        <n v="81"/>
        <n v="86"/>
        <n v="53"/>
        <n v="38"/>
        <n v="2"/>
        <n v="5"/>
        <n v="85"/>
        <n v="11"/>
        <n v="6"/>
        <n v="77"/>
        <n v="39"/>
        <n v="8"/>
        <n v="29"/>
        <n v="43"/>
        <n v="19"/>
        <n v="88"/>
        <n v="7"/>
        <n v="27"/>
        <n v="21"/>
        <n v="37"/>
        <n v="16"/>
      </sharedItems>
      <fieldGroup base="11">
        <rangePr autoStart="0" startNum="-1" endNum="96" groupInterval="5"/>
        <groupItems count="22">
          <s v="&lt;-1 o (en blanco)"/>
          <s v="-1-3"/>
          <s v="4-8"/>
          <s v="9-13"/>
          <s v="14-18"/>
          <s v="19-23"/>
          <s v="24-28"/>
          <s v="29-33"/>
          <s v="34-38"/>
          <s v="39-43"/>
          <s v="44-48"/>
          <s v="49-53"/>
          <s v="54-58"/>
          <s v="59-63"/>
          <s v="64-68"/>
          <s v="69-73"/>
          <s v="74-78"/>
          <s v="79-83"/>
          <s v="84-88"/>
          <s v="89-93"/>
          <s v="94-98"/>
          <s v="&gt;99"/>
        </groupItems>
      </fieldGroup>
    </cacheField>
    <cacheField name="Nacionalidad" numFmtId="0">
      <sharedItems containsBlank="1" count="56">
        <s v="España"/>
        <s v="Australia"/>
        <s v="Reino Unido"/>
        <s v="Holanda"/>
        <s v="Alemania"/>
        <s v="Argentina"/>
        <s v="Suiza"/>
        <s v="Rumanía"/>
        <s v="Noruega"/>
        <s v="Suecia"/>
        <s v="Francia"/>
        <s v="Hungría"/>
        <s v="Bélgica"/>
        <s v="Rusia"/>
        <s v="Sin datos"/>
        <s v="China"/>
        <s v="Uruguay"/>
        <s v="Italia"/>
        <s v="Irlanda"/>
        <s v="El Salvador"/>
        <s v="Senegal"/>
        <s v="Portugal"/>
        <s v="Nigeria"/>
        <s v="Polonia"/>
        <s v="Marruecos"/>
        <s v="USA"/>
        <s v="Albania"/>
        <s v="Colombia"/>
        <s v="Ecuador"/>
        <s v="Asiatico"/>
        <s v="Brasil"/>
        <s v="Irán"/>
        <s v="Paraguay"/>
        <s v="Argelia"/>
        <s v="Bulgaria"/>
        <s v="Georgia"/>
        <s v="Dinamarca"/>
        <s v="Chequia"/>
        <s v="Lituania"/>
        <m/>
        <s v="Camerún" u="1"/>
        <s v="Eslovenia" u="1"/>
        <s v="Europa del Este" u="1"/>
        <s v="fra" u="1"/>
        <s v="Bolivia" u="1"/>
        <s v="Venezuela" u="1"/>
        <s v="Corea" u="1"/>
        <s v="Sudamerica" u="1"/>
        <s v="Angola" u="1"/>
        <s v="Paquistán" u="1"/>
        <s v="Austria" u="1"/>
        <s v="África" u="1"/>
        <s v="Sudamérica" u="1"/>
        <s v="Finlandia" u="1"/>
        <s v="Moldavia" u="1"/>
        <s v="Andorra" u="1"/>
      </sharedItems>
    </cacheField>
    <cacheField name="Causa" numFmtId="0">
      <sharedItems containsBlank="1" count="20">
        <s v="Homicidio, Asesinato"/>
        <s v="Sin datos"/>
        <s v="Enfermedad, ataque cardíaco o ACVA"/>
        <s v="Drogas, alcohol, otros tóxicos"/>
        <s v="Accidente, caída o zambullida accidentales"/>
        <s v="Naufragio"/>
        <s v="Incidente o accidente de buceo"/>
        <s v="Suicidio"/>
        <s v="Atrapamiento"/>
        <s v="Intento de rescate de personas o animales"/>
        <s v="Accidente de Trafico"/>
        <s v="Condiciones del medio acuático"/>
        <s v="Riadas, desbordamientos, inundaciones"/>
        <s v="Navegación o deportes acuáticos"/>
        <s v="Corriente de resaca"/>
        <s v="Falta de competencia acuática"/>
        <s v="Falta de supervisión o vigilancia"/>
        <s v="Excesiva confianza o asunción de riesgo"/>
        <s v="Otros"/>
        <m/>
      </sharedItems>
    </cacheField>
    <cacheField name="Origen" numFmtId="0">
      <sharedItems containsBlank="1"/>
    </cacheField>
    <cacheField name="TipoAhogamiento" numFmtId="0">
      <sharedItems containsBlank="1" count="13">
        <s v="Ahogado con sintomas de aspiración de agua"/>
        <s v="Posible Ahogamiento"/>
        <s v="Ahogamiento secundario a enfermedad"/>
        <s v="Ahogamiento secundario a accidente"/>
        <s v="Perdida de Control"/>
        <s v="Victima con traumatismo"/>
        <s v="Ahogado sin sintomas de aspiración de agua"/>
        <s v="Distres Acuatico"/>
        <s v="Sin datos"/>
        <s v="Muerte previa a inmersion"/>
        <m/>
        <s v="Victima sin sintomas de ahogamiento" u="1"/>
        <s v="Ahogado por hidrocucion" u="1"/>
      </sharedItems>
    </cacheField>
    <cacheField name="Factor" numFmtId="0">
      <sharedItems containsBlank="1" count="13">
        <s v="Edad, Enfermedad, Enfermedad Mental"/>
        <s v="Sin datos"/>
        <s v="Falta de protección o equipamiento"/>
        <s v="Peligrosidad del entorno"/>
        <s v="Navegación, deportes acuáticos"/>
        <s v="Drogas, Alcohol, tóxicos"/>
        <s v="Psicológicos, roles de grupo"/>
        <s v="Violación de normas de seguridad"/>
        <s v="Intento de Rescate acuático"/>
        <s v="Falta de supervisión o vigilancia"/>
        <s v="Desconocimiento o falta de información"/>
        <m/>
        <s v="Externos al medio acuático" u="1"/>
      </sharedItems>
    </cacheField>
    <cacheField name="Pronostico" numFmtId="0">
      <sharedItems containsBlank="1" count="10">
        <s v="Ahogamiento mortal"/>
        <s v="Ahogamiento no mortal con hospitalizacion"/>
        <s v="Rescate sin consecuencias"/>
        <s v="Rescate y traslado a supervisión médica"/>
        <s v="Traumatismo/TRM"/>
        <s v="Lesiones"/>
        <s v="Sin datos"/>
        <s v="Fallecimiento Sin Ahogamiento"/>
        <s v="Rescate con necesidad de observación posterior"/>
        <m/>
      </sharedItems>
    </cacheField>
    <cacheField name="Localizacion" numFmtId="0">
      <sharedItems containsBlank="1" count="22">
        <s v="Bañera"/>
        <s v="Rios, canales y similares"/>
        <s v="Playas con vigilancia"/>
        <s v="Playas sin vigilancia"/>
        <s v="Puertos, embarcaderos, amarres"/>
        <s v="Franja costera o alta mar"/>
        <s v="Aguas interiores sin vigilancia"/>
        <s v="Piscinas de equipamientos hoteleros y similares"/>
        <s v="Entorno marino"/>
        <s v="Piscinas publicas con vigilancia"/>
        <s v="Otros"/>
        <s v="Sistemas de recogida, transporte o almacenamiento de agua"/>
        <s v="Piscinas domesticas no vigiladas"/>
        <s v="Embalses, Pantanos"/>
        <s v="Piscinas urbanización o privadas no vigiladas"/>
        <s v="Piscinas de urbanizaciones con vigilancia"/>
        <s v="Parque acuatico"/>
        <s v="Contenedor de agua, cubo, fuente, etc"/>
        <m/>
        <s v="Sin Datos" u="1"/>
        <s v="Entorno marino y playas sin vigilancia" u="1"/>
        <s v="Embalses sin vigilancia" u="1"/>
      </sharedItems>
    </cacheField>
    <cacheField name="Riesgo" numFmtId="0">
      <sharedItems containsBlank="1" count="9">
        <s v="Sin datos"/>
        <s v="Buenas condiciones metereológicas o del agua (Bandera Verde)"/>
        <s v="Severas condiciones metereológicas o del agua"/>
        <s v="Excelentes condiciones, entornos cerrados o cubiertos"/>
        <s v="Malas condiciones meterológicas o del agua (Bandera Roja)"/>
        <s v="Moderadas condiciones metereológicas o del agua (Bandera amarilla)"/>
        <s v="Extremas condiciones metereológicas o del agua"/>
        <m/>
        <s v="Fuertes condiciones meterológicas o del agua" u="1"/>
      </sharedItems>
    </cacheField>
    <cacheField name="Reanimacion" numFmtId="0">
      <sharedItems containsBlank="1" count="12">
        <s v="SVA por SEM"/>
        <s v="Recuperacion de cadaver"/>
        <s v="RCP basica SOS y SVA por SEM"/>
        <s v="Sin Reanimacion"/>
        <s v="RCP basica temprana por transeunte adiestrado"/>
        <s v="Sin datos"/>
        <s v="RCP temprana por transeuntes no adiestrados"/>
        <s v="RCP basica por Socorrista no en servicio"/>
        <s v="RCP basica por socorrista en servicio"/>
        <s v="SVB personal emergencias (policia, bomberos, etc.)"/>
        <s v="No RCP temprana y SVA por SEM"/>
        <m/>
      </sharedItems>
    </cacheField>
    <cacheField name="Vigilancia" numFmtId="0">
      <sharedItems containsBlank="1" count="5">
        <s v="No vigilado"/>
        <s v="En horario de vigilancia"/>
        <s v="Fuera del horario de vigilancia"/>
        <s v="Sin datos"/>
        <m/>
      </sharedItems>
    </cacheField>
    <cacheField name="Actividad" numFmtId="0">
      <sharedItems containsBlank="1" count="27">
        <s v="Otro"/>
        <s v="Sin datos"/>
        <s v="Natación recreativa"/>
        <s v="Actividad cerca del agua"/>
        <s v="Embarcación de vela"/>
        <s v="Buceo a pulmon"/>
        <s v="Embarcación a motor"/>
        <s v="Circulación en vehiculo"/>
        <s v="Pesca desde playa o rocas"/>
        <s v="Surf-Windsurf-Esqui acuatico-Kyte"/>
        <s v="Buceo recreativo con botella"/>
        <s v="Pesca recreativa desde embarcacion"/>
        <s v="Parapente, vuelo"/>
        <s v="Pesca o navegación comercial"/>
        <s v="Natación competitiva"/>
        <s v="Zambullida"/>
        <s v="Piraguismo, Kayac"/>
        <s v="Juegos en el agua"/>
        <s v="Barranquismo"/>
        <s v="Intento de rescate acuatico"/>
        <s v="Paseo en tierra"/>
        <s v="Baño en reposo"/>
        <s v="Buceo profesional"/>
        <m/>
        <s v="Transporte acuático" u="1"/>
        <s v="Transporte no acuático" u="1"/>
        <s v="Actividad acuatica organizada" u="1"/>
      </sharedItems>
    </cacheField>
    <cacheField name="Deteccion" numFmtId="0">
      <sharedItems containsBlank="1" count="8">
        <s v="Ciudadano"/>
        <s v="Socorrista en servicio"/>
        <s v="Acompañante, familiar, amigo"/>
        <s v="Sin datos"/>
        <s v="Servicios de emergencia, policia, bomberos"/>
        <s v="Socorrista no en servicio"/>
        <m/>
        <s v="Personal instalacion" u="1"/>
      </sharedItems>
    </cacheField>
    <cacheField name="Extraccion" numFmtId="0">
      <sharedItems containsBlank="1" count="14">
        <s v="Acompañante, familiar, amigo"/>
        <s v="Ciudadano"/>
        <s v="Socorrista"/>
        <s v="Helicoptero"/>
        <s v="Cuerpo de Seguridad o Emergencias"/>
        <s v="Embarcacion costera"/>
        <s v="Embarcación de rescate"/>
        <s v="Fuerzas orden publico"/>
        <s v="No preciso extraccion"/>
        <s v="Embarcación de recreo"/>
        <s v="Sin datos"/>
        <s v="Moto acuática de rescate"/>
        <m/>
        <s v="Socorrista con material" u="1"/>
      </sharedItems>
    </cacheField>
    <cacheField name="Intervencion" numFmtId="0">
      <sharedItems containsBlank="1" count="9">
        <s v="Recuperación de cadaver"/>
        <s v="Rescate por Socorristas o personas adiestradas en RCP"/>
        <s v="Rescate por personal adiestrado con equipamiento"/>
        <s v="Asistencia por transeúntes no adiestrados"/>
        <s v="Asistencia por transeúntes adiestrados"/>
        <s v="Sin datos"/>
        <s v="Rescate por personal adiestrado con soporte de emergencias"/>
        <s v="Rescate y atención in situ por personal de salvamento y emergencias"/>
        <m/>
      </sharedItems>
    </cacheField>
  </cacheFields>
  <extLst>
    <ext xmlns:x14="http://schemas.microsoft.com/office/spreadsheetml/2009/9/main" uri="{725AE2AE-9491-48be-B2B4-4EB974FC3084}">
      <x14:pivotCacheDefinition/>
    </ext>
  </extLst>
</pivotCacheDefinition>
</file>

<file path=xl/pivotCache/pivotCacheDefinition2.xml><?xml version="1.0" encoding="utf-8"?>
<pivotCacheDefinition xmlns="http://schemas.openxmlformats.org/spreadsheetml/2006/main" xmlns:r="http://schemas.openxmlformats.org/officeDocument/2006/relationships" r:id="rId1" refreshedBy="Usuario" refreshedDate="43836.852887499997" createdVersion="3" refreshedVersion="3" minRefreshableVersion="3" recordCount="1282">
  <cacheSource type="worksheet">
    <worksheetSource ref="A1:AA1048576" sheet="Completa"/>
  </cacheSource>
  <cacheFields count="27">
    <cacheField name="Fecha" numFmtId="0">
      <sharedItems containsNonDate="0" containsDate="1" containsString="0" containsBlank="1" minDate="2019-01-02T00:00:00" maxDate="2019-12-31T00:00:00"/>
    </cacheField>
    <cacheField name="IdAhogado" numFmtId="0">
      <sharedItems containsString="0" containsBlank="1" containsNumber="1" containsInteger="1" minValue="4130" maxValue="6360" count="1854">
        <n v="6360"/>
        <n v="6358"/>
        <n v="6355"/>
        <n v="6353"/>
        <n v="6359"/>
        <n v="6357"/>
        <n v="6356"/>
        <n v="6354"/>
        <n v="6352"/>
        <n v="6339"/>
        <n v="6338"/>
        <n v="6337"/>
        <n v="6336"/>
        <n v="6333"/>
        <n v="6347"/>
        <n v="6340"/>
        <n v="6335"/>
        <n v="6334"/>
        <n v="6317"/>
        <n v="6332"/>
        <n v="6319"/>
        <n v="6341"/>
        <n v="6331"/>
        <n v="6330"/>
        <n v="6329"/>
        <n v="6327"/>
        <n v="6318"/>
        <n v="6343"/>
        <n v="6342"/>
        <n v="6328"/>
        <n v="6325"/>
        <n v="6324"/>
        <n v="6322"/>
        <n v="6326"/>
        <n v="6344"/>
        <n v="6323"/>
        <n v="6320"/>
        <n v="6316"/>
        <n v="6315"/>
        <n v="6314"/>
        <n v="6312"/>
        <n v="6321"/>
        <n v="6313"/>
        <n v="6309"/>
        <n v="6311"/>
        <n v="6307"/>
        <n v="6310"/>
        <n v="6306"/>
        <n v="6296"/>
        <n v="6295"/>
        <n v="6294"/>
        <n v="6293"/>
        <n v="6292"/>
        <n v="6291"/>
        <n v="6290"/>
        <n v="6298"/>
        <n v="6289"/>
        <n v="6299"/>
        <n v="6288"/>
        <n v="6287"/>
        <n v="6297"/>
        <n v="6286"/>
        <n v="6285"/>
        <n v="6284"/>
        <n v="6283"/>
        <n v="6282"/>
        <n v="6281"/>
        <n v="6302"/>
        <n v="6280"/>
        <n v="6279"/>
        <n v="6277"/>
        <n v="6275"/>
        <n v="6301"/>
        <n v="6278"/>
        <n v="6305"/>
        <n v="6304"/>
        <n v="6300"/>
        <n v="6273"/>
        <n v="6303"/>
        <n v="6276"/>
        <n v="6271"/>
        <n v="6272"/>
        <n v="6308"/>
        <n v="6270"/>
        <n v="6258"/>
        <n v="6259"/>
        <n v="6257"/>
        <n v="6255"/>
        <n v="6256"/>
        <n v="6253"/>
        <n v="6254"/>
        <n v="6252"/>
        <n v="6251"/>
        <n v="6262"/>
        <n v="6250"/>
        <n v="6249"/>
        <n v="6247"/>
        <n v="6345"/>
        <n v="6248"/>
        <n v="6244"/>
        <n v="6246"/>
        <n v="6245"/>
        <n v="6260"/>
        <n v="6243"/>
        <n v="6242"/>
        <n v="6240"/>
        <n v="6239"/>
        <n v="6238"/>
        <n v="6236"/>
        <n v="6234"/>
        <n v="6237"/>
        <n v="6229"/>
        <n v="6233"/>
        <n v="6241"/>
        <n v="6235"/>
        <n v="6231"/>
        <n v="6227"/>
        <n v="6216"/>
        <n v="6215"/>
        <n v="6213"/>
        <n v="6212"/>
        <n v="6263"/>
        <n v="6211"/>
        <n v="6226"/>
        <n v="6225"/>
        <n v="6214"/>
        <n v="6265"/>
        <n v="6264"/>
        <n v="6224"/>
        <n v="6266"/>
        <n v="6223"/>
        <n v="6268"/>
        <n v="6267"/>
        <n v="6222"/>
        <n v="6221"/>
        <n v="6269"/>
        <n v="6219"/>
        <n v="6220"/>
        <n v="6218"/>
        <n v="6217"/>
        <n v="6210"/>
        <n v="6209"/>
        <n v="6208"/>
        <n v="6207"/>
        <n v="6206"/>
        <n v="6205"/>
        <n v="6203"/>
        <n v="6202"/>
        <n v="6201"/>
        <n v="6200"/>
        <n v="6199"/>
        <n v="6198"/>
        <n v="6196"/>
        <n v="6204"/>
        <n v="6197"/>
        <n v="6195"/>
        <n v="6194"/>
        <n v="6193"/>
        <n v="6192"/>
        <n v="6191"/>
        <n v="6189"/>
        <n v="6190"/>
        <n v="6187"/>
        <n v="6188"/>
        <n v="6186"/>
        <n v="6182"/>
        <n v="6185"/>
        <n v="6181"/>
        <n v="6184"/>
        <n v="6183"/>
        <n v="6180"/>
        <n v="6179"/>
        <n v="6176"/>
        <n v="6174"/>
        <n v="6173"/>
        <n v="6177"/>
        <n v="6172"/>
        <n v="6171"/>
        <n v="6170"/>
        <n v="6168"/>
        <n v="6166"/>
        <n v="6165"/>
        <n v="6164"/>
        <n v="6163"/>
        <n v="6162"/>
        <n v="6159"/>
        <n v="6158"/>
        <n v="6157"/>
        <n v="6161"/>
        <n v="6155"/>
        <n v="6152"/>
        <n v="6154"/>
        <n v="6153"/>
        <n v="6151"/>
        <n v="6150"/>
        <n v="6149"/>
        <n v="6148"/>
        <n v="6147"/>
        <n v="6146"/>
        <n v="6145"/>
        <n v="6143"/>
        <n v="6142"/>
        <n v="6139"/>
        <n v="6156"/>
        <n v="6141"/>
        <n v="6138"/>
        <n v="6136"/>
        <n v="6135"/>
        <n v="6137"/>
        <n v="6132"/>
        <n v="6140"/>
        <n v="6134"/>
        <n v="6133"/>
        <n v="6169"/>
        <n v="6131"/>
        <n v="6130"/>
        <n v="6129"/>
        <n v="6128"/>
        <n v="6127"/>
        <n v="6124"/>
        <n v="6126"/>
        <n v="6125"/>
        <n v="6122"/>
        <n v="6121"/>
        <n v="6118"/>
        <n v="6120"/>
        <n v="6119"/>
        <n v="6116"/>
        <n v="6112"/>
        <n v="6117"/>
        <n v="6113"/>
        <n v="6111"/>
        <n v="6115"/>
        <n v="6110"/>
        <n v="6108"/>
        <n v="6114"/>
        <n v="6123"/>
        <n v="6109"/>
        <n v="6107"/>
        <n v="6106"/>
        <n v="6105"/>
        <n v="6104"/>
        <n v="6103"/>
        <n v="6100"/>
        <n v="6101"/>
        <n v="6099"/>
        <n v="6098"/>
        <n v="6097"/>
        <n v="6096"/>
        <n v="6095"/>
        <n v="6094"/>
        <n v="6093"/>
        <n v="6092"/>
        <n v="6091"/>
        <n v="6090"/>
        <n v="6089"/>
        <n v="6088"/>
        <n v="6087"/>
        <n v="6086"/>
        <n v="6085"/>
        <n v="6084"/>
        <n v="6083"/>
        <n v="6077"/>
        <n v="6075"/>
        <n v="6080"/>
        <n v="6079"/>
        <n v="6078"/>
        <n v="6074"/>
        <n v="6070"/>
        <n v="6082"/>
        <n v="6072"/>
        <n v="6069"/>
        <n v="6068"/>
        <n v="6067"/>
        <n v="6058"/>
        <n v="6178"/>
        <n v="6076"/>
        <n v="6071"/>
        <n v="6066"/>
        <n v="6064"/>
        <n v="6063"/>
        <n v="6061"/>
        <n v="6060"/>
        <n v="6059"/>
        <n v="6056"/>
        <n v="6055"/>
        <n v="6054"/>
        <n v="6053"/>
        <n v="6065"/>
        <n v="6052"/>
        <n v="6051"/>
        <n v="6062"/>
        <n v="6050"/>
        <n v="6049"/>
        <n v="6047"/>
        <n v="6044"/>
        <n v="6042"/>
        <n v="6038"/>
        <n v="6046"/>
        <n v="6040"/>
        <n v="6037"/>
        <n v="6035"/>
        <n v="6034"/>
        <n v="6033"/>
        <n v="6031"/>
        <n v="6028"/>
        <n v="6043"/>
        <n v="6039"/>
        <n v="6036"/>
        <n v="6030"/>
        <n v="6029"/>
        <n v="6027"/>
        <n v="6018"/>
        <n v="6025"/>
        <n v="6024"/>
        <n v="6020"/>
        <n v="6019"/>
        <n v="6016"/>
        <n v="6022"/>
        <n v="6017"/>
        <n v="6014"/>
        <n v="6013"/>
        <n v="6004"/>
        <n v="6003"/>
        <n v="6002"/>
        <n v="6001"/>
        <n v="5999"/>
        <n v="5989"/>
        <n v="6081"/>
        <n v="6032"/>
        <n v="6026"/>
        <n v="6005"/>
        <n v="5997"/>
        <n v="5990"/>
        <n v="5984"/>
        <n v="5983"/>
        <n v="5982"/>
        <n v="5981"/>
        <n v="5980"/>
        <n v="5977"/>
        <n v="6015"/>
        <n v="6007"/>
        <n v="6006"/>
        <n v="5991"/>
        <n v="5988"/>
        <n v="5987"/>
        <n v="5985"/>
        <n v="5979"/>
        <n v="5978"/>
        <n v="5976"/>
        <n v="6008"/>
        <n v="5974"/>
        <n v="5973"/>
        <n v="5971"/>
        <n v="5970"/>
        <n v="5969"/>
        <n v="5963"/>
        <n v="5992"/>
        <n v="5972"/>
        <n v="5966"/>
        <n v="5993"/>
        <n v="5967"/>
        <n v="5965"/>
        <n v="5964"/>
        <n v="5962"/>
        <n v="5961"/>
        <n v="5960"/>
        <n v="5959"/>
        <n v="5958"/>
        <n v="5957"/>
        <n v="5946"/>
        <n v="6010"/>
        <n v="5995"/>
        <n v="5994"/>
        <n v="5956"/>
        <n v="5955"/>
        <n v="5954"/>
        <n v="5975"/>
        <n v="5951"/>
        <n v="5950"/>
        <n v="5948"/>
        <n v="6012"/>
        <n v="5953"/>
        <n v="5945"/>
        <n v="5944"/>
        <n v="5943"/>
        <n v="6011"/>
        <n v="5947"/>
        <n v="5941"/>
        <n v="5940"/>
        <n v="5939"/>
        <n v="5938"/>
        <n v="5937"/>
        <n v="5935"/>
        <n v="5934"/>
        <n v="5933"/>
        <n v="5932"/>
        <n v="5931"/>
        <n v="5996"/>
        <n v="5952"/>
        <n v="5942"/>
        <n v="5936"/>
        <n v="5930"/>
        <n v="5929"/>
        <n v="6048"/>
        <n v="6021"/>
        <n v="5927"/>
        <n v="5926"/>
        <n v="5925"/>
        <n v="5924"/>
        <n v="5928"/>
        <n v="5923"/>
        <n v="5921"/>
        <n v="5920"/>
        <n v="5919"/>
        <n v="5918"/>
        <n v="6023"/>
        <n v="5917"/>
        <n v="5916"/>
        <n v="5915"/>
        <n v="5914"/>
        <n v="5912"/>
        <n v="5911"/>
        <n v="5910"/>
        <n v="5906"/>
        <n v="5905"/>
        <n v="5904"/>
        <n v="5903"/>
        <n v="5902"/>
        <n v="5900"/>
        <n v="5899"/>
        <n v="5898"/>
        <n v="6102"/>
        <n v="5907"/>
        <n v="5897"/>
        <n v="5896"/>
        <n v="5890"/>
        <n v="5886"/>
        <n v="5884"/>
        <n v="5883"/>
        <n v="5887"/>
        <n v="5885"/>
        <n v="5882"/>
        <n v="5880"/>
        <n v="5879"/>
        <n v="5878"/>
        <n v="5877"/>
        <n v="5875"/>
        <n v="5873"/>
        <n v="5871"/>
        <n v="5870"/>
        <n v="5868"/>
        <n v="5881"/>
        <n v="5869"/>
        <n v="5867"/>
        <n v="5866"/>
        <n v="5864"/>
        <n v="5863"/>
        <n v="5862"/>
        <n v="5861"/>
        <n v="5859"/>
        <n v="5857"/>
        <n v="5856"/>
        <n v="5851"/>
        <n v="5858"/>
        <n v="5855"/>
        <n v="5854"/>
        <n v="5852"/>
        <n v="5850"/>
        <n v="5847"/>
        <n v="5845"/>
        <n v="5844"/>
        <n v="5889"/>
        <n v="5865"/>
        <n v="5853"/>
        <n v="5849"/>
        <n v="5848"/>
        <n v="5846"/>
        <n v="5843"/>
        <n v="5842"/>
        <n v="5841"/>
        <n v="5840"/>
        <n v="5831"/>
        <n v="5922"/>
        <n v="5832"/>
        <n v="5829"/>
        <n v="5828"/>
        <n v="5824"/>
        <n v="5823"/>
        <n v="5821"/>
        <n v="5830"/>
        <n v="5826"/>
        <n v="5822"/>
        <n v="5819"/>
        <n v="5818"/>
        <n v="5815"/>
        <n v="5814"/>
        <n v="5888"/>
        <n v="5820"/>
        <n v="5817"/>
        <n v="5816"/>
        <n v="5813"/>
        <n v="5812"/>
        <n v="5811"/>
        <n v="5810"/>
        <n v="5809"/>
        <n v="5808"/>
        <n v="5901"/>
        <n v="5827"/>
        <n v="5807"/>
        <n v="5806"/>
        <n v="5804"/>
        <n v="5794"/>
        <n v="5793"/>
        <n v="5791"/>
        <n v="5802"/>
        <n v="5801"/>
        <n v="5800"/>
        <n v="5799"/>
        <n v="5795"/>
        <n v="5792"/>
        <n v="5790"/>
        <n v="5805"/>
        <n v="5803"/>
        <n v="5798"/>
        <n v="5782"/>
        <n v="5781"/>
        <n v="5780"/>
        <n v="5779"/>
        <n v="5777"/>
        <n v="5778"/>
        <n v="5771"/>
        <n v="5775"/>
        <n v="5773"/>
        <n v="5770"/>
        <n v="5769"/>
        <n v="5768"/>
        <n v="5767"/>
        <n v="5766"/>
        <n v="5765"/>
        <n v="5783"/>
        <n v="5764"/>
        <n v="5763"/>
        <n v="5762"/>
        <n v="5761"/>
        <n v="5968"/>
        <n v="5784"/>
        <n v="5760"/>
        <n v="5759"/>
        <n v="5758"/>
        <n v="5757"/>
        <n v="5756"/>
        <n v="5755"/>
        <n v="5752"/>
        <n v="5786"/>
        <n v="5785"/>
        <n v="5751"/>
        <n v="5750"/>
        <n v="5748"/>
        <n v="5747"/>
        <n v="5746"/>
        <n v="5776"/>
        <n v="5744"/>
        <n v="5743"/>
        <n v="5796"/>
        <n v="5742"/>
        <n v="5734"/>
        <n v="5716"/>
        <n v="5753"/>
        <n v="5741"/>
        <n v="5725"/>
        <n v="5708"/>
        <n v="5691"/>
        <n v="5683"/>
        <n v="5788"/>
        <n v="5787"/>
        <n v="5737"/>
        <n v="5695"/>
        <n v="5682"/>
        <n v="5739"/>
        <n v="5738"/>
        <n v="5733"/>
        <n v="5736"/>
        <n v="5735"/>
        <n v="5732"/>
        <n v="5730"/>
        <n v="5834"/>
        <n v="5731"/>
        <n v="5728"/>
        <n v="5727"/>
        <n v="5726"/>
        <n v="5724"/>
        <n v="5667"/>
        <n v="5833"/>
        <n v="5729"/>
        <n v="5722"/>
        <n v="5721"/>
        <n v="5680"/>
        <n v="5836"/>
        <n v="5797"/>
        <n v="5718"/>
        <n v="5717"/>
        <n v="5838"/>
        <n v="5837"/>
        <n v="5720"/>
        <n v="5715"/>
        <n v="5714"/>
        <n v="5663"/>
        <n v="5825"/>
        <n v="5713"/>
        <n v="5712"/>
        <n v="5711"/>
        <n v="5674"/>
        <n v="5664"/>
        <n v="5662"/>
        <n v="5719"/>
        <n v="5710"/>
        <n v="5709"/>
        <n v="5665"/>
        <n v="5839"/>
        <n v="5707"/>
        <n v="5706"/>
        <n v="5705"/>
        <n v="5704"/>
        <n v="5672"/>
        <n v="5700"/>
        <n v="5699"/>
        <n v="5698"/>
        <n v="5998"/>
        <n v="5702"/>
        <n v="5701"/>
        <n v="5697"/>
        <n v="5696"/>
        <n v="5693"/>
        <n v="5673"/>
        <n v="5692"/>
        <n v="5690"/>
        <n v="5688"/>
        <n v="5681"/>
        <n v="5660"/>
        <n v="5745"/>
        <n v="5689"/>
        <n v="5687"/>
        <n v="5686"/>
        <n v="5670"/>
        <n v="5661"/>
        <n v="5659"/>
        <n v="5684"/>
        <n v="5668"/>
        <n v="5658"/>
        <n v="5651"/>
        <n v="5679"/>
        <n v="5677"/>
        <n v="5666"/>
        <n v="5678"/>
        <n v="5657"/>
        <n v="5656"/>
        <n v="5655"/>
        <n v="5654"/>
        <n v="5675"/>
        <n v="5669"/>
        <n v="5754"/>
        <n v="5653"/>
        <n v="5652"/>
        <n v="5649"/>
        <n v="5650"/>
        <n v="5648"/>
        <n v="5646"/>
        <n v="5645"/>
        <n v="5647"/>
        <n v="5643"/>
        <n v="5644"/>
        <n v="5642"/>
        <n v="5640"/>
        <n v="5639"/>
        <n v="5637"/>
        <n v="5641"/>
        <n v="5638"/>
        <n v="5636"/>
        <n v="5635"/>
        <n v="5634"/>
        <n v="5633"/>
        <n v="5630"/>
        <n v="5627"/>
        <n v="5626"/>
        <n v="5625"/>
        <n v="5624"/>
        <n v="5629"/>
        <n v="5623"/>
        <n v="5622"/>
        <n v="5631"/>
        <n v="5621"/>
        <n v="5620"/>
        <n v="5617"/>
        <n v="5615"/>
        <n v="5605"/>
        <n v="5618"/>
        <n v="5606"/>
        <n v="5597"/>
        <n v="5596"/>
        <n v="5595"/>
        <n v="5594"/>
        <n v="5593"/>
        <n v="5577"/>
        <n v="5576"/>
        <n v="5607"/>
        <n v="5598"/>
        <n v="5590"/>
        <n v="5587"/>
        <n v="5557"/>
        <n v="5588"/>
        <n v="5586"/>
        <n v="5584"/>
        <n v="5600"/>
        <n v="5591"/>
        <n v="5558"/>
        <n v="5599"/>
        <n v="5585"/>
        <n v="5582"/>
        <n v="5580"/>
        <n v="5579"/>
        <n v="5578"/>
        <n v="5575"/>
        <n v="5555"/>
        <n v="5548"/>
        <n v="5547"/>
        <n v="5608"/>
        <n v="5583"/>
        <n v="5574"/>
        <n v="5573"/>
        <n v="5533"/>
        <n v="5610"/>
        <n v="5609"/>
        <n v="5581"/>
        <n v="5572"/>
        <n v="5571"/>
        <n v="5570"/>
        <n v="5569"/>
        <n v="5568"/>
        <n v="5567"/>
        <n v="5611"/>
        <n v="5564"/>
        <n v="5532"/>
        <n v="5619"/>
        <n v="5612"/>
        <n v="5566"/>
        <n v="5563"/>
        <n v="5531"/>
        <n v="5562"/>
        <n v="5561"/>
        <n v="5560"/>
        <n v="5530"/>
        <n v="5613"/>
        <n v="5749"/>
        <n v="5614"/>
        <n v="5565"/>
        <n v="5559"/>
        <n v="5556"/>
        <n v="5528"/>
        <n v="5601"/>
        <n v="5553"/>
        <n v="5529"/>
        <n v="5552"/>
        <n v="5550"/>
        <n v="5549"/>
        <n v="5546"/>
        <n v="6346"/>
        <n v="5551"/>
        <n v="5544"/>
        <n v="5543"/>
        <n v="5602"/>
        <n v="5545"/>
        <n v="5542"/>
        <n v="5541"/>
        <n v="5540"/>
        <n v="5539"/>
        <n v="5554"/>
        <n v="5538"/>
        <n v="5534"/>
        <n v="5603"/>
        <n v="5537"/>
        <n v="5536"/>
        <n v="5535"/>
        <n v="5592"/>
        <n v="5526"/>
        <n v="5525"/>
        <n v="5524"/>
        <n v="5523"/>
        <n v="5522"/>
        <n v="5521"/>
        <n v="5520"/>
        <n v="5519"/>
        <n v="5518"/>
        <n v="5632"/>
        <n v="5517"/>
        <n v="5516"/>
        <n v="5515"/>
        <n v="5514"/>
        <n v="5513"/>
        <n v="5511"/>
        <n v="5512"/>
        <n v="5510"/>
        <n v="5509"/>
        <n v="5506"/>
        <n v="5604"/>
        <n v="5527"/>
        <n v="5507"/>
        <n v="5505"/>
        <n v="5504"/>
        <n v="5503"/>
        <n v="5501"/>
        <n v="5502"/>
        <n v="5500"/>
        <n v="5499"/>
        <n v="5498"/>
        <n v="5497"/>
        <n v="5496"/>
        <n v="5495"/>
        <n v="5494"/>
        <n v="5493"/>
        <n v="5492"/>
        <n v="5491"/>
        <n v="5490"/>
        <n v="5486"/>
        <n v="5489"/>
        <n v="5483"/>
        <n v="5488"/>
        <n v="5487"/>
        <n v="5485"/>
        <n v="5480"/>
        <n v="5479"/>
        <n v="5482"/>
        <n v="5481"/>
        <n v="5478"/>
        <n v="5477"/>
        <n v="5475"/>
        <n v="5474"/>
        <n v="5893"/>
        <n v="5476"/>
        <n v="5472"/>
        <n v="5465"/>
        <n v="5458"/>
        <n v="5457"/>
        <n v="5456"/>
        <n v="5468"/>
        <n v="5455"/>
        <n v="5453"/>
        <n v="5451"/>
        <n v="5450"/>
        <n v="5452"/>
        <n v="5449"/>
        <n v="5448"/>
        <n v="5446"/>
        <n v="5454"/>
        <n v="5445"/>
        <n v="5444"/>
        <n v="5447"/>
        <n v="5441"/>
        <n v="5440"/>
        <n v="5438"/>
        <n v="5437"/>
        <n v="5436"/>
        <n v="5442"/>
        <n v="5434"/>
        <n v="5429"/>
        <n v="5439"/>
        <n v="5428"/>
        <n v="5427"/>
        <n v="5471"/>
        <n v="5425"/>
        <n v="5424"/>
        <n v="5423"/>
        <n v="5435"/>
        <n v="5419"/>
        <n v="5426"/>
        <n v="5420"/>
        <n v="5421"/>
        <n v="5417"/>
        <n v="5467"/>
        <n v="5418"/>
        <n v="5416"/>
        <n v="5415"/>
        <n v="5414"/>
        <n v="5408"/>
        <n v="5407"/>
        <n v="5405"/>
        <n v="5404"/>
        <n v="5413"/>
        <n v="5403"/>
        <n v="5685"/>
        <n v="5401"/>
        <n v="5400"/>
        <n v="5399"/>
        <n v="5390"/>
        <n v="5394"/>
        <n v="5393"/>
        <n v="5392"/>
        <n v="5391"/>
        <n v="5397"/>
        <n v="5389"/>
        <n v="5396"/>
        <n v="5388"/>
        <n v="5385"/>
        <n v="5433"/>
        <n v="5386"/>
        <n v="5384"/>
        <n v="5387"/>
        <n v="5383"/>
        <n v="5382"/>
        <n v="5381"/>
        <n v="5589"/>
        <n v="5380"/>
        <n v="5379"/>
        <n v="5378"/>
        <n v="5375"/>
        <n v="5374"/>
        <n v="5398"/>
        <n v="5372"/>
        <n v="5373"/>
        <n v="5370"/>
        <n v="5368"/>
        <n v="5369"/>
        <n v="5361"/>
        <n v="5358"/>
        <n v="5356"/>
        <n v="5395"/>
        <n v="5355"/>
        <n v="5353"/>
        <n v="5357"/>
        <n v="5352"/>
        <n v="5354"/>
        <n v="5345"/>
        <n v="5331"/>
        <n v="5330"/>
        <n v="5329"/>
        <n v="5327"/>
        <n v="5326"/>
        <n v="5324"/>
        <n v="5328"/>
        <n v="5325"/>
        <n v="5323"/>
        <n v="5321"/>
        <n v="5320"/>
        <n v="5317"/>
        <n v="5322"/>
        <n v="5319"/>
        <n v="5318"/>
        <n v="5316"/>
        <n v="5315"/>
        <n v="5344"/>
        <n v="5311"/>
        <n v="5312"/>
        <n v="5309"/>
        <n v="5314"/>
        <n v="5310"/>
        <n v="5307"/>
        <n v="5304"/>
        <n v="5300"/>
        <n v="5301"/>
        <n v="5303"/>
        <n v="5302"/>
        <n v="5350"/>
        <n v="5305"/>
        <n v="5295"/>
        <n v="5306"/>
        <n v="5299"/>
        <n v="5298"/>
        <n v="5376"/>
        <n v="5296"/>
        <n v="5294"/>
        <n v="5297"/>
        <n v="5293"/>
        <n v="5292"/>
        <n v="5291"/>
        <m/>
        <n v="5187" u="1"/>
        <n v="4927" u="1"/>
        <n v="4667" u="1"/>
        <n v="5124" u="1"/>
        <n v="4864" u="1"/>
        <n v="4604" u="1"/>
        <n v="5061" u="1"/>
        <n v="4801" u="1"/>
        <n v="4541" u="1"/>
        <n v="5258" u="1"/>
        <n v="4998" u="1"/>
        <n v="4738" u="1"/>
        <n v="4478" u="1"/>
        <n v="5195" u="1"/>
        <n v="4935" u="1"/>
        <n v="4675" u="1"/>
        <n v="5132" u="1"/>
        <n v="4872" u="1"/>
        <n v="4612" u="1"/>
        <n v="5069" u="1"/>
        <n v="4809" u="1"/>
        <n v="4549" u="1"/>
        <n v="5266" u="1"/>
        <n v="5006" u="1"/>
        <n v="4746" u="1"/>
        <n v="4486" u="1"/>
        <n v="5203" u="1"/>
        <n v="4943" u="1"/>
        <n v="4683" u="1"/>
        <n v="4163" u="1"/>
        <n v="5140" u="1"/>
        <n v="4880" u="1"/>
        <n v="4620" u="1"/>
        <n v="5077" u="1"/>
        <n v="4817" u="1"/>
        <n v="4557" u="1"/>
        <n v="5274" u="1"/>
        <n v="5014" u="1"/>
        <n v="4754" u="1"/>
        <n v="4494" u="1"/>
        <n v="5211" u="1"/>
        <n v="4951" u="1"/>
        <n v="5148" u="1"/>
        <n v="4888" u="1"/>
        <n v="4628" u="1"/>
        <n v="5085" u="1"/>
        <n v="4825" u="1"/>
        <n v="4565" u="1"/>
        <n v="5282" u="1"/>
        <n v="5022" u="1"/>
        <n v="4762" u="1"/>
        <n v="4502" u="1"/>
        <n v="5219" u="1"/>
        <n v="4959" u="1"/>
        <n v="4439" u="1"/>
        <n v="4179" u="1"/>
        <n v="5156" u="1"/>
        <n v="4896" u="1"/>
        <n v="4636" u="1"/>
        <n v="5093" u="1"/>
        <n v="4833" u="1"/>
        <n v="4573" u="1"/>
        <n v="5290" u="1"/>
        <n v="5030" u="1"/>
        <n v="4770" u="1"/>
        <n v="4510" u="1"/>
        <n v="5227" u="1"/>
        <n v="4967" u="1"/>
        <n v="4707" u="1"/>
        <n v="4447" u="1"/>
        <n v="4187" u="1"/>
        <n v="5164" u="1"/>
        <n v="4904" u="1"/>
        <n v="4644" u="1"/>
        <n v="5101" u="1"/>
        <n v="4841" u="1"/>
        <n v="4581" u="1"/>
        <n v="5038" u="1"/>
        <n v="4778" u="1"/>
        <n v="4518" u="1"/>
        <n v="5235" u="1"/>
        <n v="4975" u="1"/>
        <n v="4715" u="1"/>
        <n v="4455" u="1"/>
        <n v="4195" u="1"/>
        <n v="5172" u="1"/>
        <n v="4912" u="1"/>
        <n v="4652" u="1"/>
        <n v="4132" u="1"/>
        <n v="5109" u="1"/>
        <n v="4849" u="1"/>
        <n v="4589" u="1"/>
        <n v="5046" u="1"/>
        <n v="4786" u="1"/>
        <n v="4526" u="1"/>
        <n v="5243" u="1"/>
        <n v="4983" u="1"/>
        <n v="4463" u="1"/>
        <n v="4203" u="1"/>
        <n v="5180" u="1"/>
        <n v="4920" u="1"/>
        <n v="4660" u="1"/>
        <n v="4140" u="1"/>
        <n v="5117" u="1"/>
        <n v="4857" u="1"/>
        <n v="4597" u="1"/>
        <n v="5054" u="1"/>
        <n v="4794" u="1"/>
        <n v="4534" u="1"/>
        <n v="4274" u="1"/>
        <n v="5251" u="1"/>
        <n v="4991" u="1"/>
        <n v="4731" u="1"/>
        <n v="4471" u="1"/>
        <n v="5188" u="1"/>
        <n v="4928" u="1"/>
        <n v="4668" u="1"/>
        <n v="4148" u="1"/>
        <n v="5125" u="1"/>
        <n v="4865" u="1"/>
        <n v="4802" u="1"/>
        <n v="4542" u="1"/>
        <n v="5259" u="1"/>
        <n v="4999" u="1"/>
        <n v="4739" u="1"/>
        <n v="4479" u="1"/>
        <n v="4936" u="1"/>
        <n v="4676" u="1"/>
        <n v="5133" u="1"/>
        <n v="4873" u="1"/>
        <n v="4613" u="1"/>
        <n v="5070" u="1"/>
        <n v="4810" u="1"/>
        <n v="4550" u="1"/>
        <n v="5267" u="1"/>
        <n v="5007" u="1"/>
        <n v="4747" u="1"/>
        <n v="4487" u="1"/>
        <n v="5204" u="1"/>
        <n v="4944" u="1"/>
        <n v="4684" u="1"/>
        <n v="4164" u="1"/>
        <n v="5141" u="1"/>
        <n v="4881" u="1"/>
        <n v="4621" u="1"/>
        <n v="5078" u="1"/>
        <n v="4818" u="1"/>
        <n v="4558" u="1"/>
        <n v="5275" u="1"/>
        <n v="5015" u="1"/>
        <n v="4755" u="1"/>
        <n v="4495" u="1"/>
        <n v="4235" u="1"/>
        <n v="5212" u="1"/>
        <n v="4952" u="1"/>
        <n v="4692" u="1"/>
        <n v="5149" u="1"/>
        <n v="4889" u="1"/>
        <n v="4629" u="1"/>
        <n v="5086" u="1"/>
        <n v="4826" u="1"/>
        <n v="4566" u="1"/>
        <n v="5283" u="1"/>
        <n v="5023" u="1"/>
        <n v="4763" u="1"/>
        <n v="4503" u="1"/>
        <n v="5220" u="1"/>
        <n v="4960" u="1"/>
        <n v="4700" u="1"/>
        <n v="4440" u="1"/>
        <n v="5157" u="1"/>
        <n v="4897" u="1"/>
        <n v="4637" u="1"/>
        <n v="5094" u="1"/>
        <n v="4834" u="1"/>
        <n v="4574" u="1"/>
        <n v="5031" u="1"/>
        <n v="4771" u="1"/>
        <n v="4511" u="1"/>
        <n v="5228" u="1"/>
        <n v="4708" u="1"/>
        <n v="4448" u="1"/>
        <n v="4188" u="1"/>
        <n v="5165" u="1"/>
        <n v="4905" u="1"/>
        <n v="4645" u="1"/>
        <n v="5102" u="1"/>
        <n v="4842" u="1"/>
        <n v="4582" u="1"/>
        <n v="5039" u="1"/>
        <n v="4779" u="1"/>
        <n v="4519" u="1"/>
        <n v="4976" u="1"/>
        <n v="4716" u="1"/>
        <n v="4456" u="1"/>
        <n v="4196" u="1"/>
        <n v="5173" u="1"/>
        <n v="4913" u="1"/>
        <n v="4653" u="1"/>
        <n v="5110" u="1"/>
        <n v="4850" u="1"/>
        <n v="4590" u="1"/>
        <n v="5047" u="1"/>
        <n v="4787" u="1"/>
        <n v="5244" u="1"/>
        <n v="4984" u="1"/>
        <n v="4724" u="1"/>
        <n v="4464" u="1"/>
        <n v="4204" u="1"/>
        <n v="5181" u="1"/>
        <n v="4921" u="1"/>
        <n v="4661" u="1"/>
        <n v="4141" u="1"/>
        <n v="5118" u="1"/>
        <n v="4858" u="1"/>
        <n v="4598" u="1"/>
        <n v="5055" u="1"/>
        <n v="4795" u="1"/>
        <n v="4535" u="1"/>
        <n v="5252" u="1"/>
        <n v="4732" u="1"/>
        <n v="4472" u="1"/>
        <n v="5189" u="1"/>
        <n v="4929" u="1"/>
        <n v="4149" u="1"/>
        <n v="4866" u="1"/>
        <n v="4606" u="1"/>
        <n v="5063" u="1"/>
        <n v="4803" u="1"/>
        <n v="5260" u="1"/>
        <n v="5000" u="1"/>
        <n v="4740" u="1"/>
        <n v="4480" u="1"/>
        <n v="5197" u="1"/>
        <n v="4937" u="1"/>
        <n v="4677" u="1"/>
        <n v="5134" u="1"/>
        <n v="4874" u="1"/>
        <n v="4614" u="1"/>
        <n v="5071" u="1"/>
        <n v="4811" u="1"/>
        <n v="4551" u="1"/>
        <n v="5268" u="1"/>
        <n v="5008" u="1"/>
        <n v="4748" u="1"/>
        <n v="4945" u="1"/>
        <n v="4685" u="1"/>
        <n v="4165" u="1"/>
        <n v="5142" u="1"/>
        <n v="4882" u="1"/>
        <n v="4622" u="1"/>
        <n v="5079" u="1"/>
        <n v="4819" u="1"/>
        <n v="4559" u="1"/>
        <n v="5276" u="1"/>
        <n v="5016" u="1"/>
        <n v="4756" u="1"/>
        <n v="4496" u="1"/>
        <n v="4236" u="1"/>
        <n v="5213" u="1"/>
        <n v="4953" u="1"/>
        <n v="4693" u="1"/>
        <n v="4173" u="1"/>
        <n v="5150" u="1"/>
        <n v="4890" u="1"/>
        <n v="4630" u="1"/>
        <n v="5087" u="1"/>
        <n v="4827" u="1"/>
        <n v="4567" u="1"/>
        <n v="5284" u="1"/>
        <n v="5024" u="1"/>
        <n v="4764" u="1"/>
        <n v="4504" u="1"/>
        <n v="5221" u="1"/>
        <n v="4961" u="1"/>
        <n v="4701" u="1"/>
        <n v="4441" u="1"/>
        <n v="4181" u="1"/>
        <n v="5158" u="1"/>
        <n v="4898" u="1"/>
        <n v="4638" u="1"/>
        <n v="5095" u="1"/>
        <n v="4835" u="1"/>
        <n v="4575" u="1"/>
        <n v="5032" u="1"/>
        <n v="4772" u="1"/>
        <n v="4512" u="1"/>
        <n v="5229" u="1"/>
        <n v="4969" u="1"/>
        <n v="4709" u="1"/>
        <n v="4449" u="1"/>
        <n v="4189" u="1"/>
        <n v="5166" u="1"/>
        <n v="4906" u="1"/>
        <n v="4646" u="1"/>
        <n v="5103" u="1"/>
        <n v="4843" u="1"/>
        <n v="4583" u="1"/>
        <n v="5040" u="1"/>
        <n v="4780" u="1"/>
        <n v="4520" u="1"/>
        <n v="5237" u="1"/>
        <n v="4977" u="1"/>
        <n v="4717" u="1"/>
        <n v="4457" u="1"/>
        <n v="5174" u="1"/>
        <n v="4914" u="1"/>
        <n v="4654" u="1"/>
        <n v="4134" u="1"/>
        <n v="4851" u="1"/>
        <n v="5048" u="1"/>
        <n v="4788" u="1"/>
        <n v="4528" u="1"/>
        <n v="5245" u="1"/>
        <n v="4985" u="1"/>
        <n v="4725" u="1"/>
        <n v="4465" u="1"/>
        <n v="5182" u="1"/>
        <n v="4922" u="1"/>
        <n v="4662" u="1"/>
        <n v="4142" u="1"/>
        <n v="5119" u="1"/>
        <n v="4859" u="1"/>
        <n v="4599" u="1"/>
        <n v="5056" u="1"/>
        <n v="4796" u="1"/>
        <n v="4536" u="1"/>
        <n v="4276" u="1"/>
        <n v="5253" u="1"/>
        <n v="4993" u="1"/>
        <n v="4733" u="1"/>
        <n v="4473" u="1"/>
        <n v="5190" u="1"/>
        <n v="4930" u="1"/>
        <n v="4670" u="1"/>
        <n v="4150" u="1"/>
        <n v="5127" u="1"/>
        <n v="4867" u="1"/>
        <n v="5064" u="1"/>
        <n v="4804" u="1"/>
        <n v="4544" u="1"/>
        <n v="5261" u="1"/>
        <n v="5001" u="1"/>
        <n v="4741" u="1"/>
        <n v="5198" u="1"/>
        <n v="4938" u="1"/>
        <n v="4678" u="1"/>
        <n v="4158" u="1"/>
        <n v="5135" u="1"/>
        <n v="4875" u="1"/>
        <n v="4615" u="1"/>
        <n v="5072" u="1"/>
        <n v="4812" u="1"/>
        <n v="4552" u="1"/>
        <n v="5269" u="1"/>
        <n v="5009" u="1"/>
        <n v="4749" u="1"/>
        <n v="4489" u="1"/>
        <n v="5206" u="1"/>
        <n v="4946" u="1"/>
        <n v="4686" u="1"/>
        <n v="4166" u="1"/>
        <n v="5143" u="1"/>
        <n v="4883" u="1"/>
        <n v="4623" u="1"/>
        <n v="5080" u="1"/>
        <n v="4820" u="1"/>
        <n v="4560" u="1"/>
        <n v="5277" u="1"/>
        <n v="5017" u="1"/>
        <n v="4497" u="1"/>
        <n v="4237" u="1"/>
        <n v="4954" u="1"/>
        <n v="4694" u="1"/>
        <n v="4174" u="1"/>
        <n v="5151" u="1"/>
        <n v="4891" u="1"/>
        <n v="4631" u="1"/>
        <n v="5088" u="1"/>
        <n v="4828" u="1"/>
        <n v="5025" u="1"/>
        <n v="4765" u="1"/>
        <n v="4505" u="1"/>
        <n v="5222" u="1"/>
        <n v="4962" u="1"/>
        <n v="4702" u="1"/>
        <n v="4442" u="1"/>
        <n v="4182" u="1"/>
        <n v="5159" u="1"/>
        <n v="4899" u="1"/>
        <n v="4639" u="1"/>
        <n v="5096" u="1"/>
        <n v="4836" u="1"/>
        <n v="4576" u="1"/>
        <n v="5033" u="1"/>
        <n v="4513" u="1"/>
        <n v="5230" u="1"/>
        <n v="4970" u="1"/>
        <n v="4710" u="1"/>
        <n v="4450" u="1"/>
        <n v="4190" u="1"/>
        <n v="5167" u="1"/>
        <n v="4907" u="1"/>
        <n v="4647" u="1"/>
        <n v="5104" u="1"/>
        <n v="4844" u="1"/>
        <n v="4584" u="1"/>
        <n v="5041" u="1"/>
        <n v="4781" u="1"/>
        <n v="4521" u="1"/>
        <n v="5238" u="1"/>
        <n v="4978" u="1"/>
        <n v="4458" u="1"/>
        <n v="4198" u="1"/>
        <n v="5175" u="1"/>
        <n v="4915" u="1"/>
        <n v="4655" u="1"/>
        <n v="4135" u="1"/>
        <n v="5112" u="1"/>
        <n v="4852" u="1"/>
        <n v="4592" u="1"/>
        <n v="5049" u="1"/>
        <n v="4789" u="1"/>
        <n v="4529" u="1"/>
        <n v="5246" u="1"/>
        <n v="4986" u="1"/>
        <n v="4726" u="1"/>
        <n v="4466" u="1"/>
        <n v="5183" u="1"/>
        <n v="4923" u="1"/>
        <n v="4663" u="1"/>
        <n v="4143" u="1"/>
        <n v="5120" u="1"/>
        <n v="4860" u="1"/>
        <n v="4600" u="1"/>
        <n v="5057" u="1"/>
        <n v="4797" u="1"/>
        <n v="4537" u="1"/>
        <n v="4277" u="1"/>
        <n v="5254" u="1"/>
        <n v="4994" u="1"/>
        <n v="4734" u="1"/>
        <n v="5191" u="1"/>
        <n v="4931" u="1"/>
        <n v="4671" u="1"/>
        <n v="4151" u="1"/>
        <n v="5128" u="1"/>
        <n v="4868" u="1"/>
        <n v="4608" u="1"/>
        <n v="5065" u="1"/>
        <n v="4805" u="1"/>
        <n v="4545" u="1"/>
        <n v="5262" u="1"/>
        <n v="5002" u="1"/>
        <n v="4742" u="1"/>
        <n v="4482" u="1"/>
        <n v="5199" u="1"/>
        <n v="4939" u="1"/>
        <n v="4679" u="1"/>
        <n v="4159" u="1"/>
        <n v="5136" u="1"/>
        <n v="4876" u="1"/>
        <n v="4616" u="1"/>
        <n v="5073" u="1"/>
        <n v="4813" u="1"/>
        <n v="4553" u="1"/>
        <n v="5270" u="1"/>
        <n v="5010" u="1"/>
        <n v="4750" u="1"/>
        <n v="4490" u="1"/>
        <n v="5207" u="1"/>
        <n v="4947" u="1"/>
        <n v="4687" u="1"/>
        <n v="4167" u="1"/>
        <n v="4884" u="1"/>
        <n v="4624" u="1"/>
        <n v="4821" u="1"/>
        <n v="4561" u="1"/>
        <n v="5278" u="1"/>
        <n v="5018" u="1"/>
        <n v="4758" u="1"/>
        <n v="4498" u="1"/>
        <n v="5215" u="1"/>
        <n v="4955" u="1"/>
        <n v="4695" u="1"/>
        <n v="4175" u="1"/>
        <n v="5152" u="1"/>
        <n v="5089" u="1"/>
        <n v="5286" u="1"/>
        <n v="5026" u="1"/>
        <n v="4766" u="1"/>
        <n v="4506" u="1"/>
        <n v="5223" u="1"/>
        <n v="4963" u="1"/>
        <n v="4703" u="1"/>
        <n v="4183" u="1"/>
        <n v="5160" u="1"/>
        <n v="4900" u="1"/>
        <n v="4640" u="1"/>
        <n v="4380" u="1"/>
        <n v="5097" u="1"/>
        <n v="4837" u="1"/>
        <n v="4577" u="1"/>
        <n v="5034" u="1"/>
        <n v="4774" u="1"/>
        <n v="4514" u="1"/>
        <n v="5231" u="1"/>
        <n v="4971" u="1"/>
        <n v="4711" u="1"/>
        <n v="4451" u="1"/>
        <n v="4191" u="1"/>
        <n v="5168" u="1"/>
        <n v="4908" u="1"/>
        <n v="4648" u="1"/>
        <n v="5105" u="1"/>
        <n v="4845" u="1"/>
        <n v="4585" u="1"/>
        <n v="5042" u="1"/>
        <n v="4782" u="1"/>
        <n v="4522" u="1"/>
        <n v="5239" u="1"/>
        <n v="4979" u="1"/>
        <n v="4719" u="1"/>
        <n v="4459" u="1"/>
        <n v="4199" u="1"/>
        <n v="5176" u="1"/>
        <n v="4916" u="1"/>
        <n v="4656" u="1"/>
        <n v="4136" u="1"/>
        <n v="5113" u="1"/>
        <n v="4853" u="1"/>
        <n v="4593" u="1"/>
        <n v="5050" u="1"/>
        <n v="4790" u="1"/>
        <n v="4530" u="1"/>
        <n v="5247" u="1"/>
        <n v="4987" u="1"/>
        <n v="4727" u="1"/>
        <n v="4467" u="1"/>
        <n v="5184" u="1"/>
        <n v="4924" u="1"/>
        <n v="4664" u="1"/>
        <n v="4144" u="1"/>
        <n v="5121" u="1"/>
        <n v="4861" u="1"/>
        <n v="4601" u="1"/>
        <n v="5058" u="1"/>
        <n v="4798" u="1"/>
        <n v="4538" u="1"/>
        <n v="4278" u="1"/>
        <n v="5255" u="1"/>
        <n v="4995" u="1"/>
        <n v="4735" u="1"/>
        <n v="4475" u="1"/>
        <n v="6232" u="1"/>
        <n v="5192" u="1"/>
        <n v="4932" u="1"/>
        <n v="4672" u="1"/>
        <n v="4152" u="1"/>
        <n v="5129" u="1"/>
        <n v="4869" u="1"/>
        <n v="4609" u="1"/>
        <n v="5066" u="1"/>
        <n v="4806" u="1"/>
        <n v="4546" u="1"/>
        <n v="5263" u="1"/>
        <n v="5003" u="1"/>
        <n v="4743" u="1"/>
        <n v="4483" u="1"/>
        <n v="5200" u="1"/>
        <n v="4940" u="1"/>
        <n v="4680" u="1"/>
        <n v="4160" u="1"/>
        <n v="5137" u="1"/>
        <n v="4877" u="1"/>
        <n v="4617" u="1"/>
        <n v="5074" u="1"/>
        <n v="4814" u="1"/>
        <n v="4554" u="1"/>
        <n v="5271" u="1"/>
        <n v="5011" u="1"/>
        <n v="4751" u="1"/>
        <n v="5208" u="1"/>
        <n v="4948" u="1"/>
        <n v="4688" u="1"/>
        <n v="4168" u="1"/>
        <n v="5145" u="1"/>
        <n v="4885" u="1"/>
        <n v="4625" u="1"/>
        <n v="5082" u="1"/>
        <n v="4822" u="1"/>
        <n v="4562" u="1"/>
        <n v="5279" u="1"/>
        <n v="5019" u="1"/>
        <n v="4759" u="1"/>
        <n v="4499" u="1"/>
        <n v="5216" u="1"/>
        <n v="4956" u="1"/>
        <n v="4696" u="1"/>
        <n v="4436" u="1"/>
        <n v="4176" u="1"/>
        <n v="5153" u="1"/>
        <n v="4893" u="1"/>
        <n v="5090" u="1"/>
        <n v="4830" u="1"/>
        <n v="5027" u="1"/>
        <n v="4767" u="1"/>
        <n v="4507" u="1"/>
        <n v="5224" u="1"/>
        <n v="4964" u="1"/>
        <n v="4704" u="1"/>
        <n v="4444" u="1"/>
        <n v="5161" u="1"/>
        <n v="4901" u="1"/>
        <n v="4641" u="1"/>
        <n v="5098" u="1"/>
        <n v="4838" u="1"/>
        <n v="5035" u="1"/>
        <n v="4775" u="1"/>
        <n v="4515" u="1"/>
        <n v="5232" u="1"/>
        <n v="4972" u="1"/>
        <n v="4712" u="1"/>
        <n v="4452" u="1"/>
        <n v="4192" u="1"/>
        <n v="5169" u="1"/>
        <n v="4909" u="1"/>
        <n v="5106" u="1"/>
        <n v="4846" u="1"/>
        <n v="4586" u="1"/>
        <n v="5043" u="1"/>
        <n v="4783" u="1"/>
        <n v="4523" u="1"/>
        <n v="4980" u="1"/>
        <n v="4720" u="1"/>
        <n v="4460" u="1"/>
        <n v="4200" u="1"/>
        <n v="5177" u="1"/>
        <n v="4917" u="1"/>
        <n v="4657" u="1"/>
        <n v="4137" u="1"/>
        <n v="5114" u="1"/>
        <n v="4854" u="1"/>
        <n v="4594" u="1"/>
        <n v="5051" u="1"/>
        <n v="4791" u="1"/>
        <n v="4531" u="1"/>
        <n v="5248" u="1"/>
        <n v="4988" u="1"/>
        <n v="4728" u="1"/>
        <n v="4468" u="1"/>
        <n v="5185" u="1"/>
        <n v="4925" u="1"/>
        <n v="4665" u="1"/>
        <n v="4145" u="1"/>
        <n v="5122" u="1"/>
        <n v="4862" u="1"/>
        <n v="4602" u="1"/>
        <n v="5059" u="1"/>
        <n v="4799" u="1"/>
        <n v="4539" u="1"/>
        <n v="4279" u="1"/>
        <n v="5256" u="1"/>
        <n v="4996" u="1"/>
        <n v="4736" u="1"/>
        <n v="4476" u="1"/>
        <n v="5193" u="1"/>
        <n v="4933" u="1"/>
        <n v="4673" u="1"/>
        <n v="4153" u="1"/>
        <n v="5130" u="1"/>
        <n v="4870" u="1"/>
        <n v="4610" u="1"/>
        <n v="5067" u="1"/>
        <n v="4807" u="1"/>
        <n v="4547" u="1"/>
        <n v="5264" u="1"/>
        <n v="5004" u="1"/>
        <n v="4484" u="1"/>
        <n v="5201" u="1"/>
        <n v="4941" u="1"/>
        <n v="4681" u="1"/>
        <n v="4161" u="1"/>
        <n v="5138" u="1"/>
        <n v="4878" u="1"/>
        <n v="4618" u="1"/>
        <n v="5075" u="1"/>
        <n v="4815" u="1"/>
        <n v="4555" u="1"/>
        <n v="5272" u="1"/>
        <n v="5012" u="1"/>
        <n v="4752" u="1"/>
        <n v="4492" u="1"/>
        <n v="5209" u="1"/>
        <n v="4949" u="1"/>
        <n v="4169" u="1"/>
        <n v="5146" u="1"/>
        <n v="4886" u="1"/>
        <n v="4626" u="1"/>
        <n v="5083" u="1"/>
        <n v="4823" u="1"/>
        <n v="4563" u="1"/>
        <n v="5280" u="1"/>
        <n v="4760" u="1"/>
        <n v="4500" u="1"/>
        <n v="5217" u="1"/>
        <n v="4957" u="1"/>
        <n v="4697" u="1"/>
        <n v="4437" u="1"/>
        <n v="4177" u="1"/>
        <n v="5154" u="1"/>
        <n v="4894" u="1"/>
        <n v="4634" u="1"/>
        <n v="5091" u="1"/>
        <n v="4831" u="1"/>
        <n v="4571" u="1"/>
        <n v="5288" u="1"/>
        <n v="5028" u="1"/>
        <n v="4768" u="1"/>
        <n v="4508" u="1"/>
        <n v="5225" u="1"/>
        <n v="4705" u="1"/>
        <n v="4445" u="1"/>
        <n v="5162" u="1"/>
        <n v="4902" u="1"/>
        <n v="4642" u="1"/>
        <n v="4839" u="1"/>
        <n v="4579" u="1"/>
        <n v="4319" u="1"/>
        <n v="5036" u="1"/>
        <n v="4776" u="1"/>
        <n v="4516" u="1"/>
        <n v="5233" u="1"/>
        <n v="4973" u="1"/>
        <n v="4713" u="1"/>
        <n v="4453" u="1"/>
        <n v="4193" u="1"/>
        <n v="5170" u="1"/>
        <n v="4910" u="1"/>
        <n v="4650" u="1"/>
        <n v="4130" u="1"/>
        <n v="5107" u="1"/>
        <n v="4847" u="1"/>
        <n v="4587" u="1"/>
        <n v="5044" u="1"/>
        <n v="4524" u="1"/>
        <n v="5241" u="1"/>
        <n v="4981" u="1"/>
        <n v="4721" u="1"/>
        <n v="4461" u="1"/>
        <n v="4201" u="1"/>
        <n v="5178" u="1"/>
        <n v="4918" u="1"/>
        <n v="4658" u="1"/>
        <n v="4138" u="1"/>
        <n v="5115" u="1"/>
        <n v="4855" u="1"/>
        <n v="4595" u="1"/>
        <n v="5052" u="1"/>
        <n v="4792" u="1"/>
        <n v="4532" u="1"/>
        <n v="4272" u="1"/>
        <n v="5249" u="1"/>
        <n v="4989" u="1"/>
        <n v="4729" u="1"/>
        <n v="4469" u="1"/>
        <n v="5186" u="1"/>
        <n v="4926" u="1"/>
        <n v="4666" u="1"/>
        <n v="5123" u="1"/>
        <n v="4863" u="1"/>
        <n v="4603" u="1"/>
        <n v="5060" u="1"/>
        <n v="4800" u="1"/>
        <n v="4540" u="1"/>
        <n v="4280" u="1"/>
        <n v="5257" u="1"/>
        <n v="4997" u="1"/>
        <n v="4737" u="1"/>
        <n v="4477" u="1"/>
        <n v="5194" u="1"/>
        <n v="4934" u="1"/>
        <n v="4674" u="1"/>
        <n v="5131" u="1"/>
        <n v="4871" u="1"/>
        <n v="4611" u="1"/>
        <n v="5068" u="1"/>
        <n v="4808" u="1"/>
        <n v="4548" u="1"/>
        <n v="5265" u="1"/>
        <n v="5005" u="1"/>
        <n v="4745" u="1"/>
        <n v="4485" u="1"/>
        <n v="5202" u="1"/>
        <n v="4942" u="1"/>
        <n v="4682" u="1"/>
        <n v="4162" u="1"/>
        <n v="5139" u="1"/>
        <n v="4879" u="1"/>
        <n v="4619" u="1"/>
        <n v="5076" u="1"/>
        <n v="4816" u="1"/>
        <n v="4556" u="1"/>
        <n v="5273" u="1"/>
        <n v="5013" u="1"/>
        <n v="4753" u="1"/>
        <n v="4493" u="1"/>
        <n v="5210" u="1"/>
        <n v="4950" u="1"/>
        <n v="5147" u="1"/>
        <n v="4887" u="1"/>
        <n v="4627" u="1"/>
        <n v="5084" u="1"/>
        <n v="4824" u="1"/>
        <n v="4564" u="1"/>
        <n v="5281" u="1"/>
        <n v="5021" u="1"/>
        <n v="4761" u="1"/>
        <n v="4501" u="1"/>
        <n v="5218" u="1"/>
        <n v="4958" u="1"/>
        <n v="4698" u="1"/>
        <n v="4438" u="1"/>
        <n v="4178" u="1"/>
        <n v="5155" u="1"/>
        <n v="4895" u="1"/>
        <n v="4635" u="1"/>
        <n v="5092" u="1"/>
        <n v="4832" u="1"/>
        <n v="4572" u="1"/>
        <n v="5289" u="1"/>
        <n v="5029" u="1"/>
        <n v="4769" u="1"/>
        <n v="4509" u="1"/>
        <n v="5226" u="1"/>
        <n v="4966" u="1"/>
        <n v="4706" u="1"/>
        <n v="5163" u="1"/>
        <n v="4903" u="1"/>
        <n v="4643" u="1"/>
        <n v="5100" u="1"/>
        <n v="4840" u="1"/>
        <n v="4580" u="1"/>
        <n v="5037" u="1"/>
        <n v="4777" u="1"/>
        <n v="4517" u="1"/>
        <n v="5234" u="1"/>
        <n v="4974" u="1"/>
        <n v="4714" u="1"/>
        <n v="4454" u="1"/>
        <n v="4194" u="1"/>
        <n v="5171" u="1"/>
        <n v="4911" u="1"/>
        <n v="4651" u="1"/>
        <n v="5108" u="1"/>
        <n v="4848" u="1"/>
        <n v="4588" u="1"/>
        <n v="5045" u="1"/>
        <n v="4785" u="1"/>
        <n v="4525" u="1"/>
        <n v="5242" u="1"/>
        <n v="4982" u="1"/>
        <n v="4722" u="1"/>
        <n v="4462" u="1"/>
        <n v="4202" u="1"/>
        <n v="5179" u="1"/>
        <n v="4919" u="1"/>
        <n v="4659" u="1"/>
        <n v="4139" u="1"/>
        <n v="5116" u="1"/>
        <n v="4856" u="1"/>
        <n v="4596" u="1"/>
        <n v="5053" u="1"/>
        <n v="4793" u="1"/>
        <n v="4533" u="1"/>
        <n v="4273" u="1"/>
        <n v="5250" u="1"/>
        <n v="4990" u="1"/>
        <n v="4730" u="1"/>
      </sharedItems>
    </cacheField>
    <cacheField name="IdPersona" numFmtId="0">
      <sharedItems containsString="0" containsBlank="1" containsNumber="1" containsInteger="1" minValue="3789" maxValue="6985" count="2458">
        <n v="6985"/>
        <n v="6983"/>
        <n v="6978"/>
        <n v="6976"/>
        <n v="6984"/>
        <n v="6980"/>
        <n v="6981"/>
        <n v="6982"/>
        <n v="6979"/>
        <n v="6977"/>
        <n v="6975"/>
        <n v="6960"/>
        <n v="6957"/>
        <n v="6958"/>
        <n v="6959"/>
        <n v="6956"/>
        <n v="6955"/>
        <n v="6951"/>
        <n v="6969"/>
        <n v="6961"/>
        <n v="6953"/>
        <n v="6954"/>
        <n v="6952"/>
        <n v="6930"/>
        <n v="6931"/>
        <n v="6932"/>
        <n v="6933"/>
        <n v="6934"/>
        <n v="6935"/>
        <n v="6950"/>
        <n v="6937"/>
        <n v="6962"/>
        <n v="6949"/>
        <n v="6948"/>
        <n v="6947"/>
        <n v="6945"/>
        <n v="6936"/>
        <n v="6964"/>
        <n v="6963"/>
        <n v="6946"/>
        <n v="6942"/>
        <n v="6943"/>
        <n v="6940"/>
        <n v="6944"/>
        <n v="6965"/>
        <n v="6941"/>
        <n v="6938"/>
        <n v="6929"/>
        <n v="6927"/>
        <n v="6928"/>
        <n v="6924"/>
        <n v="6925"/>
        <n v="6939"/>
        <n v="6926"/>
        <n v="6921"/>
        <n v="6923"/>
        <n v="6919"/>
        <n v="6922"/>
        <n v="6918"/>
        <n v="6908"/>
        <n v="6907"/>
        <n v="6906"/>
        <n v="6905"/>
        <n v="6903"/>
        <n v="6904"/>
        <n v="6901"/>
        <n v="6902"/>
        <n v="6899"/>
        <n v="6900"/>
        <n v="6910"/>
        <n v="6898"/>
        <n v="6911"/>
        <n v="6897"/>
        <n v="6896"/>
        <n v="6909"/>
        <n v="6895"/>
        <n v="6894"/>
        <n v="6891"/>
        <n v="6892"/>
        <n v="6893"/>
        <n v="6890"/>
        <n v="6889"/>
        <n v="6887"/>
        <n v="6888"/>
        <n v="6914"/>
        <n v="6886"/>
        <n v="6885"/>
        <n v="6883"/>
        <n v="6881"/>
        <n v="6913"/>
        <n v="6884"/>
        <n v="6917"/>
        <n v="6916"/>
        <n v="6912"/>
        <n v="6880"/>
        <n v="6915"/>
        <n v="6882"/>
        <n v="6873"/>
        <n v="6874"/>
        <n v="6875"/>
        <n v="6876"/>
        <n v="6877"/>
        <n v="6878"/>
        <n v="6879"/>
        <n v="6920"/>
        <n v="6872"/>
        <n v="6861"/>
        <n v="6862"/>
        <n v="6860"/>
        <n v="6857"/>
        <n v="6858"/>
        <n v="6859"/>
        <n v="6854"/>
        <n v="6855"/>
        <n v="6856"/>
        <n v="6853"/>
        <n v="6852"/>
        <n v="6864"/>
        <n v="6851"/>
        <n v="6850"/>
        <n v="6847"/>
        <n v="6848"/>
        <n v="6966"/>
        <n v="6849"/>
        <n v="6844"/>
        <n v="6846"/>
        <n v="6845"/>
        <n v="6863"/>
        <n v="6843"/>
        <n v="6842"/>
        <n v="6840"/>
        <n v="6838"/>
        <n v="6839"/>
        <n v="6837"/>
        <n v="6835"/>
        <n v="6833"/>
        <n v="6836"/>
        <n v="6825"/>
        <n v="6831"/>
        <n v="6832"/>
        <n v="6841"/>
        <n v="6834"/>
        <n v="6828"/>
        <n v="6829"/>
        <n v="6824"/>
        <n v="6812"/>
        <n v="6811"/>
        <n v="6809"/>
        <n v="6808"/>
        <n v="6865"/>
        <n v="6807"/>
        <n v="6823"/>
        <n v="6822"/>
        <n v="6810"/>
        <n v="6867"/>
        <n v="6866"/>
        <n v="6821"/>
        <n v="6868"/>
        <n v="6820"/>
        <n v="6870"/>
        <n v="6869"/>
        <n v="6819"/>
        <n v="6818"/>
        <n v="6871"/>
        <n v="6815"/>
        <n v="6816"/>
        <n v="6817"/>
        <n v="6814"/>
        <n v="6813"/>
        <n v="6806"/>
        <n v="6805"/>
        <n v="6804"/>
        <n v="6803"/>
        <n v="6802"/>
        <n v="6801"/>
        <n v="6798"/>
        <n v="6797"/>
        <n v="6796"/>
        <n v="6795"/>
        <n v="6794"/>
        <n v="6792"/>
        <n v="6793"/>
        <n v="6790"/>
        <n v="6799"/>
        <n v="6800"/>
        <n v="6791"/>
        <n v="6789"/>
        <n v="6787"/>
        <n v="6788"/>
        <n v="6786"/>
        <n v="6785"/>
        <n v="6784"/>
        <n v="6781"/>
        <n v="6782"/>
        <n v="6783"/>
        <n v="6779"/>
        <n v="6780"/>
        <n v="6777"/>
        <n v="6778"/>
        <n v="6773"/>
        <n v="6776"/>
        <n v="6772"/>
        <n v="6775"/>
        <n v="6774"/>
        <n v="6771"/>
        <n v="6770"/>
        <n v="6767"/>
        <n v="6766"/>
        <n v="6765"/>
        <n v="6768"/>
        <n v="6764"/>
        <n v="6762"/>
        <n v="6761"/>
        <n v="6759"/>
        <n v="6757"/>
        <n v="6758"/>
        <n v="6756"/>
        <n v="6754"/>
        <n v="6755"/>
        <n v="6752"/>
        <n v="6753"/>
        <n v="6751"/>
        <n v="6749"/>
        <n v="6748"/>
        <n v="6747"/>
        <n v="6750"/>
        <n v="6746"/>
        <n v="6744"/>
        <n v="6745"/>
        <n v="6743"/>
        <n v="6741"/>
        <n v="6742"/>
        <n v="6740"/>
        <n v="6739"/>
        <n v="6738"/>
        <n v="6737"/>
        <n v="6736"/>
        <n v="6735"/>
        <n v="6734"/>
        <n v="6733"/>
        <n v="6730"/>
        <n v="6763"/>
        <n v="6732"/>
        <n v="6729"/>
        <n v="6727"/>
        <n v="6726"/>
        <n v="6728"/>
        <n v="6722"/>
        <n v="6731"/>
        <n v="6725"/>
        <n v="6723"/>
        <n v="6724"/>
        <n v="6760"/>
        <n v="6721"/>
        <n v="6720"/>
        <n v="6717"/>
        <n v="6718"/>
        <n v="6719"/>
        <n v="6715"/>
        <n v="6716"/>
        <n v="6714"/>
        <n v="6711"/>
        <n v="6713"/>
        <n v="6712"/>
        <n v="6708"/>
        <n v="6709"/>
        <n v="6707"/>
        <n v="6704"/>
        <n v="6706"/>
        <n v="6705"/>
        <n v="6702"/>
        <n v="6698"/>
        <n v="6703"/>
        <n v="6699"/>
        <n v="6695"/>
        <n v="6696"/>
        <n v="6697"/>
        <n v="6701"/>
        <n v="6694"/>
        <n v="6692"/>
        <n v="6700"/>
        <n v="6710"/>
        <n v="6693"/>
        <n v="6691"/>
        <n v="6690"/>
        <n v="6689"/>
        <n v="6688"/>
        <n v="6686"/>
        <n v="6683"/>
        <n v="6684"/>
        <n v="6687"/>
        <n v="6682"/>
        <n v="6681"/>
        <n v="6680"/>
        <n v="6679"/>
        <n v="6678"/>
        <n v="6677"/>
        <n v="6676"/>
        <n v="6675"/>
        <n v="6674"/>
        <n v="6673"/>
        <n v="6670"/>
        <n v="6671"/>
        <n v="6672"/>
        <n v="6669"/>
        <n v="6668"/>
        <n v="6667"/>
        <n v="6666"/>
        <n v="6660"/>
        <n v="6661"/>
        <n v="6662"/>
        <n v="6663"/>
        <n v="6664"/>
        <n v="6659"/>
        <n v="6653"/>
        <n v="6651"/>
        <n v="6656"/>
        <n v="6655"/>
        <n v="6665"/>
        <n v="6654"/>
        <n v="6650"/>
        <n v="6646"/>
        <n v="6658"/>
        <n v="6648"/>
        <n v="6649"/>
        <n v="6645"/>
        <n v="6644"/>
        <n v="6640"/>
        <n v="6641"/>
        <n v="6642"/>
        <n v="6643"/>
        <n v="6627"/>
        <n v="6628"/>
        <n v="6629"/>
        <n v="6769"/>
        <n v="6652"/>
        <n v="6647"/>
        <n v="6639"/>
        <n v="6637"/>
        <n v="6636"/>
        <n v="6632"/>
        <n v="6633"/>
        <n v="6631"/>
        <n v="6630"/>
        <n v="6626"/>
        <n v="6623"/>
        <n v="6624"/>
        <n v="6625"/>
        <n v="6622"/>
        <n v="6621"/>
        <n v="6638"/>
        <n v="6620"/>
        <n v="6618"/>
        <n v="6619"/>
        <n v="6634"/>
        <n v="6635"/>
        <n v="6616"/>
        <n v="6617"/>
        <n v="6606"/>
        <n v="6607"/>
        <n v="6608"/>
        <n v="6609"/>
        <n v="6610"/>
        <n v="6611"/>
        <n v="6612"/>
        <n v="6613"/>
        <n v="6614"/>
        <n v="6615"/>
        <n v="6604"/>
        <n v="6596"/>
        <n v="6597"/>
        <n v="6598"/>
        <n v="6599"/>
        <n v="6600"/>
        <n v="6601"/>
        <n v="6589"/>
        <n v="6583"/>
        <n v="6603"/>
        <n v="6588"/>
        <n v="6582"/>
        <n v="6580"/>
        <n v="6579"/>
        <n v="6578"/>
        <n v="6576"/>
        <n v="6572"/>
        <n v="6590"/>
        <n v="6591"/>
        <n v="6592"/>
        <n v="6593"/>
        <n v="6594"/>
        <n v="6595"/>
        <n v="6584"/>
        <n v="6585"/>
        <n v="6586"/>
        <n v="6587"/>
        <n v="6581"/>
        <n v="6575"/>
        <n v="6573"/>
        <n v="6574"/>
        <n v="6571"/>
        <n v="6560"/>
        <n v="6568"/>
        <n v="6569"/>
        <n v="6567"/>
        <n v="6562"/>
        <n v="6561"/>
        <n v="6556"/>
        <n v="6557"/>
        <n v="6558"/>
        <n v="6564"/>
        <n v="6565"/>
        <n v="6559"/>
        <n v="6553"/>
        <n v="6554"/>
        <n v="6547"/>
        <n v="6548"/>
        <n v="6549"/>
        <n v="6550"/>
        <n v="6551"/>
        <n v="6552"/>
        <n v="6539"/>
        <n v="6538"/>
        <n v="6537"/>
        <n v="6531"/>
        <n v="6532"/>
        <n v="6533"/>
        <n v="6534"/>
        <n v="6535"/>
        <n v="6536"/>
        <n v="6530"/>
        <n v="6519"/>
        <n v="6657"/>
        <n v="6577"/>
        <n v="6570"/>
        <n v="6540"/>
        <n v="6528"/>
        <n v="6520"/>
        <n v="6513"/>
        <n v="6512"/>
        <n v="6511"/>
        <n v="6510"/>
        <n v="6509"/>
        <n v="6506"/>
        <n v="6555"/>
        <n v="6542"/>
        <n v="6541"/>
        <n v="6521"/>
        <n v="6516"/>
        <n v="6517"/>
        <n v="6518"/>
        <n v="6515"/>
        <n v="6514"/>
        <n v="6508"/>
        <n v="6507"/>
        <n v="6505"/>
        <n v="6543"/>
        <n v="6503"/>
        <n v="6502"/>
        <n v="6500"/>
        <n v="6499"/>
        <n v="6497"/>
        <n v="6498"/>
        <n v="6479"/>
        <n v="6480"/>
        <n v="6481"/>
        <n v="6482"/>
        <n v="6483"/>
        <n v="6522"/>
        <n v="6501"/>
        <n v="6492"/>
        <n v="6523"/>
        <n v="6493"/>
        <n v="6491"/>
        <n v="6484"/>
        <n v="6485"/>
        <n v="6486"/>
        <n v="6487"/>
        <n v="6488"/>
        <n v="6489"/>
        <n v="6490"/>
        <n v="6478"/>
        <n v="6476"/>
        <n v="6477"/>
        <n v="6468"/>
        <n v="6469"/>
        <n v="6470"/>
        <n v="6471"/>
        <n v="6472"/>
        <n v="6473"/>
        <n v="6474"/>
        <n v="6475"/>
        <n v="6464"/>
        <n v="6465"/>
        <n v="6466"/>
        <n v="6467"/>
        <n v="6461"/>
        <n v="6462"/>
        <n v="6463"/>
        <n v="6460"/>
        <n v="6442"/>
        <n v="6443"/>
        <n v="6444"/>
        <n v="6544"/>
        <n v="6525"/>
        <n v="6526"/>
        <n v="6524"/>
        <n v="6459"/>
        <n v="6458"/>
        <n v="6457"/>
        <n v="6504"/>
        <n v="6448"/>
        <n v="6447"/>
        <n v="6446"/>
        <n v="6546"/>
        <n v="6451"/>
        <n v="6452"/>
        <n v="6453"/>
        <n v="6454"/>
        <n v="6455"/>
        <n v="6456"/>
        <n v="6441"/>
        <n v="6440"/>
        <n v="6439"/>
        <n v="6545"/>
        <n v="6445"/>
        <n v="6437"/>
        <n v="6432"/>
        <n v="6433"/>
        <n v="6434"/>
        <n v="6435"/>
        <n v="6436"/>
        <n v="6431"/>
        <n v="6430"/>
        <n v="6429"/>
        <n v="6427"/>
        <n v="6426"/>
        <n v="6425"/>
        <n v="6424"/>
        <n v="6423"/>
        <n v="6527"/>
        <n v="6449"/>
        <n v="6450"/>
        <n v="6438"/>
        <n v="6428"/>
        <n v="6422"/>
        <n v="6421"/>
        <n v="6605"/>
        <n v="6563"/>
        <n v="6416"/>
        <n v="6415"/>
        <n v="6414"/>
        <n v="6413"/>
        <n v="6417"/>
        <n v="6418"/>
        <n v="6419"/>
        <n v="6420"/>
        <n v="6404"/>
        <n v="6405"/>
        <n v="6406"/>
        <n v="6407"/>
        <n v="6408"/>
        <n v="6409"/>
        <n v="6410"/>
        <n v="6411"/>
        <n v="6412"/>
        <n v="6402"/>
        <n v="6401"/>
        <n v="6400"/>
        <n v="6392"/>
        <n v="6393"/>
        <n v="6394"/>
        <n v="6395"/>
        <n v="6396"/>
        <n v="6397"/>
        <n v="6398"/>
        <n v="6399"/>
        <n v="6566"/>
        <n v="6390"/>
        <n v="6391"/>
        <n v="6389"/>
        <n v="6388"/>
        <n v="6387"/>
        <n v="6385"/>
        <n v="6380"/>
        <n v="6379"/>
        <n v="6376"/>
        <n v="6375"/>
        <n v="6381"/>
        <n v="6382"/>
        <n v="6383"/>
        <n v="6384"/>
        <n v="6374"/>
        <n v="6373"/>
        <n v="6372"/>
        <n v="6370"/>
        <n v="6369"/>
        <n v="6366"/>
        <n v="6367"/>
        <n v="6368"/>
        <n v="6685"/>
        <n v="6377"/>
        <n v="6365"/>
        <n v="6364"/>
        <n v="6356"/>
        <n v="6357"/>
        <n v="6358"/>
        <n v="6352"/>
        <n v="6350"/>
        <n v="6349"/>
        <n v="6353"/>
        <n v="6351"/>
        <n v="6348"/>
        <n v="6345"/>
        <n v="6346"/>
        <n v="6344"/>
        <n v="6343"/>
        <n v="6342"/>
        <n v="6341"/>
        <n v="6340"/>
        <n v="6339"/>
        <n v="6338"/>
        <n v="6336"/>
        <n v="6347"/>
        <n v="6337"/>
        <n v="6335"/>
        <n v="6334"/>
        <n v="6332"/>
        <n v="6331"/>
        <n v="6330"/>
        <n v="6329"/>
        <n v="6328"/>
        <n v="6326"/>
        <n v="6324"/>
        <n v="6325"/>
        <n v="6319"/>
        <n v="6327"/>
        <n v="6323"/>
        <n v="6322"/>
        <n v="6320"/>
        <n v="6318"/>
        <n v="6315"/>
        <n v="6313"/>
        <n v="6312"/>
        <n v="6355"/>
        <n v="6333"/>
        <n v="6321"/>
        <n v="6317"/>
        <n v="6316"/>
        <n v="6314"/>
        <n v="6309"/>
        <n v="6310"/>
        <n v="6307"/>
        <n v="6308"/>
        <n v="6306"/>
        <n v="6305"/>
        <n v="6311"/>
        <n v="6296"/>
        <n v="6403"/>
        <n v="6297"/>
        <n v="6298"/>
        <n v="6294"/>
        <n v="6293"/>
        <n v="6289"/>
        <n v="6288"/>
        <n v="6286"/>
        <n v="6295"/>
        <n v="6291"/>
        <n v="6287"/>
        <n v="6284"/>
        <n v="6283"/>
        <n v="6280"/>
        <n v="6279"/>
        <n v="6354"/>
        <n v="6285"/>
        <n v="6282"/>
        <n v="6281"/>
        <n v="6278"/>
        <n v="6277"/>
        <n v="6276"/>
        <n v="6275"/>
        <n v="6274"/>
        <n v="6273"/>
        <n v="6371"/>
        <n v="6292"/>
        <n v="6272"/>
        <n v="6271"/>
        <n v="6269"/>
        <n v="6259"/>
        <n v="6258"/>
        <n v="6256"/>
        <n v="6267"/>
        <n v="6266"/>
        <n v="6265"/>
        <n v="6264"/>
        <n v="6260"/>
        <n v="6257"/>
        <n v="6255"/>
        <n v="6270"/>
        <n v="6268"/>
        <n v="6263"/>
        <n v="6243"/>
        <n v="6242"/>
        <n v="6239"/>
        <n v="6240"/>
        <n v="6241"/>
        <n v="6238"/>
        <n v="6236"/>
        <n v="6237"/>
        <n v="6231"/>
        <n v="6234"/>
        <n v="6232"/>
        <n v="6230"/>
        <n v="6229"/>
        <n v="6228"/>
        <n v="6227"/>
        <n v="6226"/>
        <n v="6225"/>
        <n v="6244"/>
        <n v="6224"/>
        <n v="6223"/>
        <n v="6222"/>
        <n v="6221"/>
        <n v="6494"/>
        <n v="6495"/>
        <n v="6496"/>
        <n v="6245"/>
        <n v="6220"/>
        <n v="6219"/>
        <n v="6218"/>
        <n v="6217"/>
        <n v="6216"/>
        <n v="6215"/>
        <n v="6209"/>
        <n v="6210"/>
        <n v="6211"/>
        <n v="6212"/>
        <n v="6250"/>
        <n v="6246"/>
        <n v="6247"/>
        <n v="6248"/>
        <n v="6249"/>
        <n v="6208"/>
        <n v="6207"/>
        <n v="6205"/>
        <n v="6204"/>
        <n v="6203"/>
        <n v="6235"/>
        <n v="6200"/>
        <n v="6199"/>
        <n v="6261"/>
        <n v="6198"/>
        <n v="6186"/>
        <n v="6187"/>
        <n v="6168"/>
        <n v="6213"/>
        <n v="6197"/>
        <n v="6176"/>
        <n v="6150"/>
        <n v="6129"/>
        <n v="6119"/>
        <n v="6252"/>
        <n v="6251"/>
        <n v="6193"/>
        <n v="6132"/>
        <n v="6118"/>
        <n v="6195"/>
        <n v="6194"/>
        <n v="6185"/>
        <n v="6192"/>
        <n v="6188"/>
        <n v="6189"/>
        <n v="6190"/>
        <n v="6191"/>
        <n v="6184"/>
        <n v="6181"/>
        <n v="6300"/>
        <n v="6182"/>
        <n v="6183"/>
        <n v="6179"/>
        <n v="6178"/>
        <n v="6177"/>
        <n v="6175"/>
        <n v="6093"/>
        <n v="6299"/>
        <n v="6180"/>
        <n v="6174"/>
        <n v="6173"/>
        <n v="6120"/>
        <n v="6301"/>
        <n v="6262"/>
        <n v="6170"/>
        <n v="6169"/>
        <n v="6303"/>
        <n v="6302"/>
        <n v="6172"/>
        <n v="6167"/>
        <n v="6159"/>
        <n v="6160"/>
        <n v="6161"/>
        <n v="6162"/>
        <n v="6163"/>
        <n v="6164"/>
        <n v="6165"/>
        <n v="6166"/>
        <n v="6089"/>
        <n v="6290"/>
        <n v="6158"/>
        <n v="6157"/>
        <n v="6156"/>
        <n v="6108"/>
        <n v="6109"/>
        <n v="6090"/>
        <n v="6088"/>
        <n v="6171"/>
        <n v="6152"/>
        <n v="6153"/>
        <n v="6154"/>
        <n v="6155"/>
        <n v="6151"/>
        <n v="6091"/>
        <n v="6304"/>
        <n v="6149"/>
        <n v="6147"/>
        <n v="6148"/>
        <n v="6145"/>
        <n v="6146"/>
        <n v="6144"/>
        <n v="6106"/>
        <n v="6138"/>
        <n v="6137"/>
        <n v="6136"/>
        <n v="6529"/>
        <n v="6140"/>
        <n v="6139"/>
        <n v="6134"/>
        <n v="6135"/>
        <n v="6133"/>
        <n v="6131"/>
        <n v="6107"/>
        <n v="6130"/>
        <n v="6128"/>
        <n v="6125"/>
        <n v="6126"/>
        <n v="6202"/>
        <n v="6086"/>
        <n v="6201"/>
        <n v="6127"/>
        <n v="6124"/>
        <n v="6123"/>
        <n v="6105"/>
        <n v="6087"/>
        <n v="6085"/>
        <n v="6121"/>
        <n v="6094"/>
        <n v="6095"/>
        <n v="6096"/>
        <n v="6097"/>
        <n v="6098"/>
        <n v="6099"/>
        <n v="6100"/>
        <n v="6101"/>
        <n v="6102"/>
        <n v="6084"/>
        <n v="6077"/>
        <n v="6115"/>
        <n v="6116"/>
        <n v="6117"/>
        <n v="6113"/>
        <n v="6092"/>
        <n v="6114"/>
        <n v="6083"/>
        <n v="6082"/>
        <n v="6081"/>
        <n v="6080"/>
        <n v="6110"/>
        <n v="6111"/>
        <n v="6112"/>
        <n v="6103"/>
        <n v="6104"/>
        <n v="6214"/>
        <n v="6079"/>
        <n v="6078"/>
        <n v="6072"/>
        <n v="6073"/>
        <n v="6074"/>
        <n v="6075"/>
        <n v="6076"/>
        <n v="6071"/>
        <n v="6069"/>
        <n v="6068"/>
        <n v="6070"/>
        <n v="6064"/>
        <n v="6065"/>
        <n v="6066"/>
        <n v="6067"/>
        <n v="6063"/>
        <n v="6059"/>
        <n v="6058"/>
        <n v="6056"/>
        <n v="6060"/>
        <n v="6061"/>
        <n v="6062"/>
        <n v="6057"/>
        <n v="6055"/>
        <n v="6054"/>
        <n v="6053"/>
        <n v="6052"/>
        <n v="6047"/>
        <n v="6048"/>
        <n v="6045"/>
        <n v="6044"/>
        <n v="6042"/>
        <n v="6043"/>
        <n v="6041"/>
        <n v="6050"/>
        <n v="6040"/>
        <n v="6039"/>
        <n v="6049"/>
        <n v="6038"/>
        <n v="6037"/>
        <n v="6033"/>
        <n v="6034"/>
        <n v="6031"/>
        <n v="6032"/>
        <n v="6018"/>
        <n v="6035"/>
        <n v="6019"/>
        <n v="6020"/>
        <n v="6009"/>
        <n v="6008"/>
        <n v="6006"/>
        <n v="6007"/>
        <n v="6002"/>
        <n v="6003"/>
        <n v="6004"/>
        <n v="6005"/>
        <n v="6000"/>
        <n v="6001"/>
        <n v="5976"/>
        <n v="5973"/>
        <n v="5974"/>
        <n v="5975"/>
        <n v="6021"/>
        <n v="6010"/>
        <n v="6011"/>
        <n v="5997"/>
        <n v="5994"/>
        <n v="5948"/>
        <n v="5995"/>
        <n v="5993"/>
        <n v="5992"/>
        <n v="6013"/>
        <n v="5998"/>
        <n v="5949"/>
        <n v="6012"/>
        <n v="5991"/>
        <n v="5983"/>
        <n v="5984"/>
        <n v="5985"/>
        <n v="5986"/>
        <n v="5987"/>
        <n v="5988"/>
        <n v="5980"/>
        <n v="5981"/>
        <n v="5979"/>
        <n v="5977"/>
        <n v="5978"/>
        <n v="5972"/>
        <n v="5946"/>
        <n v="5936"/>
        <n v="5935"/>
        <n v="6022"/>
        <n v="6023"/>
        <n v="6024"/>
        <n v="5989"/>
        <n v="5990"/>
        <n v="5971"/>
        <n v="5970"/>
        <n v="5915"/>
        <n v="6026"/>
        <n v="6025"/>
        <n v="5982"/>
        <n v="5968"/>
        <n v="5969"/>
        <n v="5967"/>
        <n v="5966"/>
        <n v="5965"/>
        <n v="5962"/>
        <n v="5963"/>
        <n v="5964"/>
        <n v="5961"/>
        <n v="6027"/>
        <n v="5958"/>
        <n v="5914"/>
        <n v="6036"/>
        <n v="6028"/>
        <n v="5960"/>
        <n v="5957"/>
        <n v="5913"/>
        <n v="5956"/>
        <n v="5952"/>
        <n v="5953"/>
        <n v="5954"/>
        <n v="5955"/>
        <n v="5951"/>
        <n v="5912"/>
        <n v="6029"/>
        <n v="6206"/>
        <n v="6030"/>
        <n v="5959"/>
        <n v="5950"/>
        <n v="5947"/>
        <n v="5910"/>
        <n v="6014"/>
        <n v="5943"/>
        <n v="5911"/>
        <n v="5942"/>
        <n v="5938"/>
        <n v="5939"/>
        <n v="5940"/>
        <n v="5937"/>
        <n v="5934"/>
        <n v="6967"/>
        <n v="6968"/>
        <n v="5941"/>
        <n v="5932"/>
        <n v="5931"/>
        <n v="6015"/>
        <n v="5933"/>
        <n v="5930"/>
        <n v="5928"/>
        <n v="5929"/>
        <n v="5922"/>
        <n v="5923"/>
        <n v="5924"/>
        <n v="5925"/>
        <n v="5926"/>
        <n v="5927"/>
        <n v="5921"/>
        <n v="5944"/>
        <n v="5945"/>
        <n v="5920"/>
        <n v="5916"/>
        <n v="6016"/>
        <n v="5919"/>
        <n v="5918"/>
        <n v="5917"/>
        <n v="5999"/>
        <n v="5908"/>
        <n v="5907"/>
        <n v="5906"/>
        <n v="5905"/>
        <n v="5904"/>
        <n v="5903"/>
        <n v="5902"/>
        <n v="5901"/>
        <n v="5900"/>
        <n v="6051"/>
        <n v="5899"/>
        <n v="5898"/>
        <n v="5897"/>
        <n v="5896"/>
        <n v="5895"/>
        <n v="5893"/>
        <n v="5894"/>
        <n v="5892"/>
        <n v="5891"/>
        <n v="5888"/>
        <n v="6017"/>
        <n v="5909"/>
        <n v="5889"/>
        <n v="5890"/>
        <n v="5886"/>
        <n v="5887"/>
        <n v="5885"/>
        <n v="5883"/>
        <n v="5884"/>
        <n v="5880"/>
        <n v="5881"/>
        <n v="5882"/>
        <n v="5876"/>
        <n v="5877"/>
        <n v="5878"/>
        <n v="5879"/>
        <n v="5875"/>
        <n v="5874"/>
        <n v="5872"/>
        <n v="5873"/>
        <n v="5871"/>
        <n v="5870"/>
        <n v="5869"/>
        <n v="5868"/>
        <n v="5867"/>
        <n v="5863"/>
        <n v="5866"/>
        <n v="5860"/>
        <n v="5865"/>
        <n v="5864"/>
        <n v="5862"/>
        <n v="5856"/>
        <n v="5854"/>
        <n v="5855"/>
        <n v="5859"/>
        <n v="5857"/>
        <n v="5858"/>
        <n v="5853"/>
        <n v="5852"/>
        <n v="5850"/>
        <n v="5849"/>
        <n v="6362"/>
        <n v="5851"/>
        <n v="5847"/>
        <n v="5841"/>
        <n v="5833"/>
        <n v="5830"/>
        <n v="5831"/>
        <n v="5832"/>
        <n v="5829"/>
        <n v="5843"/>
        <n v="5828"/>
        <n v="5826"/>
        <n v="5825"/>
        <n v="5822"/>
        <n v="5823"/>
        <n v="5824"/>
        <n v="5819"/>
        <n v="5820"/>
        <n v="5821"/>
        <n v="5818"/>
        <n v="5816"/>
        <n v="5827"/>
        <n v="5814"/>
        <n v="5815"/>
        <n v="5813"/>
        <n v="5817"/>
        <n v="5811"/>
        <n v="5810"/>
        <n v="5808"/>
        <n v="5807"/>
        <n v="5806"/>
        <n v="5812"/>
        <n v="5804"/>
        <n v="5796"/>
        <n v="5809"/>
        <n v="5795"/>
        <n v="5793"/>
        <n v="5794"/>
        <n v="5846"/>
        <n v="5790"/>
        <n v="5789"/>
        <n v="5787"/>
        <n v="5788"/>
        <n v="5805"/>
        <n v="5782"/>
        <n v="5791"/>
        <n v="5792"/>
        <n v="5783"/>
        <n v="5784"/>
        <n v="5780"/>
        <n v="5842"/>
        <n v="5781"/>
        <n v="5777"/>
        <n v="5778"/>
        <n v="5779"/>
        <n v="5776"/>
        <n v="5773"/>
        <n v="5774"/>
        <n v="5775"/>
        <n v="5765"/>
        <n v="5763"/>
        <n v="5764"/>
        <n v="5761"/>
        <n v="5760"/>
        <n v="5772"/>
        <n v="5759"/>
        <n v="6122"/>
        <n v="5758"/>
        <n v="5756"/>
        <n v="5757"/>
        <n v="5755"/>
        <n v="5746"/>
        <n v="5750"/>
        <n v="5749"/>
        <n v="5748"/>
        <n v="5747"/>
        <n v="5753"/>
        <n v="5745"/>
        <n v="5752"/>
        <n v="5744"/>
        <n v="5738"/>
        <n v="5739"/>
        <n v="5740"/>
        <n v="5803"/>
        <n v="5741"/>
        <n v="5742"/>
        <n v="5737"/>
        <n v="5743"/>
        <n v="5736"/>
        <n v="5735"/>
        <n v="5733"/>
        <n v="5734"/>
        <n v="5996"/>
        <n v="5732"/>
        <n v="5731"/>
        <n v="5729"/>
        <n v="5730"/>
        <n v="5727"/>
        <n v="5726"/>
        <n v="5754"/>
        <n v="5723"/>
        <n v="5724"/>
        <n v="5725"/>
        <n v="5713"/>
        <n v="5711"/>
        <n v="5712"/>
        <n v="5701"/>
        <n v="5702"/>
        <n v="5703"/>
        <n v="5698"/>
        <n v="5697"/>
        <n v="5751"/>
        <n v="5696"/>
        <n v="5694"/>
        <n v="5699"/>
        <n v="5693"/>
        <n v="5695"/>
        <n v="5685"/>
        <n v="5686"/>
        <n v="5687"/>
        <n v="5668"/>
        <n v="5667"/>
        <n v="5665"/>
        <n v="5666"/>
        <n v="5663"/>
        <n v="5662"/>
        <n v="5660"/>
        <n v="5664"/>
        <n v="5661"/>
        <n v="5659"/>
        <n v="5657"/>
        <n v="5654"/>
        <n v="5655"/>
        <n v="5656"/>
        <n v="5651"/>
        <n v="5658"/>
        <n v="5653"/>
        <n v="5652"/>
        <n v="5650"/>
        <n v="5649"/>
        <n v="5684"/>
        <n v="5645"/>
        <n v="5646"/>
        <n v="5647"/>
        <n v="5643"/>
        <n v="5648"/>
        <n v="5644"/>
        <n v="5640"/>
        <n v="5641"/>
        <n v="5637"/>
        <n v="5631"/>
        <n v="5632"/>
        <n v="5636"/>
        <n v="5633"/>
        <n v="5634"/>
        <n v="5635"/>
        <n v="5691"/>
        <n v="5638"/>
        <n v="5626"/>
        <n v="5639"/>
        <n v="5630"/>
        <n v="5629"/>
        <n v="5728"/>
        <n v="5627"/>
        <n v="5625"/>
        <n v="5628"/>
        <n v="5624"/>
        <n v="5622"/>
        <n v="5623"/>
        <n v="5618"/>
        <n v="5620"/>
        <n v="5621"/>
        <m/>
        <n v="5318" u="1"/>
        <n v="5361" u="1"/>
        <n v="5404" u="1"/>
        <n v="5447" u="1"/>
        <n v="5490" u="1"/>
        <n v="5533" u="1"/>
        <n v="5576" u="1"/>
        <n v="3826" u="1"/>
        <n v="3869" u="1"/>
        <n v="4545" u="1"/>
        <n v="4588" u="1"/>
        <n v="4631" u="1"/>
        <n v="4674" u="1"/>
        <n v="4717" u="1"/>
        <n v="4760" u="1"/>
        <n v="4803" u="1"/>
        <n v="4846" u="1"/>
        <n v="4889" u="1"/>
        <n v="4975" u="1"/>
        <n v="5018" u="1"/>
        <n v="5061" u="1"/>
        <n v="5104" u="1"/>
        <n v="5147" u="1"/>
        <n v="5190" u="1"/>
        <n v="5233" u="1"/>
        <n v="5276" u="1"/>
        <n v="5319" u="1"/>
        <n v="5362" u="1"/>
        <n v="5405" u="1"/>
        <n v="5448" u="1"/>
        <n v="5491" u="1"/>
        <n v="5534" u="1"/>
        <n v="5577" u="1"/>
        <n v="3805" u="1"/>
        <n v="3891" u="1"/>
        <n v="4546" u="1"/>
        <n v="4589" u="1"/>
        <n v="4632" u="1"/>
        <n v="4675" u="1"/>
        <n v="4718" u="1"/>
        <n v="4761" u="1"/>
        <n v="4804" u="1"/>
        <n v="4847" u="1"/>
        <n v="4890" u="1"/>
        <n v="4976" u="1"/>
        <n v="5019" u="1"/>
        <n v="5062" u="1"/>
        <n v="5105" u="1"/>
        <n v="5148" u="1"/>
        <n v="5191" u="1"/>
        <n v="5234" u="1"/>
        <n v="5277" u="1"/>
        <n v="5320" u="1"/>
        <n v="5363" u="1"/>
        <n v="5406" u="1"/>
        <n v="5449" u="1"/>
        <n v="5492" u="1"/>
        <n v="5535" u="1"/>
        <n v="5578" u="1"/>
        <n v="3870" u="1"/>
        <n v="4547" u="1"/>
        <n v="4590" u="1"/>
        <n v="4633" u="1"/>
        <n v="4676" u="1"/>
        <n v="4719" u="1"/>
        <n v="4762" u="1"/>
        <n v="4805" u="1"/>
        <n v="4848" u="1"/>
        <n v="4891" u="1"/>
        <n v="4977" u="1"/>
        <n v="5020" u="1"/>
        <n v="5063" u="1"/>
        <n v="5106" u="1"/>
        <n v="5149" u="1"/>
        <n v="5192" u="1"/>
        <n v="5235" u="1"/>
        <n v="5278" u="1"/>
        <n v="5321" u="1"/>
        <n v="5364" u="1"/>
        <n v="5407" u="1"/>
        <n v="5450" u="1"/>
        <n v="5493" u="1"/>
        <n v="5536" u="1"/>
        <n v="5579" u="1"/>
        <n v="3806" u="1"/>
        <n v="3892" u="1"/>
        <n v="4548" u="1"/>
        <n v="4591" u="1"/>
        <n v="4634" u="1"/>
        <n v="4677" u="1"/>
        <n v="4720" u="1"/>
        <n v="4763" u="1"/>
        <n v="4806" u="1"/>
        <n v="4849" u="1"/>
        <n v="4892" u="1"/>
        <n v="4978" u="1"/>
        <n v="5021" u="1"/>
        <n v="5064" u="1"/>
        <n v="5107" u="1"/>
        <n v="5150" u="1"/>
        <n v="5193" u="1"/>
        <n v="5236" u="1"/>
        <n v="5279" u="1"/>
        <n v="5322" u="1"/>
        <n v="5365" u="1"/>
        <n v="5408" u="1"/>
        <n v="5451" u="1"/>
        <n v="5494" u="1"/>
        <n v="5537" u="1"/>
        <n v="5580" u="1"/>
        <n v="3871" u="1"/>
        <n v="4549" u="1"/>
        <n v="4592" u="1"/>
        <n v="4635" u="1"/>
        <n v="4678" u="1"/>
        <n v="4721" u="1"/>
        <n v="4764" u="1"/>
        <n v="4807" u="1"/>
        <n v="4850" u="1"/>
        <n v="4893" u="1"/>
        <n v="4979" u="1"/>
        <n v="5022" u="1"/>
        <n v="5065" u="1"/>
        <n v="5108" u="1"/>
        <n v="5151" u="1"/>
        <n v="5194" u="1"/>
        <n v="5237" u="1"/>
        <n v="5280" u="1"/>
        <n v="5323" u="1"/>
        <n v="5366" u="1"/>
        <n v="5409" u="1"/>
        <n v="5452" u="1"/>
        <n v="5495" u="1"/>
        <n v="5538" u="1"/>
        <n v="5581" u="1"/>
        <n v="3807" u="1"/>
        <n v="3893" u="1"/>
        <n v="4507" u="1"/>
        <n v="4550" u="1"/>
        <n v="4593" u="1"/>
        <n v="4636" u="1"/>
        <n v="4679" u="1"/>
        <n v="4722" u="1"/>
        <n v="4765" u="1"/>
        <n v="4808" u="1"/>
        <n v="4851" u="1"/>
        <n v="4894" u="1"/>
        <n v="4937" u="1"/>
        <n v="4980" u="1"/>
        <n v="5023" u="1"/>
        <n v="5066" u="1"/>
        <n v="5109" u="1"/>
        <n v="5152" u="1"/>
        <n v="5195" u="1"/>
        <n v="5238" u="1"/>
        <n v="5281" u="1"/>
        <n v="5324" u="1"/>
        <n v="5367" u="1"/>
        <n v="5410" u="1"/>
        <n v="5453" u="1"/>
        <n v="5496" u="1"/>
        <n v="5539" u="1"/>
        <n v="5582" u="1"/>
        <n v="3872" u="1"/>
        <n v="4508" u="1"/>
        <n v="4551" u="1"/>
        <n v="4594" u="1"/>
        <n v="4637" u="1"/>
        <n v="4680" u="1"/>
        <n v="4723" u="1"/>
        <n v="4766" u="1"/>
        <n v="4809" u="1"/>
        <n v="4852" u="1"/>
        <n v="4895" u="1"/>
        <n v="4938" u="1"/>
        <n v="4981" u="1"/>
        <n v="5024" u="1"/>
        <n v="5067" u="1"/>
        <n v="5110" u="1"/>
        <n v="5153" u="1"/>
        <n v="5196" u="1"/>
        <n v="5239" u="1"/>
        <n v="5282" u="1"/>
        <n v="5325" u="1"/>
        <n v="5368" u="1"/>
        <n v="5411" u="1"/>
        <n v="5454" u="1"/>
        <n v="5497" u="1"/>
        <n v="5540" u="1"/>
        <n v="5583" u="1"/>
        <n v="3808" u="1"/>
        <n v="3851" u="1"/>
        <n v="4294" u="1"/>
        <n v="4509" u="1"/>
        <n v="4552" u="1"/>
        <n v="4595" u="1"/>
        <n v="6830" u="1"/>
        <n v="4638" u="1"/>
        <n v="4681" u="1"/>
        <n v="4767" u="1"/>
        <n v="4810" u="1"/>
        <n v="4853" u="1"/>
        <n v="4896" u="1"/>
        <n v="4939" u="1"/>
        <n v="4982" u="1"/>
        <n v="5025" u="1"/>
        <n v="5068" u="1"/>
        <n v="5111" u="1"/>
        <n v="5154" u="1"/>
        <n v="5197" u="1"/>
        <n v="5240" u="1"/>
        <n v="5283" u="1"/>
        <n v="5326" u="1"/>
        <n v="5369" u="1"/>
        <n v="5412" u="1"/>
        <n v="5455" u="1"/>
        <n v="5498" u="1"/>
        <n v="5541" u="1"/>
        <n v="5584" u="1"/>
        <n v="3873" u="1"/>
        <n v="4510" u="1"/>
        <n v="4553" u="1"/>
        <n v="4596" u="1"/>
        <n v="4639" u="1"/>
        <n v="4682" u="1"/>
        <n v="4725" u="1"/>
        <n v="4768" u="1"/>
        <n v="4811" u="1"/>
        <n v="4854" u="1"/>
        <n v="4897" u="1"/>
        <n v="4940" u="1"/>
        <n v="4983" u="1"/>
        <n v="5026" u="1"/>
        <n v="5069" u="1"/>
        <n v="5112" u="1"/>
        <n v="5155" u="1"/>
        <n v="5198" u="1"/>
        <n v="5241" u="1"/>
        <n v="5284" u="1"/>
        <n v="5327" u="1"/>
        <n v="5370" u="1"/>
        <n v="5413" u="1"/>
        <n v="5456" u="1"/>
        <n v="5542" u="1"/>
        <n v="5585" u="1"/>
        <n v="3809" u="1"/>
        <n v="3852" u="1"/>
        <n v="4511" u="1"/>
        <n v="4554" u="1"/>
        <n v="4597" u="1"/>
        <n v="4640" u="1"/>
        <n v="4683" u="1"/>
        <n v="4726" u="1"/>
        <n v="4769" u="1"/>
        <n v="4812" u="1"/>
        <n v="4855" u="1"/>
        <n v="4898" u="1"/>
        <n v="4941" u="1"/>
        <n v="4984" u="1"/>
        <n v="5027" u="1"/>
        <n v="5070" u="1"/>
        <n v="5113" u="1"/>
        <n v="5156" u="1"/>
        <n v="5199" u="1"/>
        <n v="5242" u="1"/>
        <n v="5285" u="1"/>
        <n v="5328" u="1"/>
        <n v="5371" u="1"/>
        <n v="5414" u="1"/>
        <n v="5457" u="1"/>
        <n v="5500" u="1"/>
        <n v="5543" u="1"/>
        <n v="5586" u="1"/>
        <n v="3874" u="1"/>
        <n v="4512" u="1"/>
        <n v="4555" u="1"/>
        <n v="4598" u="1"/>
        <n v="4641" u="1"/>
        <n v="4684" u="1"/>
        <n v="4727" u="1"/>
        <n v="4770" u="1"/>
        <n v="4813" u="1"/>
        <n v="4856" u="1"/>
        <n v="4899" u="1"/>
        <n v="4942" u="1"/>
        <n v="4985" u="1"/>
        <n v="5028" u="1"/>
        <n v="5071" u="1"/>
        <n v="5114" u="1"/>
        <n v="5157" u="1"/>
        <n v="5200" u="1"/>
        <n v="5243" u="1"/>
        <n v="5286" u="1"/>
        <n v="5329" u="1"/>
        <n v="5372" u="1"/>
        <n v="5415" u="1"/>
        <n v="5458" u="1"/>
        <n v="5501" u="1"/>
        <n v="5544" u="1"/>
        <n v="5587" u="1"/>
        <n v="3810" u="1"/>
        <n v="3853" u="1"/>
        <n v="4513" u="1"/>
        <n v="4556" u="1"/>
        <n v="4599" u="1"/>
        <n v="4642" u="1"/>
        <n v="4685" u="1"/>
        <n v="4728" u="1"/>
        <n v="4771" u="1"/>
        <n v="4814" u="1"/>
        <n v="4857" u="1"/>
        <n v="4900" u="1"/>
        <n v="4943" u="1"/>
        <n v="4986" u="1"/>
        <n v="5029" u="1"/>
        <n v="5072" u="1"/>
        <n v="5115" u="1"/>
        <n v="5158" u="1"/>
        <n v="5201" u="1"/>
        <n v="5244" u="1"/>
        <n v="5287" u="1"/>
        <n v="5330" u="1"/>
        <n v="5373" u="1"/>
        <n v="5416" u="1"/>
        <n v="5459" u="1"/>
        <n v="5502" u="1"/>
        <n v="5545" u="1"/>
        <n v="5588" u="1"/>
        <n v="3789" u="1"/>
        <n v="3875" u="1"/>
        <n v="4514" u="1"/>
        <n v="4557" u="1"/>
        <n v="4600" u="1"/>
        <n v="4686" u="1"/>
        <n v="4729" u="1"/>
        <n v="4772" u="1"/>
        <n v="4815" u="1"/>
        <n v="4858" u="1"/>
        <n v="4901" u="1"/>
        <n v="4944" u="1"/>
        <n v="4987" u="1"/>
        <n v="5030" u="1"/>
        <n v="5073" u="1"/>
        <n v="5116" u="1"/>
        <n v="5159" u="1"/>
        <n v="5202" u="1"/>
        <n v="5245" u="1"/>
        <n v="5288" u="1"/>
        <n v="5331" u="1"/>
        <n v="5374" u="1"/>
        <n v="5417" u="1"/>
        <n v="5460" u="1"/>
        <n v="5503" u="1"/>
        <n v="5546" u="1"/>
        <n v="5589" u="1"/>
        <n v="3811" u="1"/>
        <n v="3854" u="1"/>
        <n v="4515" u="1"/>
        <n v="4558" u="1"/>
        <n v="4601" u="1"/>
        <n v="4644" u="1"/>
        <n v="4687" u="1"/>
        <n v="4730" u="1"/>
        <n v="4773" u="1"/>
        <n v="4816" u="1"/>
        <n v="4859" u="1"/>
        <n v="4902" u="1"/>
        <n v="4945" u="1"/>
        <n v="4988" u="1"/>
        <n v="5031" u="1"/>
        <n v="5074" u="1"/>
        <n v="5117" u="1"/>
        <n v="5160" u="1"/>
        <n v="5203" u="1"/>
        <n v="5246" u="1"/>
        <n v="5289" u="1"/>
        <n v="5332" u="1"/>
        <n v="5375" u="1"/>
        <n v="5418" u="1"/>
        <n v="5461" u="1"/>
        <n v="5504" u="1"/>
        <n v="5547" u="1"/>
        <n v="5590" u="1"/>
        <n v="3876" u="1"/>
        <n v="4559" u="1"/>
        <n v="4602" u="1"/>
        <n v="4645" u="1"/>
        <n v="4688" u="1"/>
        <n v="4731" u="1"/>
        <n v="4774" u="1"/>
        <n v="4817" u="1"/>
        <n v="4903" u="1"/>
        <n v="4946" u="1"/>
        <n v="4989" u="1"/>
        <n v="5032" u="1"/>
        <n v="5075" u="1"/>
        <n v="5118" u="1"/>
        <n v="5161" u="1"/>
        <n v="5204" u="1"/>
        <n v="5247" u="1"/>
        <n v="5290" u="1"/>
        <n v="5333" u="1"/>
        <n v="5376" u="1"/>
        <n v="5419" u="1"/>
        <n v="5462" u="1"/>
        <n v="5505" u="1"/>
        <n v="5548" u="1"/>
        <n v="5591" u="1"/>
        <n v="3855" u="1"/>
        <n v="4517" u="1"/>
        <n v="4560" u="1"/>
        <n v="4603" u="1"/>
        <n v="4646" u="1"/>
        <n v="4689" u="1"/>
        <n v="4732" u="1"/>
        <n v="4775" u="1"/>
        <n v="4818" u="1"/>
        <n v="4861" u="1"/>
        <n v="4904" u="1"/>
        <n v="4947" u="1"/>
        <n v="4990" u="1"/>
        <n v="5033" u="1"/>
        <n v="5076" u="1"/>
        <n v="5119" u="1"/>
        <n v="5162" u="1"/>
        <n v="5205" u="1"/>
        <n v="5248" u="1"/>
        <n v="5291" u="1"/>
        <n v="5334" u="1"/>
        <n v="5377" u="1"/>
        <n v="5420" u="1"/>
        <n v="5463" u="1"/>
        <n v="5506" u="1"/>
        <n v="5549" u="1"/>
        <n v="5592" u="1"/>
        <n v="3834" u="1"/>
        <n v="3877" u="1"/>
        <n v="4518" u="1"/>
        <n v="4604" u="1"/>
        <n v="4647" u="1"/>
        <n v="4690" u="1"/>
        <n v="4733" u="1"/>
        <n v="4776" u="1"/>
        <n v="4819" u="1"/>
        <n v="4862" u="1"/>
        <n v="4905" u="1"/>
        <n v="4948" u="1"/>
        <n v="4991" u="1"/>
        <n v="5034" u="1"/>
        <n v="5077" u="1"/>
        <n v="5120" u="1"/>
        <n v="5163" u="1"/>
        <n v="5206" u="1"/>
        <n v="5249" u="1"/>
        <n v="5292" u="1"/>
        <n v="5335" u="1"/>
        <n v="5378" u="1"/>
        <n v="5421" u="1"/>
        <n v="5464" u="1"/>
        <n v="5507" u="1"/>
        <n v="5550" u="1"/>
        <n v="5593" u="1"/>
        <n v="3856" u="1"/>
        <n v="4519" u="1"/>
        <n v="4562" u="1"/>
        <n v="4605" u="1"/>
        <n v="4648" u="1"/>
        <n v="4691" u="1"/>
        <n v="4734" u="1"/>
        <n v="4777" u="1"/>
        <n v="4820" u="1"/>
        <n v="4863" u="1"/>
        <n v="4906" u="1"/>
        <n v="4949" u="1"/>
        <n v="4992" u="1"/>
        <n v="5035" u="1"/>
        <n v="5078" u="1"/>
        <n v="5121" u="1"/>
        <n v="5164" u="1"/>
        <n v="5207" u="1"/>
        <n v="5250" u="1"/>
        <n v="5293" u="1"/>
        <n v="5336" u="1"/>
        <n v="5379" u="1"/>
        <n v="5422" u="1"/>
        <n v="5465" u="1"/>
        <n v="5508" u="1"/>
        <n v="5551" u="1"/>
        <n v="5594" u="1"/>
        <n v="3835" u="1"/>
        <n v="4093" u="1"/>
        <n v="4520" u="1"/>
        <n v="4563" u="1"/>
        <n v="4606" u="1"/>
        <n v="4649" u="1"/>
        <n v="4692" u="1"/>
        <n v="4735" u="1"/>
        <n v="4778" u="1"/>
        <n v="4821" u="1"/>
        <n v="4864" u="1"/>
        <n v="4907" u="1"/>
        <n v="4950" u="1"/>
        <n v="4993" u="1"/>
        <n v="5036" u="1"/>
        <n v="5079" u="1"/>
        <n v="5122" u="1"/>
        <n v="5165" u="1"/>
        <n v="5208" u="1"/>
        <n v="5251" u="1"/>
        <n v="5294" u="1"/>
        <n v="5337" u="1"/>
        <n v="5380" u="1"/>
        <n v="5423" u="1"/>
        <n v="5466" u="1"/>
        <n v="5509" u="1"/>
        <n v="5552" u="1"/>
        <n v="5595" u="1"/>
        <n v="3814" u="1"/>
        <n v="3857" u="1"/>
        <n v="4521" u="1"/>
        <n v="4564" u="1"/>
        <n v="4607" u="1"/>
        <n v="4650" u="1"/>
        <n v="4693" u="1"/>
        <n v="4736" u="1"/>
        <n v="4779" u="1"/>
        <n v="4822" u="1"/>
        <n v="4865" u="1"/>
        <n v="4908" u="1"/>
        <n v="4951" u="1"/>
        <n v="4994" u="1"/>
        <n v="5037" u="1"/>
        <n v="5080" u="1"/>
        <n v="5123" u="1"/>
        <n v="5166" u="1"/>
        <n v="5209" u="1"/>
        <n v="5252" u="1"/>
        <n v="5295" u="1"/>
        <n v="5338" u="1"/>
        <n v="5381" u="1"/>
        <n v="5424" u="1"/>
        <n v="5467" u="1"/>
        <n v="5510" u="1"/>
        <n v="5553" u="1"/>
        <n v="5596" u="1"/>
        <n v="3793" u="1"/>
        <n v="3836" u="1"/>
        <n v="4094" u="1"/>
        <n v="4522" u="1"/>
        <n v="4565" u="1"/>
        <n v="4608" u="1"/>
        <n v="4651" u="1"/>
        <n v="4694" u="1"/>
        <n v="4737" u="1"/>
        <n v="4780" u="1"/>
        <n v="4823" u="1"/>
        <n v="4866" u="1"/>
        <n v="4952" u="1"/>
        <n v="4995" u="1"/>
        <n v="5038" u="1"/>
        <n v="5081" u="1"/>
        <n v="5124" u="1"/>
        <n v="5167" u="1"/>
        <n v="5210" u="1"/>
        <n v="5253" u="1"/>
        <n v="5296" u="1"/>
        <n v="5339" u="1"/>
        <n v="5382" u="1"/>
        <n v="5425" u="1"/>
        <n v="5468" u="1"/>
        <n v="5511" u="1"/>
        <n v="5554" u="1"/>
        <n v="5597" u="1"/>
        <n v="3815" u="1"/>
        <n v="3858" u="1"/>
        <n v="4523" u="1"/>
        <n v="4566" u="1"/>
        <n v="4609" u="1"/>
        <n v="4652" u="1"/>
        <n v="4695" u="1"/>
        <n v="4738" u="1"/>
        <n v="4781" u="1"/>
        <n v="4824" u="1"/>
        <n v="4867" u="1"/>
        <n v="4910" u="1"/>
        <n v="4953" u="1"/>
        <n v="4996" u="1"/>
        <n v="5039" u="1"/>
        <n v="5082" u="1"/>
        <n v="5125" u="1"/>
        <n v="5168" u="1"/>
        <n v="5211" u="1"/>
        <n v="5254" u="1"/>
        <n v="5297" u="1"/>
        <n v="5340" u="1"/>
        <n v="5383" u="1"/>
        <n v="5426" u="1"/>
        <n v="5469" u="1"/>
        <n v="5512" u="1"/>
        <n v="5598" u="1"/>
        <n v="3794" u="1"/>
        <n v="3837" u="1"/>
        <n v="3880" u="1"/>
        <n v="4095" u="1"/>
        <n v="4524" u="1"/>
        <n v="4567" u="1"/>
        <n v="4610" u="1"/>
        <n v="4653" u="1"/>
        <n v="4696" u="1"/>
        <n v="4739" u="1"/>
        <n v="4782" u="1"/>
        <n v="4825" u="1"/>
        <n v="4868" u="1"/>
        <n v="4911" u="1"/>
        <n v="4954" u="1"/>
        <n v="4997" u="1"/>
        <n v="5040" u="1"/>
        <n v="5083" u="1"/>
        <n v="5126" u="1"/>
        <n v="5169" u="1"/>
        <n v="5212" u="1"/>
        <n v="5255" u="1"/>
        <n v="5298" u="1"/>
        <n v="5341" u="1"/>
        <n v="5384" u="1"/>
        <n v="5427" u="1"/>
        <n v="5470" u="1"/>
        <n v="5513" u="1"/>
        <n v="5556" u="1"/>
        <n v="5599" u="1"/>
        <n v="3816" u="1"/>
        <n v="4525" u="1"/>
        <n v="4568" u="1"/>
        <n v="4611" u="1"/>
        <n v="4654" u="1"/>
        <n v="4697" u="1"/>
        <n v="4740" u="1"/>
        <n v="4783" u="1"/>
        <n v="4826" u="1"/>
        <n v="4869" u="1"/>
        <n v="4912" u="1"/>
        <n v="4955" u="1"/>
        <n v="4998" u="1"/>
        <n v="5041" u="1"/>
        <n v="5084" u="1"/>
        <n v="5127" u="1"/>
        <n v="5170" u="1"/>
        <n v="5213" u="1"/>
        <n v="5256" u="1"/>
        <n v="5299" u="1"/>
        <n v="5342" u="1"/>
        <n v="5385" u="1"/>
        <n v="5428" u="1"/>
        <n v="5471" u="1"/>
        <n v="5514" u="1"/>
        <n v="5557" u="1"/>
        <n v="5600" u="1"/>
        <n v="3795" u="1"/>
        <n v="3838" u="1"/>
        <n v="3881" u="1"/>
        <n v="4096" u="1"/>
        <n v="4526" u="1"/>
        <n v="4569" u="1"/>
        <n v="4612" u="1"/>
        <n v="4655" u="1"/>
        <n v="4698" u="1"/>
        <n v="4741" u="1"/>
        <n v="4784" u="1"/>
        <n v="4827" u="1"/>
        <n v="4870" u="1"/>
        <n v="4913" u="1"/>
        <n v="4956" u="1"/>
        <n v="4999" u="1"/>
        <n v="5042" u="1"/>
        <n v="5085" u="1"/>
        <n v="5128" u="1"/>
        <n v="5171" u="1"/>
        <n v="5214" u="1"/>
        <n v="5257" u="1"/>
        <n v="5300" u="1"/>
        <n v="5343" u="1"/>
        <n v="5386" u="1"/>
        <n v="5429" u="1"/>
        <n v="5472" u="1"/>
        <n v="5515" u="1"/>
        <n v="5558" u="1"/>
        <n v="5601" u="1"/>
        <n v="3817" u="1"/>
        <n v="3860" u="1"/>
        <n v="4097" u="1"/>
        <n v="4527" u="1"/>
        <n v="4570" u="1"/>
        <n v="4613" u="1"/>
        <n v="4656" u="1"/>
        <n v="4699" u="1"/>
        <n v="4742" u="1"/>
        <n v="4785" u="1"/>
        <n v="4828" u="1"/>
        <n v="4871" u="1"/>
        <n v="4914" u="1"/>
        <n v="4957" u="1"/>
        <n v="5000" u="1"/>
        <n v="5043" u="1"/>
        <n v="5086" u="1"/>
        <n v="5129" u="1"/>
        <n v="5172" u="1"/>
        <n v="5215" u="1"/>
        <n v="5258" u="1"/>
        <n v="5301" u="1"/>
        <n v="5344" u="1"/>
        <n v="5387" u="1"/>
        <n v="5430" u="1"/>
        <n v="5473" u="1"/>
        <n v="5516" u="1"/>
        <n v="5559" u="1"/>
        <n v="5602" u="1"/>
        <n v="3839" u="1"/>
        <n v="3882" u="1"/>
        <n v="4098" u="1"/>
        <n v="4528" u="1"/>
        <n v="4571" u="1"/>
        <n v="4614" u="1"/>
        <n v="4657" u="1"/>
        <n v="4700" u="1"/>
        <n v="4743" u="1"/>
        <n v="4829" u="1"/>
        <n v="4872" u="1"/>
        <n v="4915" u="1"/>
        <n v="4958" u="1"/>
        <n v="5001" u="1"/>
        <n v="5044" u="1"/>
        <n v="5087" u="1"/>
        <n v="5130" u="1"/>
        <n v="5173" u="1"/>
        <n v="5216" u="1"/>
        <n v="5259" u="1"/>
        <n v="5302" u="1"/>
        <n v="5345" u="1"/>
        <n v="5388" u="1"/>
        <n v="5431" u="1"/>
        <n v="5474" u="1"/>
        <n v="5517" u="1"/>
        <n v="5560" u="1"/>
        <n v="5603" u="1"/>
        <n v="3818" u="1"/>
        <n v="4099" u="1"/>
        <n v="4529" u="1"/>
        <n v="4572" u="1"/>
        <n v="4615" u="1"/>
        <n v="4658" u="1"/>
        <n v="4701" u="1"/>
        <n v="4744" u="1"/>
        <n v="4787" u="1"/>
        <n v="4830" u="1"/>
        <n v="4873" u="1"/>
        <n v="4916" u="1"/>
        <n v="4959" u="1"/>
        <n v="5002" u="1"/>
        <n v="5045" u="1"/>
        <n v="5088" u="1"/>
        <n v="5131" u="1"/>
        <n v="5174" u="1"/>
        <n v="5217" u="1"/>
        <n v="5260" u="1"/>
        <n v="5303" u="1"/>
        <n v="5346" u="1"/>
        <n v="5389" u="1"/>
        <n v="5432" u="1"/>
        <n v="5475" u="1"/>
        <n v="5518" u="1"/>
        <n v="5561" u="1"/>
        <n v="5604" u="1"/>
        <n v="3797" u="1"/>
        <n v="3840" u="1"/>
        <n v="4100" u="1"/>
        <n v="4530" u="1"/>
        <n v="4573" u="1"/>
        <n v="4616" u="1"/>
        <n v="4659" u="1"/>
        <n v="4702" u="1"/>
        <n v="4745" u="1"/>
        <n v="4788" u="1"/>
        <n v="4831" u="1"/>
        <n v="4874" u="1"/>
        <n v="4917" u="1"/>
        <n v="4960" u="1"/>
        <n v="5003" u="1"/>
        <n v="5046" u="1"/>
        <n v="5089" u="1"/>
        <n v="5132" u="1"/>
        <n v="5175" u="1"/>
        <n v="5218" u="1"/>
        <n v="5261" u="1"/>
        <n v="5304" u="1"/>
        <n v="5347" u="1"/>
        <n v="5390" u="1"/>
        <n v="5433" u="1"/>
        <n v="5476" u="1"/>
        <n v="5519" u="1"/>
        <n v="5562" u="1"/>
        <n v="5605" u="1"/>
        <n v="3862" u="1"/>
        <n v="4101" u="1"/>
        <n v="4531" u="1"/>
        <n v="4617" u="1"/>
        <n v="4660" u="1"/>
        <n v="4703" u="1"/>
        <n v="4746" u="1"/>
        <n v="4789" u="1"/>
        <n v="4832" u="1"/>
        <n v="4875" u="1"/>
        <n v="4918" u="1"/>
        <n v="4961" u="1"/>
        <n v="5004" u="1"/>
        <n v="5047" u="1"/>
        <n v="5090" u="1"/>
        <n v="5133" u="1"/>
        <n v="5176" u="1"/>
        <n v="5219" u="1"/>
        <n v="5262" u="1"/>
        <n v="5305" u="1"/>
        <n v="5348" u="1"/>
        <n v="5391" u="1"/>
        <n v="5434" u="1"/>
        <n v="5477" u="1"/>
        <n v="5520" u="1"/>
        <n v="5563" u="1"/>
        <n v="5606" u="1"/>
        <n v="3798" u="1"/>
        <n v="3841" u="1"/>
        <n v="4532" u="1"/>
        <n v="4575" u="1"/>
        <n v="4618" u="1"/>
        <n v="4661" u="1"/>
        <n v="4704" u="1"/>
        <n v="4747" u="1"/>
        <n v="4790" u="1"/>
        <n v="4833" u="1"/>
        <n v="4876" u="1"/>
        <n v="4919" u="1"/>
        <n v="4962" u="1"/>
        <n v="5005" u="1"/>
        <n v="5048" u="1"/>
        <n v="5091" u="1"/>
        <n v="5134" u="1"/>
        <n v="5177" u="1"/>
        <n v="5220" u="1"/>
        <n v="5263" u="1"/>
        <n v="5306" u="1"/>
        <n v="5349" u="1"/>
        <n v="5392" u="1"/>
        <n v="5435" u="1"/>
        <n v="5478" u="1"/>
        <n v="5521" u="1"/>
        <n v="5564" u="1"/>
        <n v="5607" u="1"/>
        <n v="3820" u="1"/>
        <n v="3863" u="1"/>
        <n v="4533" u="1"/>
        <n v="4576" u="1"/>
        <n v="4619" u="1"/>
        <n v="4662" u="1"/>
        <n v="4705" u="1"/>
        <n v="4748" u="1"/>
        <n v="4791" u="1"/>
        <n v="4834" u="1"/>
        <n v="4877" u="1"/>
        <n v="4920" u="1"/>
        <n v="4963" u="1"/>
        <n v="5006" u="1"/>
        <n v="5049" u="1"/>
        <n v="5092" u="1"/>
        <n v="5135" u="1"/>
        <n v="5178" u="1"/>
        <n v="5221" u="1"/>
        <n v="5264" u="1"/>
        <n v="5307" u="1"/>
        <n v="5350" u="1"/>
        <n v="5393" u="1"/>
        <n v="5436" u="1"/>
        <n v="5479" u="1"/>
        <n v="5522" u="1"/>
        <n v="5565" u="1"/>
        <n v="5608" u="1"/>
        <n v="3799" u="1"/>
        <n v="3842" u="1"/>
        <n v="3885" u="1"/>
        <n v="4534" u="1"/>
        <n v="4577" u="1"/>
        <n v="4620" u="1"/>
        <n v="4663" u="1"/>
        <n v="4706" u="1"/>
        <n v="4749" u="1"/>
        <n v="4792" u="1"/>
        <n v="4835" u="1"/>
        <n v="4878" u="1"/>
        <n v="4921" u="1"/>
        <n v="4964" u="1"/>
        <n v="5007" u="1"/>
        <n v="5050" u="1"/>
        <n v="5093" u="1"/>
        <n v="5136" u="1"/>
        <n v="5179" u="1"/>
        <n v="5222" u="1"/>
        <n v="5265" u="1"/>
        <n v="5308" u="1"/>
        <n v="5351" u="1"/>
        <n v="5394" u="1"/>
        <n v="5437" u="1"/>
        <n v="5480" u="1"/>
        <n v="5523" u="1"/>
        <n v="5566" u="1"/>
        <n v="5609" u="1"/>
        <n v="3821" u="1"/>
        <n v="3993" u="1"/>
        <n v="4535" u="1"/>
        <n v="4578" u="1"/>
        <n v="4621" u="1"/>
        <n v="4664" u="1"/>
        <n v="4707" u="1"/>
        <n v="4750" u="1"/>
        <n v="4793" u="1"/>
        <n v="4836" u="1"/>
        <n v="4879" u="1"/>
        <n v="4922" u="1"/>
        <n v="4965" u="1"/>
        <n v="5008" u="1"/>
        <n v="5051" u="1"/>
        <n v="5094" u="1"/>
        <n v="5137" u="1"/>
        <n v="5180" u="1"/>
        <n v="5223" u="1"/>
        <n v="5266" u="1"/>
        <n v="5309" u="1"/>
        <n v="5352" u="1"/>
        <n v="5395" u="1"/>
        <n v="5438" u="1"/>
        <n v="5481" u="1"/>
        <n v="5524" u="1"/>
        <n v="5567" u="1"/>
        <n v="5610" u="1"/>
        <n v="3800" u="1"/>
        <n v="3843" u="1"/>
        <n v="3886" u="1"/>
        <n v="4536" u="1"/>
        <n v="4579" u="1"/>
        <n v="4622" u="1"/>
        <n v="4665" u="1"/>
        <n v="4708" u="1"/>
        <n v="4751" u="1"/>
        <n v="4794" u="1"/>
        <n v="4837" u="1"/>
        <n v="4880" u="1"/>
        <n v="4923" u="1"/>
        <n v="4966" u="1"/>
        <n v="5009" u="1"/>
        <n v="5052" u="1"/>
        <n v="5095" u="1"/>
        <n v="5138" u="1"/>
        <n v="5181" u="1"/>
        <n v="5224" u="1"/>
        <n v="5267" u="1"/>
        <n v="5310" u="1"/>
        <n v="5353" u="1"/>
        <n v="5396" u="1"/>
        <n v="5439" u="1"/>
        <n v="5482" u="1"/>
        <n v="5525" u="1"/>
        <n v="5568" u="1"/>
        <n v="5611" u="1"/>
        <n v="3822" u="1"/>
        <n v="3994" u="1"/>
        <n v="4537" u="1"/>
        <n v="4580" u="1"/>
        <n v="4623" u="1"/>
        <n v="4666" u="1"/>
        <n v="4709" u="1"/>
        <n v="4752" u="1"/>
        <n v="4795" u="1"/>
        <n v="4838" u="1"/>
        <n v="4881" u="1"/>
        <n v="4924" u="1"/>
        <n v="4967" u="1"/>
        <n v="5010" u="1"/>
        <n v="5053" u="1"/>
        <n v="5096" u="1"/>
        <n v="5139" u="1"/>
        <n v="5182" u="1"/>
        <n v="5225" u="1"/>
        <n v="5268" u="1"/>
        <n v="5311" u="1"/>
        <n v="5354" u="1"/>
        <n v="5397" u="1"/>
        <n v="5440" u="1"/>
        <n v="5483" u="1"/>
        <n v="5526" u="1"/>
        <n v="5569" u="1"/>
        <n v="5612" u="1"/>
        <n v="3801" u="1"/>
        <n v="3844" u="1"/>
        <n v="3887" u="1"/>
        <n v="4538" u="1"/>
        <n v="4581" u="1"/>
        <n v="4624" u="1"/>
        <n v="4667" u="1"/>
        <n v="4710" u="1"/>
        <n v="4753" u="1"/>
        <n v="4796" u="1"/>
        <n v="4882" u="1"/>
        <n v="4925" u="1"/>
        <n v="4968" u="1"/>
        <n v="5011" u="1"/>
        <n v="5054" u="1"/>
        <n v="5097" u="1"/>
        <n v="5140" u="1"/>
        <n v="5183" u="1"/>
        <n v="5226" u="1"/>
        <n v="5269" u="1"/>
        <n v="5312" u="1"/>
        <n v="5355" u="1"/>
        <n v="5398" u="1"/>
        <n v="5441" u="1"/>
        <n v="5484" u="1"/>
        <n v="5527" u="1"/>
        <n v="5570" u="1"/>
        <n v="5613" u="1"/>
        <n v="3823" u="1"/>
        <n v="3995" u="1"/>
        <n v="4539" u="1"/>
        <n v="4582" u="1"/>
        <n v="4625" u="1"/>
        <n v="4668" u="1"/>
        <n v="4711" u="1"/>
        <n v="4754" u="1"/>
        <n v="4797" u="1"/>
        <n v="4840" u="1"/>
        <n v="4883" u="1"/>
        <n v="4969" u="1"/>
        <n v="5012" u="1"/>
        <n v="5055" u="1"/>
        <n v="5098" u="1"/>
        <n v="5141" u="1"/>
        <n v="5184" u="1"/>
        <n v="5227" u="1"/>
        <n v="5270" u="1"/>
        <n v="5356" u="1"/>
        <n v="5399" u="1"/>
        <n v="5442" u="1"/>
        <n v="5485" u="1"/>
        <n v="5528" u="1"/>
        <n v="5571" u="1"/>
        <n v="5614" u="1"/>
        <n v="3802" u="1"/>
        <n v="3845" u="1"/>
        <n v="3888" u="1"/>
        <n v="4540" u="1"/>
        <n v="4583" u="1"/>
        <n v="4626" u="1"/>
        <n v="4669" u="1"/>
        <n v="4712" u="1"/>
        <n v="4755" u="1"/>
        <n v="4798" u="1"/>
        <n v="4841" u="1"/>
        <n v="4884" u="1"/>
        <n v="4970" u="1"/>
        <n v="5013" u="1"/>
        <n v="5056" u="1"/>
        <n v="5099" u="1"/>
        <n v="5142" u="1"/>
        <n v="5185" u="1"/>
        <n v="5228" u="1"/>
        <n v="5271" u="1"/>
        <n v="5357" u="1"/>
        <n v="5400" u="1"/>
        <n v="5443" u="1"/>
        <n v="5486" u="1"/>
        <n v="5529" u="1"/>
        <n v="5572" u="1"/>
        <n v="5615" u="1"/>
        <n v="3824" u="1"/>
        <n v="4541" u="1"/>
        <n v="4584" u="1"/>
        <n v="4627" u="1"/>
        <n v="4670" u="1"/>
        <n v="4713" u="1"/>
        <n v="4756" u="1"/>
        <n v="4799" u="1"/>
        <n v="4842" u="1"/>
        <n v="4885" u="1"/>
        <n v="4971" u="1"/>
        <n v="5014" u="1"/>
        <n v="5057" u="1"/>
        <n v="5100" u="1"/>
        <n v="5143" u="1"/>
        <n v="5186" u="1"/>
        <n v="5229" u="1"/>
        <n v="5272" u="1"/>
        <n v="5358" u="1"/>
        <n v="5401" u="1"/>
        <n v="5444" u="1"/>
        <n v="5487" u="1"/>
        <n v="5530" u="1"/>
        <n v="5573" u="1"/>
        <n v="5616" u="1"/>
        <n v="3803" u="1"/>
        <n v="3846" u="1"/>
        <n v="3889" u="1"/>
        <n v="4542" u="1"/>
        <n v="4628" u="1"/>
        <n v="4671" u="1"/>
        <n v="4714" u="1"/>
        <n v="4757" u="1"/>
        <n v="4800" u="1"/>
        <n v="4843" u="1"/>
        <n v="4886" u="1"/>
        <n v="4972" u="1"/>
        <n v="5015" u="1"/>
        <n v="5058" u="1"/>
        <n v="5101" u="1"/>
        <n v="5144" u="1"/>
        <n v="5187" u="1"/>
        <n v="5230" u="1"/>
        <n v="5273" u="1"/>
        <n v="5316" u="1"/>
        <n v="5359" u="1"/>
        <n v="5402" u="1"/>
        <n v="5445" u="1"/>
        <n v="5531" u="1"/>
        <n v="5574" u="1"/>
        <n v="5617" u="1"/>
        <n v="3825" u="1"/>
        <n v="3868" u="1"/>
        <n v="4543" u="1"/>
        <n v="4586" u="1"/>
        <n v="4629" u="1"/>
        <n v="4672" u="1"/>
        <n v="4715" u="1"/>
        <n v="4758" u="1"/>
        <n v="4801" u="1"/>
        <n v="4844" u="1"/>
        <n v="4887" u="1"/>
        <n v="4973" u="1"/>
        <n v="5016" u="1"/>
        <n v="5059" u="1"/>
        <n v="5102" u="1"/>
        <n v="5145" u="1"/>
        <n v="5188" u="1"/>
        <n v="5231" u="1"/>
        <n v="5274" u="1"/>
        <n v="5317" u="1"/>
        <n v="5360" u="1"/>
        <n v="5403" u="1"/>
        <n v="5446" u="1"/>
        <n v="5489" u="1"/>
        <n v="5532" u="1"/>
        <n v="5575" u="1"/>
        <n v="3804" u="1"/>
        <n v="3890" u="1"/>
        <n v="4200" u="1"/>
        <n v="4544" u="1"/>
        <n v="4587" u="1"/>
        <n v="4630" u="1"/>
        <n v="4673" u="1"/>
        <n v="4716" u="1"/>
        <n v="4759" u="1"/>
        <n v="4802" u="1"/>
        <n v="4845" u="1"/>
        <n v="4888" u="1"/>
        <n v="4974" u="1"/>
        <n v="5017" u="1"/>
        <n v="5060" u="1"/>
        <n v="5103" u="1"/>
        <n v="5146" u="1"/>
        <n v="5189" u="1"/>
        <n v="5232" u="1"/>
        <n v="5275" u="1"/>
      </sharedItems>
    </cacheField>
    <cacheField name="Localidad" numFmtId="0">
      <sharedItems containsBlank="1"/>
    </cacheField>
    <cacheField name="Provincia" numFmtId="0">
      <sharedItems containsBlank="1"/>
    </cacheField>
    <cacheField name="CCAA" numFmtId="0">
      <sharedItems containsBlank="1"/>
    </cacheField>
    <cacheField name="Hora" numFmtId="164">
      <sharedItems containsNonDate="0" containsDate="1" containsString="0" containsBlank="1" minDate="1899-12-30T00:15:00" maxDate="1899-12-30T23:56:00"/>
    </cacheField>
    <cacheField name="Latitud" numFmtId="49">
      <sharedItems containsBlank="1"/>
    </cacheField>
    <cacheField name="Longitud" numFmtId="49">
      <sharedItems containsBlank="1"/>
    </cacheField>
    <cacheField name="Titular" numFmtId="0">
      <sharedItems containsBlank="1"/>
    </cacheField>
    <cacheField name="Sexo" numFmtId="0">
      <sharedItems containsBlank="1" count="11">
        <s v="Mujer"/>
        <s v="Hombre"/>
        <m/>
        <s v="Sin Datos"/>
        <s v="mq" u="1"/>
        <s v="M" u="1"/>
        <s v="h71" u="1"/>
        <s v="n" u="1"/>
        <s v="3" u="1"/>
        <s v="33" u="1"/>
        <s v="h8" u="1"/>
      </sharedItems>
    </cacheField>
    <cacheField name="Edad" numFmtId="0">
      <sharedItems containsString="0" containsBlank="1" containsNumber="1" containsInteger="1" minValue="2" maxValue="96"/>
    </cacheField>
    <cacheField name="Nacionalidad" numFmtId="0">
      <sharedItems containsBlank="1"/>
    </cacheField>
    <cacheField name="Causa" numFmtId="0">
      <sharedItems containsBlank="1"/>
    </cacheField>
    <cacheField name="Origen" numFmtId="0">
      <sharedItems containsBlank="1"/>
    </cacheField>
    <cacheField name="TipoAhogamiento" numFmtId="0">
      <sharedItems containsBlank="1"/>
    </cacheField>
    <cacheField name="Factor" numFmtId="0">
      <sharedItems containsBlank="1"/>
    </cacheField>
    <cacheField name="Pronostico" numFmtId="0">
      <sharedItems containsBlank="1" count="10">
        <s v="Ahogamiento mortal"/>
        <s v="Ahogamiento no mortal con hospitalizacion"/>
        <s v="Rescate sin consecuencias"/>
        <s v="Rescate y traslado a supervisión médica"/>
        <s v="Traumatismo/TRM"/>
        <s v="Lesiones"/>
        <s v="Sin datos"/>
        <s v="Fallecimiento Sin Ahogamiento"/>
        <s v="Rescate con necesidad de observación posterior"/>
        <m/>
      </sharedItems>
    </cacheField>
    <cacheField name="Localizacion" numFmtId="0">
      <sharedItems containsBlank="1"/>
    </cacheField>
    <cacheField name="Riesgo" numFmtId="0">
      <sharedItems containsBlank="1"/>
    </cacheField>
    <cacheField name="Reanimacion" numFmtId="0">
      <sharedItems containsBlank="1"/>
    </cacheField>
    <cacheField name="Vigilancia" numFmtId="0">
      <sharedItems containsBlank="1"/>
    </cacheField>
    <cacheField name="Actividad" numFmtId="0">
      <sharedItems containsBlank="1"/>
    </cacheField>
    <cacheField name="Deteccion" numFmtId="0">
      <sharedItems containsBlank="1"/>
    </cacheField>
    <cacheField name="Extraccion" numFmtId="0">
      <sharedItems containsBlank="1"/>
    </cacheField>
    <cacheField name="Intervencion" numFmtId="0">
      <sharedItems containsBlank="1"/>
    </cacheField>
    <cacheField name="Enlace1" numFmtId="0">
      <sharedItems containsBlank="1" longText="1"/>
    </cacheField>
  </cacheFields>
  <extLst>
    <ext xmlns:x14="http://schemas.microsoft.com/office/spreadsheetml/2009/9/main" uri="{725AE2AE-9491-48be-B2B4-4EB974FC3084}">
      <x14:pivotCacheDefinition/>
    </ext>
  </extLst>
</pivotCacheDefinition>
</file>

<file path=xl/pivotCache/pivotCacheDefinition3.xml><?xml version="1.0" encoding="utf-8"?>
<pivotCacheDefinition xmlns="http://schemas.openxmlformats.org/spreadsheetml/2006/main" xmlns:r="http://schemas.openxmlformats.org/officeDocument/2006/relationships" r:id="rId1" refreshedBy="Usuario" refreshedDate="43836.852888773145" createdVersion="6" refreshedVersion="3" minRefreshableVersion="3" recordCount="190">
  <cacheSource type="worksheet">
    <worksheetSource ref="A1:Y1048576" sheet="Menores"/>
  </cacheSource>
  <cacheFields count="25">
    <cacheField name="Fecha" numFmtId="14">
      <sharedItems containsNonDate="0" containsDate="1" containsString="0" containsBlank="1" minDate="2019-01-04T00:00:00" maxDate="2019-12-31T00:00:00"/>
    </cacheField>
    <cacheField name="IdAhogado" numFmtId="0">
      <sharedItems containsString="0" containsBlank="1" containsNumber="1" containsInteger="1" minValue="5292" maxValue="6360"/>
    </cacheField>
    <cacheField name="IdPersona" numFmtId="0">
      <sharedItems containsString="0" containsBlank="1" containsNumber="1" containsInteger="1" minValue="5622" maxValue="6985"/>
    </cacheField>
    <cacheField name="Localidad" numFmtId="0">
      <sharedItems containsBlank="1"/>
    </cacheField>
    <cacheField name="Provincia" numFmtId="0">
      <sharedItems containsBlank="1"/>
    </cacheField>
    <cacheField name="CCAA" numFmtId="0">
      <sharedItems containsBlank="1"/>
    </cacheField>
    <cacheField name="Hora" numFmtId="164">
      <sharedItems containsNonDate="0" containsDate="1" containsString="0" containsBlank="1" minDate="1899-12-30T08:00:00" maxDate="1899-12-30T22:00:00"/>
    </cacheField>
    <cacheField name="Latitud" numFmtId="0">
      <sharedItems containsBlank="1"/>
    </cacheField>
    <cacheField name="Longitud" numFmtId="0">
      <sharedItems containsBlank="1"/>
    </cacheField>
    <cacheField name="Titular" numFmtId="0">
      <sharedItems containsBlank="1"/>
    </cacheField>
    <cacheField name="Sexo" numFmtId="0">
      <sharedItems containsBlank="1" count="4">
        <s v="Mujer"/>
        <s v="Hombre"/>
        <s v="Sin Datos"/>
        <m/>
      </sharedItems>
    </cacheField>
    <cacheField name="Edad" numFmtId="0">
      <sharedItems containsString="0" containsBlank="1" containsNumber="1" containsInteger="1" minValue="2" maxValue="17"/>
    </cacheField>
    <cacheField name="Nacionalidad" numFmtId="0">
      <sharedItems containsBlank="1"/>
    </cacheField>
    <cacheField name="Causa" numFmtId="0">
      <sharedItems containsBlank="1"/>
    </cacheField>
    <cacheField name="Origen" numFmtId="0">
      <sharedItems containsBlank="1"/>
    </cacheField>
    <cacheField name="TipoAhogamiento" numFmtId="0">
      <sharedItems containsBlank="1"/>
    </cacheField>
    <cacheField name="Factor" numFmtId="0">
      <sharedItems containsBlank="1"/>
    </cacheField>
    <cacheField name="Pronostico" numFmtId="0">
      <sharedItems containsBlank="1" count="10">
        <s v="Ahogamiento mortal"/>
        <s v="Traumatismo/TRM"/>
        <s v="Rescate y traslado a supervisión médica"/>
        <s v="Rescate sin consecuencias"/>
        <s v="Ahogamiento no mortal con hospitalizacion"/>
        <s v="Lesiones"/>
        <m/>
        <s v="Rescate con necesidad de observación posterior" u="1"/>
        <s v="Sin datos" u="1"/>
        <s v="Fallecimiento Sin Ahogamiento" u="1"/>
      </sharedItems>
    </cacheField>
    <cacheField name="Localizacion" numFmtId="0">
      <sharedItems containsBlank="1"/>
    </cacheField>
    <cacheField name="Riesgo" numFmtId="0">
      <sharedItems containsBlank="1"/>
    </cacheField>
    <cacheField name="Reanimacion" numFmtId="0">
      <sharedItems containsBlank="1"/>
    </cacheField>
    <cacheField name="Vigilancia" numFmtId="0">
      <sharedItems containsBlank="1"/>
    </cacheField>
    <cacheField name="Actividad" numFmtId="0">
      <sharedItems containsBlank="1"/>
    </cacheField>
    <cacheField name="Deteccion" numFmtId="0">
      <sharedItems containsBlank="1"/>
    </cacheField>
    <cacheField name="Intervencion" numFmtId="0">
      <sharedItems containsBlank="1"/>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count="1282">
  <r>
    <x v="0"/>
    <x v="0"/>
    <n v="6985"/>
    <s v="Girona"/>
    <x v="0"/>
    <x v="0"/>
    <d v="1899-12-30T14:30:00"/>
    <s v="41.984437"/>
    <s v="2.817643"/>
    <s v="Detenida una madre en Girona por ahogar a su hija en la bañera"/>
    <x v="0"/>
    <x v="0"/>
    <x v="0"/>
    <x v="0"/>
    <s v="Local"/>
    <x v="0"/>
    <x v="0"/>
    <x v="0"/>
    <x v="0"/>
    <x v="0"/>
    <x v="0"/>
    <x v="0"/>
    <x v="0"/>
    <x v="0"/>
    <x v="0"/>
    <x v="0"/>
  </r>
  <r>
    <x v="1"/>
    <x v="1"/>
    <n v="6983"/>
    <s v="Vigo, Río Lagares"/>
    <x v="1"/>
    <x v="1"/>
    <m/>
    <s v="42.226214"/>
    <s v="-8.688057"/>
    <s v="Hallan a una mujer de unos 70 años ahogada en el río Lagares"/>
    <x v="0"/>
    <x v="1"/>
    <x v="0"/>
    <x v="1"/>
    <s v="Local"/>
    <x v="1"/>
    <x v="0"/>
    <x v="0"/>
    <x v="1"/>
    <x v="0"/>
    <x v="1"/>
    <x v="0"/>
    <x v="1"/>
    <x v="0"/>
    <x v="1"/>
    <x v="0"/>
  </r>
  <r>
    <x v="1"/>
    <x v="2"/>
    <n v="6978"/>
    <s v="Pájara, Playa de Jandía, Morro Jable"/>
    <x v="2"/>
    <x v="2"/>
    <d v="1899-12-30T14:34:00"/>
    <s v="28.047624"/>
    <s v="-14.346811"/>
    <s v="Trasladado en estado grave un bañista tras ser recuperado de una parada cardiorrespiratoria en Fuerteventura"/>
    <x v="1"/>
    <x v="2"/>
    <x v="0"/>
    <x v="2"/>
    <s v="Sin datos"/>
    <x v="2"/>
    <x v="0"/>
    <x v="1"/>
    <x v="2"/>
    <x v="0"/>
    <x v="2"/>
    <x v="1"/>
    <x v="2"/>
    <x v="1"/>
    <x v="2"/>
    <x v="1"/>
  </r>
  <r>
    <x v="1"/>
    <x v="3"/>
    <n v="6976"/>
    <s v="San Ciibrao, Playa do Torno"/>
    <x v="3"/>
    <x v="1"/>
    <d v="1899-12-30T06:00:00"/>
    <s v="43.697919"/>
    <s v="-7.440806"/>
    <s v="Fallece un hombre ahogado en la playa de Cervo, en Lugo"/>
    <x v="1"/>
    <x v="3"/>
    <x v="0"/>
    <x v="3"/>
    <s v="Limítrofe"/>
    <x v="0"/>
    <x v="1"/>
    <x v="0"/>
    <x v="3"/>
    <x v="0"/>
    <x v="0"/>
    <x v="0"/>
    <x v="3"/>
    <x v="0"/>
    <x v="3"/>
    <x v="2"/>
  </r>
  <r>
    <x v="2"/>
    <x v="4"/>
    <n v="6984"/>
    <s v="Barcelona, Port Vell"/>
    <x v="4"/>
    <x v="0"/>
    <d v="1899-12-30T02:00:00"/>
    <s v="41.375604"/>
    <s v="2.181398"/>
    <s v="Muere un hombre de 36 años al caer de una embarcación de recreo en el puerto de Barcelona"/>
    <x v="1"/>
    <x v="4"/>
    <x v="1"/>
    <x v="4"/>
    <s v="Extranjero"/>
    <x v="3"/>
    <x v="1"/>
    <x v="0"/>
    <x v="4"/>
    <x v="1"/>
    <x v="1"/>
    <x v="0"/>
    <x v="3"/>
    <x v="2"/>
    <x v="4"/>
    <x v="0"/>
  </r>
  <r>
    <x v="2"/>
    <x v="5"/>
    <n v="6980"/>
    <s v="Illa de la Toja, O Aguiúncho"/>
    <x v="1"/>
    <x v="1"/>
    <d v="1899-12-30T20:00:00"/>
    <s v="42.570044"/>
    <s v="-8.860638"/>
    <s v="Rescatan a tres tripulantes de un velero vigués que encalló en unas rocas de A Illa"/>
    <x v="1"/>
    <x v="5"/>
    <x v="0"/>
    <x v="5"/>
    <s v="Sin datos"/>
    <x v="4"/>
    <x v="1"/>
    <x v="2"/>
    <x v="5"/>
    <x v="0"/>
    <x v="3"/>
    <x v="0"/>
    <x v="4"/>
    <x v="0"/>
    <x v="5"/>
    <x v="2"/>
  </r>
  <r>
    <x v="2"/>
    <x v="5"/>
    <n v="6981"/>
    <s v="Illa de la Toja, O Aguiúncho"/>
    <x v="1"/>
    <x v="1"/>
    <d v="1899-12-30T20:00:00"/>
    <s v="42.570044"/>
    <s v="-8.860638"/>
    <s v="Rescatan a tres tripulantes de un velero vigués que encalló en unas rocas de A Illa"/>
    <x v="1"/>
    <x v="5"/>
    <x v="0"/>
    <x v="5"/>
    <s v="Sin datos"/>
    <x v="4"/>
    <x v="1"/>
    <x v="2"/>
    <x v="5"/>
    <x v="0"/>
    <x v="3"/>
    <x v="0"/>
    <x v="4"/>
    <x v="0"/>
    <x v="5"/>
    <x v="2"/>
  </r>
  <r>
    <x v="2"/>
    <x v="5"/>
    <n v="6982"/>
    <s v="Illa de la Toja, O Aguiúncho"/>
    <x v="1"/>
    <x v="1"/>
    <d v="1899-12-30T20:00:00"/>
    <s v="42.570044"/>
    <s v="-8.860638"/>
    <s v="Rescatan a tres tripulantes de un velero vigués que encalló en unas rocas de A Illa"/>
    <x v="1"/>
    <x v="5"/>
    <x v="0"/>
    <x v="5"/>
    <s v="Sin datos"/>
    <x v="4"/>
    <x v="1"/>
    <x v="2"/>
    <x v="5"/>
    <x v="0"/>
    <x v="3"/>
    <x v="0"/>
    <x v="4"/>
    <x v="0"/>
    <x v="5"/>
    <x v="2"/>
  </r>
  <r>
    <x v="2"/>
    <x v="6"/>
    <n v="6979"/>
    <s v="Sanabria, Lago de Sanabria"/>
    <x v="5"/>
    <x v="3"/>
    <m/>
    <s v="42.122682"/>
    <s v="-6.699666"/>
    <s v="Aparece el cadáver de un hombre en el Tera junto al Lago de Sanabria"/>
    <x v="1"/>
    <x v="1"/>
    <x v="0"/>
    <x v="1"/>
    <s v="Sin datos"/>
    <x v="1"/>
    <x v="0"/>
    <x v="0"/>
    <x v="6"/>
    <x v="0"/>
    <x v="1"/>
    <x v="0"/>
    <x v="1"/>
    <x v="0"/>
    <x v="4"/>
    <x v="0"/>
  </r>
  <r>
    <x v="2"/>
    <x v="7"/>
    <n v="6977"/>
    <s v="Puerto del Rosario, Playa Nido de las Aguilas"/>
    <x v="2"/>
    <x v="2"/>
    <d v="1899-12-30T17:02:00"/>
    <s v="28.470945"/>
    <s v="-13.862053"/>
    <s v="Varón fallecido tras ahogamiento en Fuerteventura"/>
    <x v="1"/>
    <x v="6"/>
    <x v="0"/>
    <x v="6"/>
    <s v="Sin datos"/>
    <x v="1"/>
    <x v="1"/>
    <x v="0"/>
    <x v="3"/>
    <x v="0"/>
    <x v="0"/>
    <x v="0"/>
    <x v="5"/>
    <x v="0"/>
    <x v="4"/>
    <x v="2"/>
  </r>
  <r>
    <x v="2"/>
    <x v="8"/>
    <n v="6975"/>
    <s v="Vigo, Puerto"/>
    <x v="1"/>
    <x v="1"/>
    <d v="1899-12-30T11:30:00"/>
    <s v="42.241681"/>
    <s v="-8.723566"/>
    <s v="Rescatan a una mujer que cayó al agua en el Náutico de Vigo"/>
    <x v="0"/>
    <x v="5"/>
    <x v="0"/>
    <x v="4"/>
    <s v="Local"/>
    <x v="4"/>
    <x v="1"/>
    <x v="2"/>
    <x v="4"/>
    <x v="2"/>
    <x v="3"/>
    <x v="0"/>
    <x v="3"/>
    <x v="0"/>
    <x v="1"/>
    <x v="3"/>
  </r>
  <r>
    <x v="3"/>
    <x v="9"/>
    <n v="6960"/>
    <s v="Córdoba, Puente de San Rafael"/>
    <x v="6"/>
    <x v="4"/>
    <d v="1899-12-30T11:55:00"/>
    <s v="37.871761"/>
    <s v="-4.782644"/>
    <s v="Los bomberos rescatan del río Guadalquivir a un joven que se cayó desde el Puente de San Rafael"/>
    <x v="1"/>
    <x v="7"/>
    <x v="0"/>
    <x v="7"/>
    <s v="Sin datos"/>
    <x v="4"/>
    <x v="1"/>
    <x v="3"/>
    <x v="1"/>
    <x v="0"/>
    <x v="3"/>
    <x v="0"/>
    <x v="3"/>
    <x v="0"/>
    <x v="4"/>
    <x v="2"/>
  </r>
  <r>
    <x v="4"/>
    <x v="10"/>
    <n v="6957"/>
    <s v="Mijas, Club La Costa"/>
    <x v="7"/>
    <x v="4"/>
    <d v="1899-12-30T13:30:00"/>
    <s v="36.517075"/>
    <s v="-4.633532"/>
    <s v="Mueren dos menores y su padre ahogados en una piscina en Mijas"/>
    <x v="0"/>
    <x v="8"/>
    <x v="2"/>
    <x v="8"/>
    <s v="Extranjero"/>
    <x v="0"/>
    <x v="1"/>
    <x v="0"/>
    <x v="7"/>
    <x v="3"/>
    <x v="4"/>
    <x v="0"/>
    <x v="2"/>
    <x v="2"/>
    <x v="1"/>
    <x v="4"/>
  </r>
  <r>
    <x v="4"/>
    <x v="10"/>
    <n v="6958"/>
    <s v="Mijas, Club La Costa"/>
    <x v="7"/>
    <x v="4"/>
    <d v="1899-12-30T13:30:00"/>
    <s v="36.517075"/>
    <s v="-4.633532"/>
    <s v="Mueren dos menores y su padre ahogados en una piscina en Mijas"/>
    <x v="0"/>
    <x v="8"/>
    <x v="2"/>
    <x v="8"/>
    <s v="Extranjero"/>
    <x v="0"/>
    <x v="1"/>
    <x v="0"/>
    <x v="7"/>
    <x v="3"/>
    <x v="4"/>
    <x v="0"/>
    <x v="2"/>
    <x v="2"/>
    <x v="1"/>
    <x v="4"/>
  </r>
  <r>
    <x v="4"/>
    <x v="10"/>
    <n v="6959"/>
    <s v="Mijas, Club La Costa"/>
    <x v="7"/>
    <x v="4"/>
    <d v="1899-12-30T13:30:00"/>
    <s v="36.517075"/>
    <s v="-4.633532"/>
    <s v="Mueren dos menores y su padre ahogados en una piscina en Mijas"/>
    <x v="1"/>
    <x v="9"/>
    <x v="2"/>
    <x v="9"/>
    <s v="Extranjero"/>
    <x v="0"/>
    <x v="1"/>
    <x v="0"/>
    <x v="7"/>
    <x v="3"/>
    <x v="4"/>
    <x v="0"/>
    <x v="2"/>
    <x v="2"/>
    <x v="1"/>
    <x v="4"/>
  </r>
  <r>
    <x v="4"/>
    <x v="11"/>
    <n v="6956"/>
    <s v="Córdoba, Puente Romano"/>
    <x v="6"/>
    <x v="4"/>
    <d v="1899-12-30T00:15:00"/>
    <s v="37.876735"/>
    <s v="-4.778405"/>
    <s v="Cae un hombre al río desde el Puente Romano de Córdoba"/>
    <x v="1"/>
    <x v="10"/>
    <x v="0"/>
    <x v="4"/>
    <s v="Sin datos"/>
    <x v="4"/>
    <x v="1"/>
    <x v="3"/>
    <x v="1"/>
    <x v="0"/>
    <x v="3"/>
    <x v="0"/>
    <x v="3"/>
    <x v="0"/>
    <x v="4"/>
    <x v="2"/>
  </r>
  <r>
    <x v="5"/>
    <x v="12"/>
    <n v="6955"/>
    <s v="Raxó"/>
    <x v="1"/>
    <x v="1"/>
    <d v="1899-12-30T16:00:00"/>
    <s v="42.402092"/>
    <s v="-8.754655"/>
    <s v="Rescatan a una persona que se cayó al mar en el muelle de Raxó"/>
    <x v="1"/>
    <x v="5"/>
    <x v="0"/>
    <x v="4"/>
    <s v="Local"/>
    <x v="4"/>
    <x v="1"/>
    <x v="3"/>
    <x v="5"/>
    <x v="0"/>
    <x v="3"/>
    <x v="0"/>
    <x v="6"/>
    <x v="0"/>
    <x v="5"/>
    <x v="2"/>
  </r>
  <r>
    <x v="5"/>
    <x v="13"/>
    <n v="6951"/>
    <s v="Sabarís, Río Guillade"/>
    <x v="1"/>
    <x v="1"/>
    <d v="1899-12-30T09:00:00"/>
    <s v="42.103166"/>
    <s v="-8.825421"/>
    <s v="Rescatan el cadáver de un baionés con su moto en un río de Sabarís"/>
    <x v="1"/>
    <x v="11"/>
    <x v="0"/>
    <x v="10"/>
    <s v="Sin datos"/>
    <x v="3"/>
    <x v="1"/>
    <x v="0"/>
    <x v="1"/>
    <x v="0"/>
    <x v="1"/>
    <x v="0"/>
    <x v="7"/>
    <x v="0"/>
    <x v="4"/>
    <x v="0"/>
  </r>
  <r>
    <x v="6"/>
    <x v="14"/>
    <n v="6969"/>
    <s v="Villaprovedo"/>
    <x v="8"/>
    <x v="3"/>
    <m/>
    <s v="42.522556"/>
    <s v="-4.384546"/>
    <s v="Rescatan a un conductor atrapado en su vehículo semihundido en un arroyo"/>
    <x v="1"/>
    <x v="12"/>
    <x v="0"/>
    <x v="10"/>
    <s v="Sin datos"/>
    <x v="3"/>
    <x v="0"/>
    <x v="3"/>
    <x v="1"/>
    <x v="0"/>
    <x v="3"/>
    <x v="0"/>
    <x v="7"/>
    <x v="0"/>
    <x v="4"/>
    <x v="2"/>
  </r>
  <r>
    <x v="6"/>
    <x v="15"/>
    <n v="6961"/>
    <s v="Cartagena"/>
    <x v="9"/>
    <x v="5"/>
    <m/>
    <s v="37.597219"/>
    <s v="-0.983729"/>
    <s v="Muere un hombre al caer por el cantil del Puerto de Cartagena"/>
    <x v="1"/>
    <x v="13"/>
    <x v="0"/>
    <x v="4"/>
    <s v="Local"/>
    <x v="3"/>
    <x v="1"/>
    <x v="0"/>
    <x v="4"/>
    <x v="0"/>
    <x v="1"/>
    <x v="0"/>
    <x v="3"/>
    <x v="2"/>
    <x v="4"/>
    <x v="3"/>
  </r>
  <r>
    <x v="6"/>
    <x v="16"/>
    <n v="6953"/>
    <s v="Yaiza, Playa Blanca"/>
    <x v="10"/>
    <x v="2"/>
    <m/>
    <s v="28.860230"/>
    <s v="-13.830378"/>
    <s v="Rescatados dos tripulantes de una embarcación volcada en Playa Blanca"/>
    <x v="1"/>
    <x v="5"/>
    <x v="0"/>
    <x v="5"/>
    <s v="Sin datos"/>
    <x v="4"/>
    <x v="1"/>
    <x v="3"/>
    <x v="5"/>
    <x v="0"/>
    <x v="3"/>
    <x v="0"/>
    <x v="6"/>
    <x v="0"/>
    <x v="6"/>
    <x v="2"/>
  </r>
  <r>
    <x v="6"/>
    <x v="16"/>
    <n v="6954"/>
    <s v="Yaiza, Playa Blanca"/>
    <x v="10"/>
    <x v="2"/>
    <m/>
    <s v="28.860230"/>
    <s v="-13.830378"/>
    <s v="Rescatados dos tripulantes de una embarcación volcada en Playa Blanca"/>
    <x v="1"/>
    <x v="5"/>
    <x v="0"/>
    <x v="5"/>
    <s v="Sin datos"/>
    <x v="4"/>
    <x v="1"/>
    <x v="3"/>
    <x v="5"/>
    <x v="0"/>
    <x v="3"/>
    <x v="0"/>
    <x v="6"/>
    <x v="0"/>
    <x v="6"/>
    <x v="2"/>
  </r>
  <r>
    <x v="6"/>
    <x v="17"/>
    <n v="6952"/>
    <s v="Garrucha"/>
    <x v="11"/>
    <x v="4"/>
    <m/>
    <s v="37.182836"/>
    <s v="-1.819809"/>
    <s v="Rescatado tras caer accidentalmente al mar en el puerto de Garrucha"/>
    <x v="1"/>
    <x v="5"/>
    <x v="0"/>
    <x v="4"/>
    <s v="Sin datos"/>
    <x v="4"/>
    <x v="1"/>
    <x v="3"/>
    <x v="4"/>
    <x v="0"/>
    <x v="3"/>
    <x v="0"/>
    <x v="3"/>
    <x v="0"/>
    <x v="4"/>
    <x v="2"/>
  </r>
  <r>
    <x v="6"/>
    <x v="18"/>
    <n v="6930"/>
    <s v="Sant Feliu de Guíxols"/>
    <x v="0"/>
    <x v="0"/>
    <d v="1899-12-30T10:30:00"/>
    <s v="41.777711"/>
    <s v="3.040091"/>
    <s v="Muere un pescador en Girona, séptima víctima del temporal en España"/>
    <x v="1"/>
    <x v="7"/>
    <x v="0"/>
    <x v="11"/>
    <s v="Limítrofe"/>
    <x v="3"/>
    <x v="2"/>
    <x v="0"/>
    <x v="8"/>
    <x v="2"/>
    <x v="1"/>
    <x v="0"/>
    <x v="8"/>
    <x v="0"/>
    <x v="6"/>
    <x v="2"/>
  </r>
  <r>
    <x v="6"/>
    <x v="18"/>
    <n v="6931"/>
    <s v="Sant Feliu de Guíxols"/>
    <x v="0"/>
    <x v="0"/>
    <d v="1899-12-30T10:30:00"/>
    <s v="41.777711"/>
    <s v="3.040091"/>
    <s v="Muere un pescador en Girona, séptima víctima del temporal en España"/>
    <x v="1"/>
    <x v="7"/>
    <x v="0"/>
    <x v="11"/>
    <s v="Limítrofe"/>
    <x v="4"/>
    <x v="2"/>
    <x v="3"/>
    <x v="8"/>
    <x v="2"/>
    <x v="3"/>
    <x v="0"/>
    <x v="8"/>
    <x v="0"/>
    <x v="6"/>
    <x v="2"/>
  </r>
  <r>
    <x v="6"/>
    <x v="18"/>
    <n v="6932"/>
    <s v="Sant Feliu de Guíxols"/>
    <x v="0"/>
    <x v="0"/>
    <d v="1899-12-30T10:30:00"/>
    <s v="41.777711"/>
    <s v="3.040091"/>
    <s v="Muere un pescador en Girona, séptima víctima del temporal en España"/>
    <x v="1"/>
    <x v="7"/>
    <x v="0"/>
    <x v="11"/>
    <s v="Limítrofe"/>
    <x v="4"/>
    <x v="2"/>
    <x v="3"/>
    <x v="8"/>
    <x v="2"/>
    <x v="3"/>
    <x v="0"/>
    <x v="8"/>
    <x v="0"/>
    <x v="6"/>
    <x v="2"/>
  </r>
  <r>
    <x v="6"/>
    <x v="18"/>
    <n v="6933"/>
    <s v="Sant Feliu de Guíxols"/>
    <x v="0"/>
    <x v="0"/>
    <d v="1899-12-30T10:30:00"/>
    <s v="41.777711"/>
    <s v="3.040091"/>
    <s v="Muere un pescador en Girona, séptima víctima del temporal en España"/>
    <x v="1"/>
    <x v="5"/>
    <x v="0"/>
    <x v="9"/>
    <s v="Local"/>
    <x v="4"/>
    <x v="3"/>
    <x v="3"/>
    <x v="8"/>
    <x v="2"/>
    <x v="3"/>
    <x v="0"/>
    <x v="8"/>
    <x v="0"/>
    <x v="6"/>
    <x v="2"/>
  </r>
  <r>
    <x v="6"/>
    <x v="18"/>
    <n v="6934"/>
    <s v="Sant Feliu de Guíxols"/>
    <x v="0"/>
    <x v="0"/>
    <d v="1899-12-30T10:30:00"/>
    <s v="41.777711"/>
    <s v="3.040091"/>
    <s v="Muere un pescador en Girona, séptima víctima del temporal en España"/>
    <x v="1"/>
    <x v="5"/>
    <x v="0"/>
    <x v="9"/>
    <s v="Local"/>
    <x v="4"/>
    <x v="3"/>
    <x v="3"/>
    <x v="8"/>
    <x v="2"/>
    <x v="3"/>
    <x v="0"/>
    <x v="8"/>
    <x v="0"/>
    <x v="6"/>
    <x v="2"/>
  </r>
  <r>
    <x v="6"/>
    <x v="18"/>
    <n v="6935"/>
    <s v="Sant Feliu de Guíxols"/>
    <x v="0"/>
    <x v="0"/>
    <d v="1899-12-30T10:30:00"/>
    <s v="41.777711"/>
    <s v="3.040091"/>
    <s v="Muere un pescador en Girona, séptima víctima del temporal en España"/>
    <x v="1"/>
    <x v="5"/>
    <x v="0"/>
    <x v="9"/>
    <s v="Local"/>
    <x v="4"/>
    <x v="3"/>
    <x v="3"/>
    <x v="8"/>
    <x v="2"/>
    <x v="3"/>
    <x v="0"/>
    <x v="8"/>
    <x v="0"/>
    <x v="6"/>
    <x v="2"/>
  </r>
  <r>
    <x v="7"/>
    <x v="19"/>
    <n v="6950"/>
    <s v="Soraluze Placencia de las Armas"/>
    <x v="12"/>
    <x v="6"/>
    <d v="1899-12-30T04:30:00"/>
    <s v="43.178766"/>
    <s v="-2.422476"/>
    <s v="Fallece un vecino de Eibar de 34 años en un accidente en Soraluze"/>
    <x v="1"/>
    <x v="14"/>
    <x v="0"/>
    <x v="10"/>
    <s v="Limítrofe"/>
    <x v="3"/>
    <x v="1"/>
    <x v="0"/>
    <x v="1"/>
    <x v="0"/>
    <x v="1"/>
    <x v="0"/>
    <x v="7"/>
    <x v="0"/>
    <x v="4"/>
    <x v="0"/>
  </r>
  <r>
    <x v="7"/>
    <x v="20"/>
    <n v="6937"/>
    <s v="Huéscar"/>
    <x v="13"/>
    <x v="4"/>
    <d v="1899-12-30T12:50:00"/>
    <s v="37.841875"/>
    <s v="-2.587244"/>
    <s v="Muere un hombre en Huéscar (Granada) al ser arrastrado dentro de su coche por una riada"/>
    <x v="1"/>
    <x v="15"/>
    <x v="0"/>
    <x v="12"/>
    <s v="Local"/>
    <x v="3"/>
    <x v="1"/>
    <x v="0"/>
    <x v="1"/>
    <x v="2"/>
    <x v="1"/>
    <x v="0"/>
    <x v="7"/>
    <x v="0"/>
    <x v="4"/>
    <x v="0"/>
  </r>
  <r>
    <x v="8"/>
    <x v="21"/>
    <n v="6962"/>
    <s v="Canduela"/>
    <x v="8"/>
    <x v="3"/>
    <d v="1899-12-30T07:22:00"/>
    <s v="42.835530"/>
    <s v="-4.196070"/>
    <s v="Rescatan con vida a una mujer de 47 años de un vehículo que se estaba hundiendo"/>
    <x v="0"/>
    <x v="16"/>
    <x v="0"/>
    <x v="12"/>
    <s v="Sin datos"/>
    <x v="4"/>
    <x v="1"/>
    <x v="3"/>
    <x v="1"/>
    <x v="2"/>
    <x v="3"/>
    <x v="0"/>
    <x v="7"/>
    <x v="0"/>
    <x v="4"/>
    <x v="2"/>
  </r>
  <r>
    <x v="8"/>
    <x v="22"/>
    <n v="6949"/>
    <s v="Valladolid, Río Pisuerga"/>
    <x v="14"/>
    <x v="3"/>
    <d v="1899-12-30T14:00:00"/>
    <s v="41.659238"/>
    <s v="-4.732946"/>
    <s v="Rescatan con vida a un hombre cuyo cuerpo flotaba en el río Pisuerga"/>
    <x v="1"/>
    <x v="13"/>
    <x v="0"/>
    <x v="1"/>
    <s v="Sin datos"/>
    <x v="4"/>
    <x v="1"/>
    <x v="3"/>
    <x v="1"/>
    <x v="0"/>
    <x v="3"/>
    <x v="0"/>
    <x v="1"/>
    <x v="0"/>
    <x v="4"/>
    <x v="2"/>
  </r>
  <r>
    <x v="8"/>
    <x v="23"/>
    <n v="6948"/>
    <s v="Zahara de los Atunes"/>
    <x v="15"/>
    <x v="4"/>
    <m/>
    <s v="36.140127"/>
    <s v="-5.854486"/>
    <s v="Investigan si el hallazgo de un cadáver en Zahara está relacionado con el narcotráfico"/>
    <x v="1"/>
    <x v="5"/>
    <x v="0"/>
    <x v="5"/>
    <s v="Sin datos"/>
    <x v="1"/>
    <x v="1"/>
    <x v="0"/>
    <x v="8"/>
    <x v="4"/>
    <x v="1"/>
    <x v="0"/>
    <x v="6"/>
    <x v="0"/>
    <x v="1"/>
    <x v="0"/>
  </r>
  <r>
    <x v="8"/>
    <x v="24"/>
    <n v="6947"/>
    <s v="Vegas del Condado"/>
    <x v="16"/>
    <x v="3"/>
    <d v="1899-12-30T07:30:00"/>
    <s v="42.686401"/>
    <s v="-5.356587"/>
    <s v="Un fallecido al caer con un tractor al río en Vegas del Condado (León)"/>
    <x v="1"/>
    <x v="17"/>
    <x v="0"/>
    <x v="12"/>
    <s v="Local"/>
    <x v="3"/>
    <x v="1"/>
    <x v="0"/>
    <x v="1"/>
    <x v="0"/>
    <x v="1"/>
    <x v="0"/>
    <x v="7"/>
    <x v="0"/>
    <x v="4"/>
    <x v="0"/>
  </r>
  <r>
    <x v="8"/>
    <x v="25"/>
    <n v="6945"/>
    <s v="Palma de Mallorca"/>
    <x v="17"/>
    <x v="7"/>
    <d v="1899-12-30T02:00:00"/>
    <s v="39.564083"/>
    <s v="2.650723"/>
    <s v="Un joven fallece ahogado en el Paseo Marítimo de Palma"/>
    <x v="1"/>
    <x v="18"/>
    <x v="0"/>
    <x v="7"/>
    <s v="Local"/>
    <x v="0"/>
    <x v="1"/>
    <x v="0"/>
    <x v="3"/>
    <x v="0"/>
    <x v="0"/>
    <x v="0"/>
    <x v="3"/>
    <x v="0"/>
    <x v="4"/>
    <x v="3"/>
  </r>
  <r>
    <x v="8"/>
    <x v="26"/>
    <n v="6936"/>
    <s v="Punta Umbria, Playa de la Bota"/>
    <x v="18"/>
    <x v="4"/>
    <m/>
    <s v="37.200138"/>
    <s v="-7.020945"/>
    <s v="Muere un hombre de 68 años que hacía surf en una playa de Punta Umbría"/>
    <x v="1"/>
    <x v="19"/>
    <x v="3"/>
    <x v="11"/>
    <s v="Residente"/>
    <x v="0"/>
    <x v="0"/>
    <x v="0"/>
    <x v="3"/>
    <x v="4"/>
    <x v="3"/>
    <x v="0"/>
    <x v="9"/>
    <x v="2"/>
    <x v="0"/>
    <x v="3"/>
  </r>
  <r>
    <x v="9"/>
    <x v="27"/>
    <n v="6964"/>
    <s v="Las Palmas de Gran Canaria, Playa de el Confital"/>
    <x v="19"/>
    <x v="2"/>
    <m/>
    <s v="28.158223"/>
    <s v="-15.436659"/>
    <s v="Bomberos rescatan a un surfista en El Confital tras sufrir un accidente"/>
    <x v="1"/>
    <x v="20"/>
    <x v="0"/>
    <x v="13"/>
    <s v="Sin datos"/>
    <x v="5"/>
    <x v="1"/>
    <x v="4"/>
    <x v="3"/>
    <x v="0"/>
    <x v="3"/>
    <x v="0"/>
    <x v="9"/>
    <x v="2"/>
    <x v="4"/>
    <x v="2"/>
  </r>
  <r>
    <x v="9"/>
    <x v="28"/>
    <n v="6963"/>
    <s v="Arinaga, Punta de las Monjas"/>
    <x v="19"/>
    <x v="2"/>
    <d v="1899-12-30T12:00:00"/>
    <s v="27.871720"/>
    <s v="-15.392201"/>
    <s v="Rescatan a un buceador en punta de la Monja"/>
    <x v="1"/>
    <x v="7"/>
    <x v="0"/>
    <x v="6"/>
    <s v="Sin datos"/>
    <x v="4"/>
    <x v="1"/>
    <x v="2"/>
    <x v="5"/>
    <x v="0"/>
    <x v="3"/>
    <x v="0"/>
    <x v="10"/>
    <x v="2"/>
    <x v="4"/>
    <x v="2"/>
  </r>
  <r>
    <x v="10"/>
    <x v="29"/>
    <n v="6946"/>
    <s v="Muiño Vello, Cambre"/>
    <x v="20"/>
    <x v="1"/>
    <m/>
    <s v="43.305093"/>
    <s v="-8.831857"/>
    <s v="Rescatada «in extremis» en Cambre tras media hora con el agua al cuello"/>
    <x v="0"/>
    <x v="21"/>
    <x v="0"/>
    <x v="12"/>
    <s v="Local"/>
    <x v="4"/>
    <x v="0"/>
    <x v="2"/>
    <x v="1"/>
    <x v="2"/>
    <x v="3"/>
    <x v="0"/>
    <x v="3"/>
    <x v="0"/>
    <x v="4"/>
    <x v="2"/>
  </r>
  <r>
    <x v="10"/>
    <x v="30"/>
    <n v="6942"/>
    <s v="Torres de Berellén"/>
    <x v="21"/>
    <x v="8"/>
    <m/>
    <s v="41.790970"/>
    <s v="-1.134587"/>
    <s v="Hallan un coche con el cadáver de un joven en una zona inundada por la crecida del Ebro"/>
    <x v="1"/>
    <x v="6"/>
    <x v="0"/>
    <x v="10"/>
    <s v="Limítrofe"/>
    <x v="3"/>
    <x v="3"/>
    <x v="0"/>
    <x v="1"/>
    <x v="0"/>
    <x v="1"/>
    <x v="0"/>
    <x v="7"/>
    <x v="0"/>
    <x v="4"/>
    <x v="0"/>
  </r>
  <r>
    <x v="10"/>
    <x v="31"/>
    <n v="6943"/>
    <s v="Ferrol, Playa de Caranza"/>
    <x v="20"/>
    <x v="1"/>
    <d v="1899-12-30T08:14:00"/>
    <s v="41.476299"/>
    <s v="-8.202500"/>
    <s v="Rescatan al único tripulante de una embarcación volcada en la ría de Ferrol"/>
    <x v="1"/>
    <x v="5"/>
    <x v="0"/>
    <x v="5"/>
    <s v="Sin datos"/>
    <x v="4"/>
    <x v="1"/>
    <x v="2"/>
    <x v="5"/>
    <x v="0"/>
    <x v="3"/>
    <x v="0"/>
    <x v="6"/>
    <x v="0"/>
    <x v="6"/>
    <x v="2"/>
  </r>
  <r>
    <x v="10"/>
    <x v="32"/>
    <n v="6940"/>
    <s v="San Bartolomé de Tirajana"/>
    <x v="19"/>
    <x v="2"/>
    <d v="1899-12-30T11:30:00"/>
    <s v="27.757548"/>
    <s v="-15.570542"/>
    <s v="Un octogenario muere ahogado en una piscina de Playa del Inglés"/>
    <x v="1"/>
    <x v="2"/>
    <x v="4"/>
    <x v="1"/>
    <s v="Extranjero"/>
    <x v="1"/>
    <x v="0"/>
    <x v="0"/>
    <x v="7"/>
    <x v="1"/>
    <x v="2"/>
    <x v="1"/>
    <x v="2"/>
    <x v="3"/>
    <x v="2"/>
    <x v="1"/>
  </r>
  <r>
    <x v="11"/>
    <x v="33"/>
    <n v="6944"/>
    <s v="Cangas do Morrazo"/>
    <x v="1"/>
    <x v="1"/>
    <d v="1899-12-30T15:00:00"/>
    <s v="42.262363"/>
    <s v="-8.782487"/>
    <s v="Fallece un cangués al caer de su lancha en el pantalán de séptima lista frente a la alameda"/>
    <x v="1"/>
    <x v="22"/>
    <x v="0"/>
    <x v="4"/>
    <s v="Local"/>
    <x v="3"/>
    <x v="0"/>
    <x v="0"/>
    <x v="4"/>
    <x v="0"/>
    <x v="1"/>
    <x v="0"/>
    <x v="11"/>
    <x v="0"/>
    <x v="1"/>
    <x v="0"/>
  </r>
  <r>
    <x v="12"/>
    <x v="34"/>
    <n v="6965"/>
    <s v="Lanzarote"/>
    <x v="10"/>
    <x v="2"/>
    <m/>
    <s v="28.804238"/>
    <s v="-13.827988"/>
    <s v="Se busca a un velero con un ocupante desaparecido entre Lanzarote y Fuerteventura"/>
    <x v="1"/>
    <x v="23"/>
    <x v="0"/>
    <x v="5"/>
    <s v="Local"/>
    <x v="1"/>
    <x v="4"/>
    <x v="0"/>
    <x v="5"/>
    <x v="4"/>
    <x v="5"/>
    <x v="0"/>
    <x v="4"/>
    <x v="2"/>
    <x v="4"/>
    <x v="5"/>
  </r>
  <r>
    <x v="12"/>
    <x v="35"/>
    <n v="6941"/>
    <s v="Valladolid, Piscina cubierta Covaresa"/>
    <x v="14"/>
    <x v="3"/>
    <m/>
    <s v="41.612915"/>
    <s v="-4.479216"/>
    <s v="Fallece el hombre de 42 años que practicaba apnea en una piscina de Valladolid"/>
    <x v="1"/>
    <x v="24"/>
    <x v="0"/>
    <x v="6"/>
    <s v="Local"/>
    <x v="0"/>
    <x v="1"/>
    <x v="0"/>
    <x v="9"/>
    <x v="3"/>
    <x v="2"/>
    <x v="1"/>
    <x v="5"/>
    <x v="1"/>
    <x v="2"/>
    <x v="1"/>
  </r>
  <r>
    <x v="13"/>
    <x v="36"/>
    <n v="6938"/>
    <s v="Sant Antoni de Portmany"/>
    <x v="22"/>
    <x v="7"/>
    <d v="1899-12-30T22:15:00"/>
    <s v="38.982162"/>
    <s v="1.293744"/>
    <s v="Muere un hombre arrastrado por las olas cuando pescaba en Ibiza"/>
    <x v="1"/>
    <x v="22"/>
    <x v="0"/>
    <x v="4"/>
    <s v="Local"/>
    <x v="3"/>
    <x v="0"/>
    <x v="0"/>
    <x v="8"/>
    <x v="2"/>
    <x v="1"/>
    <x v="0"/>
    <x v="8"/>
    <x v="2"/>
    <x v="6"/>
    <x v="0"/>
  </r>
  <r>
    <x v="14"/>
    <x v="37"/>
    <n v="6929"/>
    <s v="Gijón"/>
    <x v="23"/>
    <x v="9"/>
    <m/>
    <s v="43.550170"/>
    <s v="-5.686133"/>
    <s v="Rescatan el cadáver de un nonagenario frente al Puerto Deportivo de Gijón"/>
    <x v="1"/>
    <x v="25"/>
    <x v="0"/>
    <x v="4"/>
    <s v="Local"/>
    <x v="3"/>
    <x v="0"/>
    <x v="0"/>
    <x v="3"/>
    <x v="4"/>
    <x v="1"/>
    <x v="0"/>
    <x v="3"/>
    <x v="0"/>
    <x v="4"/>
    <x v="0"/>
  </r>
  <r>
    <x v="14"/>
    <x v="38"/>
    <n v="6927"/>
    <s v="Pamplona, Rïo Arga, Polígono de Landabén"/>
    <x v="24"/>
    <x v="10"/>
    <d v="1899-12-30T22:00:00"/>
    <s v="42.803711"/>
    <s v="-1.699621"/>
    <s v="Rescatado del paso subterráneo de Landaben, inundado por las lluvias"/>
    <x v="1"/>
    <x v="5"/>
    <x v="0"/>
    <x v="12"/>
    <s v="Sin datos"/>
    <x v="4"/>
    <x v="1"/>
    <x v="2"/>
    <x v="10"/>
    <x v="2"/>
    <x v="3"/>
    <x v="0"/>
    <x v="7"/>
    <x v="0"/>
    <x v="4"/>
    <x v="2"/>
  </r>
  <r>
    <x v="14"/>
    <x v="39"/>
    <n v="6928"/>
    <s v="Villaba"/>
    <x v="24"/>
    <x v="10"/>
    <m/>
    <s v="42.831669"/>
    <s v="-1.605069"/>
    <s v="Evacuada de su casa en Villava cuando el agua había alcanzado un metro de altura"/>
    <x v="0"/>
    <x v="5"/>
    <x v="0"/>
    <x v="12"/>
    <s v="Local"/>
    <x v="4"/>
    <x v="1"/>
    <x v="2"/>
    <x v="1"/>
    <x v="2"/>
    <x v="3"/>
    <x v="0"/>
    <x v="3"/>
    <x v="0"/>
    <x v="4"/>
    <x v="2"/>
  </r>
  <r>
    <x v="14"/>
    <x v="40"/>
    <n v="6924"/>
    <s v="Lumnier"/>
    <x v="24"/>
    <x v="10"/>
    <d v="1899-12-30T13:05:00"/>
    <s v="42.657840"/>
    <s v="-1.299940"/>
    <s v="Rescatados dos vecinos de Lumbier atrapados en su casa por la riada"/>
    <x v="1"/>
    <x v="5"/>
    <x v="0"/>
    <x v="12"/>
    <s v="Local"/>
    <x v="4"/>
    <x v="1"/>
    <x v="2"/>
    <x v="1"/>
    <x v="2"/>
    <x v="3"/>
    <x v="0"/>
    <x v="3"/>
    <x v="0"/>
    <x v="4"/>
    <x v="2"/>
  </r>
  <r>
    <x v="14"/>
    <x v="40"/>
    <n v="6925"/>
    <s v="Lumnier"/>
    <x v="24"/>
    <x v="10"/>
    <d v="1899-12-30T13:05:00"/>
    <s v="42.657840"/>
    <s v="-1.299940"/>
    <s v="Rescatados dos vecinos de Lumbier atrapados en su casa por la riada"/>
    <x v="0"/>
    <x v="5"/>
    <x v="0"/>
    <x v="12"/>
    <s v="Local"/>
    <x v="4"/>
    <x v="1"/>
    <x v="2"/>
    <x v="1"/>
    <x v="2"/>
    <x v="3"/>
    <x v="0"/>
    <x v="3"/>
    <x v="0"/>
    <x v="4"/>
    <x v="2"/>
  </r>
  <r>
    <x v="15"/>
    <x v="41"/>
    <n v="6939"/>
    <s v="Santander"/>
    <x v="25"/>
    <x v="11"/>
    <d v="1899-12-30T14:15:00"/>
    <s v="43.482598"/>
    <s v="-3.785695"/>
    <s v="La Policía confirma que el cuerpo encontrado en la costa de Santoña es el de Celia Cavia"/>
    <x v="0"/>
    <x v="26"/>
    <x v="0"/>
    <x v="7"/>
    <s v="Local"/>
    <x v="0"/>
    <x v="1"/>
    <x v="0"/>
    <x v="8"/>
    <x v="0"/>
    <x v="1"/>
    <x v="0"/>
    <x v="3"/>
    <x v="0"/>
    <x v="4"/>
    <x v="0"/>
  </r>
  <r>
    <x v="15"/>
    <x v="42"/>
    <n v="6926"/>
    <s v="Pamplona"/>
    <x v="24"/>
    <x v="10"/>
    <m/>
    <s v="42.817121"/>
    <s v="-1.635580"/>
    <s v="Rescatado en Pamplona cuando intentaba circular por una zona inundada"/>
    <x v="1"/>
    <x v="5"/>
    <x v="0"/>
    <x v="12"/>
    <s v="Local"/>
    <x v="4"/>
    <x v="1"/>
    <x v="2"/>
    <x v="1"/>
    <x v="2"/>
    <x v="3"/>
    <x v="0"/>
    <x v="7"/>
    <x v="0"/>
    <x v="4"/>
    <x v="2"/>
  </r>
  <r>
    <x v="15"/>
    <x v="43"/>
    <n v="6921"/>
    <s v="Xunqueira de Espadanedo"/>
    <x v="26"/>
    <x v="1"/>
    <d v="1899-12-30T13:00:00"/>
    <s v="42.318926"/>
    <s v="-7.639519"/>
    <s v="Localizan en el río el cuerpo del septuagenario desaparecido en Xunqueira de Espadañedo"/>
    <x v="1"/>
    <x v="27"/>
    <x v="0"/>
    <x v="10"/>
    <s v="Local"/>
    <x v="3"/>
    <x v="0"/>
    <x v="0"/>
    <x v="1"/>
    <x v="0"/>
    <x v="1"/>
    <x v="0"/>
    <x v="3"/>
    <x v="0"/>
    <x v="4"/>
    <x v="0"/>
  </r>
  <r>
    <x v="16"/>
    <x v="44"/>
    <n v="6923"/>
    <s v="Sigueiro, Illa do Refuxio"/>
    <x v="20"/>
    <x v="1"/>
    <d v="1899-12-30T10:00:00"/>
    <s v="42.968989"/>
    <s v="-8.429164"/>
    <s v="Los buzos de la Guardia Civil buscan al hombre desaparecido en el Tambre"/>
    <x v="1"/>
    <x v="28"/>
    <x v="5"/>
    <x v="7"/>
    <s v="Otra CCAA"/>
    <x v="3"/>
    <x v="0"/>
    <x v="0"/>
    <x v="1"/>
    <x v="5"/>
    <x v="1"/>
    <x v="0"/>
    <x v="3"/>
    <x v="0"/>
    <x v="4"/>
    <x v="0"/>
  </r>
  <r>
    <x v="17"/>
    <x v="45"/>
    <n v="6919"/>
    <s v="Puerto Real"/>
    <x v="15"/>
    <x v="4"/>
    <m/>
    <s v="36.647185"/>
    <s v="-6.124323"/>
    <s v="Rescatada una menor de 13 años que cayó a un pozo en Puerto Real"/>
    <x v="0"/>
    <x v="29"/>
    <x v="0"/>
    <x v="4"/>
    <s v="Local"/>
    <x v="4"/>
    <x v="3"/>
    <x v="3"/>
    <x v="11"/>
    <x v="0"/>
    <x v="3"/>
    <x v="0"/>
    <x v="3"/>
    <x v="2"/>
    <x v="4"/>
    <x v="6"/>
  </r>
  <r>
    <x v="18"/>
    <x v="46"/>
    <n v="6922"/>
    <s v="San Juan de la Rambla, La Corredera"/>
    <x v="27"/>
    <x v="2"/>
    <d v="1899-12-30T14:10:00"/>
    <s v="28.396485"/>
    <s v="-16.628657"/>
    <s v="Servicios de emergencia recuperan del mar el cuerpo fallecido de una mujer en Tenerife"/>
    <x v="0"/>
    <x v="14"/>
    <x v="0"/>
    <x v="1"/>
    <s v="Local"/>
    <x v="1"/>
    <x v="1"/>
    <x v="0"/>
    <x v="3"/>
    <x v="2"/>
    <x v="1"/>
    <x v="0"/>
    <x v="1"/>
    <x v="0"/>
    <x v="1"/>
    <x v="0"/>
  </r>
  <r>
    <x v="19"/>
    <x v="47"/>
    <n v="6918"/>
    <s v="Sils"/>
    <x v="0"/>
    <x v="0"/>
    <d v="1899-12-30T04:00:00"/>
    <s v="41.796612"/>
    <s v="2.727808"/>
    <s v="Encuentran un cadáver en el coche del joven desaparecido en la acequia de Sils"/>
    <x v="1"/>
    <x v="30"/>
    <x v="0"/>
    <x v="10"/>
    <s v="Local"/>
    <x v="3"/>
    <x v="5"/>
    <x v="0"/>
    <x v="1"/>
    <x v="0"/>
    <x v="1"/>
    <x v="0"/>
    <x v="7"/>
    <x v="4"/>
    <x v="4"/>
    <x v="0"/>
  </r>
  <r>
    <x v="20"/>
    <x v="48"/>
    <n v="6908"/>
    <s v="Gualchos, Castell de Ferro"/>
    <x v="13"/>
    <x v="4"/>
    <d v="1899-12-30T14:30:00"/>
    <s v="36.719490"/>
    <s v="-3.359134"/>
    <s v="Hallado el cadáver del parapentista que cayó al mar en Castell de Ferro"/>
    <x v="1"/>
    <x v="24"/>
    <x v="6"/>
    <x v="4"/>
    <s v="Extranjero"/>
    <x v="3"/>
    <x v="1"/>
    <x v="0"/>
    <x v="5"/>
    <x v="0"/>
    <x v="1"/>
    <x v="0"/>
    <x v="12"/>
    <x v="0"/>
    <x v="4"/>
    <x v="2"/>
  </r>
  <r>
    <x v="20"/>
    <x v="49"/>
    <n v="6907"/>
    <s v="Sant Josep de Talaia, Cala Tarida"/>
    <x v="22"/>
    <x v="7"/>
    <d v="1899-12-30T17:00:00"/>
    <s v="38.941161"/>
    <s v="1.234969"/>
    <s v="Complicado rescate a un hombre que cayó al mar en Cala Tarida en Ibiza"/>
    <x v="1"/>
    <x v="31"/>
    <x v="0"/>
    <x v="11"/>
    <s v="Sin datos"/>
    <x v="4"/>
    <x v="3"/>
    <x v="3"/>
    <x v="8"/>
    <x v="5"/>
    <x v="3"/>
    <x v="0"/>
    <x v="8"/>
    <x v="0"/>
    <x v="7"/>
    <x v="4"/>
  </r>
  <r>
    <x v="21"/>
    <x v="50"/>
    <n v="6906"/>
    <s v="O Porriño, Rïo Louro"/>
    <x v="1"/>
    <x v="1"/>
    <m/>
    <s v="42.161415"/>
    <s v="-8.624881"/>
    <s v="Un vecino de O Porriño aparece muerto en el río Louro"/>
    <x v="1"/>
    <x v="19"/>
    <x v="0"/>
    <x v="4"/>
    <s v="Local"/>
    <x v="3"/>
    <x v="0"/>
    <x v="0"/>
    <x v="1"/>
    <x v="0"/>
    <x v="1"/>
    <x v="0"/>
    <x v="3"/>
    <x v="0"/>
    <x v="1"/>
    <x v="0"/>
  </r>
  <r>
    <x v="22"/>
    <x v="51"/>
    <n v="6905"/>
    <s v="Inca"/>
    <x v="17"/>
    <x v="7"/>
    <d v="1899-12-30T10:20:00"/>
    <s v="39.724352"/>
    <s v="2.921673"/>
    <s v="Rescatan a seis personas al inundarse sus casas en Sóller, Biniali y Santa Maria"/>
    <x v="1"/>
    <x v="5"/>
    <x v="0"/>
    <x v="12"/>
    <s v="Local"/>
    <x v="4"/>
    <x v="1"/>
    <x v="2"/>
    <x v="10"/>
    <x v="2"/>
    <x v="3"/>
    <x v="0"/>
    <x v="7"/>
    <x v="0"/>
    <x v="4"/>
    <x v="2"/>
  </r>
  <r>
    <x v="22"/>
    <x v="52"/>
    <n v="6903"/>
    <s v="Biniali"/>
    <x v="17"/>
    <x v="7"/>
    <d v="1899-12-30T10:20:00"/>
    <s v="39.641366"/>
    <s v="2.859079"/>
    <s v="Rescatan a seis personas al inundarse sus casas en Sóller, Biniali y Santa Maria"/>
    <x v="1"/>
    <x v="5"/>
    <x v="0"/>
    <x v="12"/>
    <s v="Local"/>
    <x v="4"/>
    <x v="1"/>
    <x v="2"/>
    <x v="10"/>
    <x v="2"/>
    <x v="3"/>
    <x v="0"/>
    <x v="3"/>
    <x v="0"/>
    <x v="4"/>
    <x v="2"/>
  </r>
  <r>
    <x v="22"/>
    <x v="52"/>
    <n v="6904"/>
    <s v="Biniali"/>
    <x v="17"/>
    <x v="7"/>
    <d v="1899-12-30T10:20:00"/>
    <s v="39.641366"/>
    <s v="2.859079"/>
    <s v="Rescatan a seis personas al inundarse sus casas en Sóller, Biniali y Santa Maria"/>
    <x v="0"/>
    <x v="5"/>
    <x v="0"/>
    <x v="12"/>
    <s v="Local"/>
    <x v="4"/>
    <x v="1"/>
    <x v="2"/>
    <x v="10"/>
    <x v="2"/>
    <x v="3"/>
    <x v="0"/>
    <x v="3"/>
    <x v="0"/>
    <x v="4"/>
    <x v="2"/>
  </r>
  <r>
    <x v="22"/>
    <x v="53"/>
    <n v="6901"/>
    <s v="Santa Maria del Camino"/>
    <x v="17"/>
    <x v="7"/>
    <d v="1899-12-30T10:00:00"/>
    <s v="39.648769"/>
    <s v="2.775143"/>
    <s v="Rescatan a seis personas al inundarse sus casas en Sóller, Biniali y Santa Maria"/>
    <x v="1"/>
    <x v="32"/>
    <x v="0"/>
    <x v="12"/>
    <s v="Local"/>
    <x v="4"/>
    <x v="0"/>
    <x v="2"/>
    <x v="10"/>
    <x v="2"/>
    <x v="3"/>
    <x v="0"/>
    <x v="3"/>
    <x v="0"/>
    <x v="4"/>
    <x v="2"/>
  </r>
  <r>
    <x v="22"/>
    <x v="53"/>
    <n v="6902"/>
    <s v="Santa Maria del Camino"/>
    <x v="17"/>
    <x v="7"/>
    <d v="1899-12-30T10:00:00"/>
    <s v="39.648769"/>
    <s v="2.775143"/>
    <s v="Rescatan a seis personas al inundarse sus casas en Sóller, Biniali y Santa Maria"/>
    <x v="1"/>
    <x v="33"/>
    <x v="0"/>
    <x v="12"/>
    <s v="Local"/>
    <x v="4"/>
    <x v="1"/>
    <x v="2"/>
    <x v="10"/>
    <x v="2"/>
    <x v="3"/>
    <x v="0"/>
    <x v="3"/>
    <x v="0"/>
    <x v="4"/>
    <x v="2"/>
  </r>
  <r>
    <x v="22"/>
    <x v="54"/>
    <n v="6899"/>
    <s v="Sóller"/>
    <x v="17"/>
    <x v="7"/>
    <d v="1899-12-30T07:30:00"/>
    <s v="39.766856"/>
    <s v="2.715344"/>
    <s v="Rescatan a seis personas al inundarse sus casas en Sóller, Biniali y Santa Maria"/>
    <x v="1"/>
    <x v="5"/>
    <x v="0"/>
    <x v="12"/>
    <s v="Local"/>
    <x v="4"/>
    <x v="1"/>
    <x v="2"/>
    <x v="10"/>
    <x v="2"/>
    <x v="3"/>
    <x v="0"/>
    <x v="3"/>
    <x v="0"/>
    <x v="4"/>
    <x v="2"/>
  </r>
  <r>
    <x v="22"/>
    <x v="54"/>
    <n v="6900"/>
    <s v="Sóller"/>
    <x v="17"/>
    <x v="7"/>
    <d v="1899-12-30T07:30:00"/>
    <s v="39.766856"/>
    <s v="2.715344"/>
    <s v="Rescatan a seis personas al inundarse sus casas en Sóller, Biniali y Santa Maria"/>
    <x v="1"/>
    <x v="5"/>
    <x v="0"/>
    <x v="12"/>
    <s v="Local"/>
    <x v="4"/>
    <x v="1"/>
    <x v="2"/>
    <x v="10"/>
    <x v="2"/>
    <x v="3"/>
    <x v="0"/>
    <x v="3"/>
    <x v="0"/>
    <x v="4"/>
    <x v="2"/>
  </r>
  <r>
    <x v="23"/>
    <x v="55"/>
    <n v="6910"/>
    <s v="Crevillent, Barranco de San Cayetano"/>
    <x v="28"/>
    <x v="12"/>
    <d v="1899-12-30T17:30:00"/>
    <s v="38.216187"/>
    <s v="-0.843050"/>
    <s v="Rescatado el conductor de un coche que había caído a un canal de Crevillent por la lluvia"/>
    <x v="1"/>
    <x v="1"/>
    <x v="0"/>
    <x v="12"/>
    <s v="Local"/>
    <x v="4"/>
    <x v="0"/>
    <x v="2"/>
    <x v="1"/>
    <x v="4"/>
    <x v="3"/>
    <x v="0"/>
    <x v="7"/>
    <x v="0"/>
    <x v="4"/>
    <x v="2"/>
  </r>
  <r>
    <x v="23"/>
    <x v="56"/>
    <n v="6898"/>
    <s v="Potes, Rïo Deva"/>
    <x v="25"/>
    <x v="11"/>
    <m/>
    <s v="43.153469"/>
    <s v="-4.624950"/>
    <s v="Localizan el cadáver de un hombre en el Río Deva en Potes"/>
    <x v="1"/>
    <x v="34"/>
    <x v="0"/>
    <x v="2"/>
    <s v="Sin datos"/>
    <x v="2"/>
    <x v="0"/>
    <x v="0"/>
    <x v="1"/>
    <x v="0"/>
    <x v="1"/>
    <x v="0"/>
    <x v="1"/>
    <x v="0"/>
    <x v="1"/>
    <x v="0"/>
  </r>
  <r>
    <x v="24"/>
    <x v="57"/>
    <n v="6911"/>
    <s v="Adeje"/>
    <x v="27"/>
    <x v="2"/>
    <d v="1899-12-30T16:00:00"/>
    <s v="28.076527"/>
    <s v="-16.732835"/>
    <s v="Un varón estado crítico tras sufrir un ahogamiento en una piscina de Adeje"/>
    <x v="1"/>
    <x v="35"/>
    <x v="0"/>
    <x v="1"/>
    <s v="Sin datos"/>
    <x v="1"/>
    <x v="0"/>
    <x v="1"/>
    <x v="7"/>
    <x v="1"/>
    <x v="2"/>
    <x v="1"/>
    <x v="2"/>
    <x v="2"/>
    <x v="2"/>
    <x v="1"/>
  </r>
  <r>
    <x v="24"/>
    <x v="58"/>
    <n v="6897"/>
    <s v="Combarro"/>
    <x v="1"/>
    <x v="1"/>
    <d v="1899-12-30T21:30:00"/>
    <s v="42.430110"/>
    <s v="-8.704464"/>
    <s v="Rescatan a un hombre tras precipitarse al mar en Combarro"/>
    <x v="1"/>
    <x v="36"/>
    <x v="0"/>
    <x v="4"/>
    <s v="Local"/>
    <x v="4"/>
    <x v="0"/>
    <x v="3"/>
    <x v="3"/>
    <x v="0"/>
    <x v="3"/>
    <x v="0"/>
    <x v="3"/>
    <x v="0"/>
    <x v="1"/>
    <x v="3"/>
  </r>
  <r>
    <x v="24"/>
    <x v="59"/>
    <n v="6896"/>
    <s v="Binaced, Canal del Zaidín"/>
    <x v="29"/>
    <x v="8"/>
    <d v="1899-12-30T09:15:00"/>
    <s v="41.828263"/>
    <s v="0.263288"/>
    <s v="Muere un joven de 25 años al caer al canal un coche con otros cuatro chicos en Binaced"/>
    <x v="1"/>
    <x v="6"/>
    <x v="0"/>
    <x v="10"/>
    <s v="Local"/>
    <x v="3"/>
    <x v="1"/>
    <x v="0"/>
    <x v="1"/>
    <x v="0"/>
    <x v="1"/>
    <x v="0"/>
    <x v="7"/>
    <x v="2"/>
    <x v="4"/>
    <x v="0"/>
  </r>
  <r>
    <x v="25"/>
    <x v="60"/>
    <n v="6909"/>
    <s v="Deltebre"/>
    <x v="30"/>
    <x v="0"/>
    <m/>
    <s v="40.738863"/>
    <s v="0.878406"/>
    <s v="Buscan en el mar a un hombre desaparecido desde el sábado en Deltebre"/>
    <x v="1"/>
    <x v="37"/>
    <x v="7"/>
    <x v="5"/>
    <s v="Residente"/>
    <x v="3"/>
    <x v="1"/>
    <x v="0"/>
    <x v="5"/>
    <x v="2"/>
    <x v="1"/>
    <x v="0"/>
    <x v="11"/>
    <x v="0"/>
    <x v="4"/>
    <x v="0"/>
  </r>
  <r>
    <x v="25"/>
    <x v="61"/>
    <n v="6895"/>
    <s v="Mogán, Playa de La Lajita"/>
    <x v="19"/>
    <x v="2"/>
    <d v="1899-12-30T14:55:00"/>
    <s v="28.181430"/>
    <s v="-14.153926"/>
    <s v="Una mujer en estado crítico tras sufrir un ahogamiento en el mar en Mogán"/>
    <x v="0"/>
    <x v="38"/>
    <x v="8"/>
    <x v="1"/>
    <s v="Extranjero"/>
    <x v="0"/>
    <x v="0"/>
    <x v="1"/>
    <x v="3"/>
    <x v="0"/>
    <x v="4"/>
    <x v="0"/>
    <x v="2"/>
    <x v="0"/>
    <x v="1"/>
    <x v="4"/>
  </r>
  <r>
    <x v="25"/>
    <x v="62"/>
    <n v="6894"/>
    <s v="Valladolid, Río Pisuerga"/>
    <x v="14"/>
    <x v="3"/>
    <d v="1899-12-30T09:40:00"/>
    <s v="41.659382"/>
    <s v="-4.733064"/>
    <s v="Rescatan el cuerpo sin vida del exfiscal de Menores de Valladolid en el río Pisuerga"/>
    <x v="1"/>
    <x v="31"/>
    <x v="0"/>
    <x v="7"/>
    <s v="Local"/>
    <x v="1"/>
    <x v="0"/>
    <x v="0"/>
    <x v="1"/>
    <x v="0"/>
    <x v="1"/>
    <x v="0"/>
    <x v="3"/>
    <x v="0"/>
    <x v="4"/>
    <x v="0"/>
  </r>
  <r>
    <x v="26"/>
    <x v="63"/>
    <n v="6891"/>
    <s v="Ortigueira"/>
    <x v="3"/>
    <x v="1"/>
    <d v="1899-12-30T10:00:00"/>
    <s v="43.559181"/>
    <s v="-6.727736"/>
    <s v="Rescatados tres perceberos después de volcar su barca en aguas de Navia tras dos golpes de mar"/>
    <x v="1"/>
    <x v="5"/>
    <x v="0"/>
    <x v="5"/>
    <s v="Sin datos"/>
    <x v="4"/>
    <x v="1"/>
    <x v="2"/>
    <x v="5"/>
    <x v="0"/>
    <x v="3"/>
    <x v="0"/>
    <x v="6"/>
    <x v="0"/>
    <x v="6"/>
    <x v="2"/>
  </r>
  <r>
    <x v="26"/>
    <x v="63"/>
    <n v="6892"/>
    <s v="Ortigueira"/>
    <x v="3"/>
    <x v="1"/>
    <d v="1899-12-30T10:00:00"/>
    <s v="43.559181"/>
    <s v="-6.727736"/>
    <s v="Rescatados tres perceberos después de volcar su barca en aguas de Navia tras dos golpes de mar"/>
    <x v="1"/>
    <x v="5"/>
    <x v="0"/>
    <x v="5"/>
    <s v="Sin datos"/>
    <x v="4"/>
    <x v="1"/>
    <x v="2"/>
    <x v="5"/>
    <x v="0"/>
    <x v="3"/>
    <x v="0"/>
    <x v="6"/>
    <x v="0"/>
    <x v="6"/>
    <x v="2"/>
  </r>
  <r>
    <x v="26"/>
    <x v="63"/>
    <n v="6893"/>
    <s v="Ortigueira"/>
    <x v="3"/>
    <x v="1"/>
    <d v="1899-12-30T10:00:00"/>
    <s v="43.559181"/>
    <s v="-6.727736"/>
    <s v="Rescatados tres perceberos después de volcar su barca en aguas de Navia tras dos golpes de mar"/>
    <x v="1"/>
    <x v="5"/>
    <x v="0"/>
    <x v="5"/>
    <s v="Sin datos"/>
    <x v="4"/>
    <x v="1"/>
    <x v="2"/>
    <x v="5"/>
    <x v="0"/>
    <x v="3"/>
    <x v="0"/>
    <x v="6"/>
    <x v="0"/>
    <x v="6"/>
    <x v="2"/>
  </r>
  <r>
    <x v="27"/>
    <x v="64"/>
    <n v="6890"/>
    <s v="Javea"/>
    <x v="28"/>
    <x v="12"/>
    <m/>
    <s v="38.867420"/>
    <s v="0.383121"/>
    <s v="Rescatado un marinero de Xàbia tras caer al mar desde un pesquero"/>
    <x v="1"/>
    <x v="39"/>
    <x v="0"/>
    <x v="4"/>
    <s v="Limítrofe"/>
    <x v="3"/>
    <x v="1"/>
    <x v="3"/>
    <x v="5"/>
    <x v="0"/>
    <x v="3"/>
    <x v="0"/>
    <x v="13"/>
    <x v="2"/>
    <x v="0"/>
    <x v="3"/>
  </r>
  <r>
    <x v="28"/>
    <x v="65"/>
    <n v="6889"/>
    <s v="Motril"/>
    <x v="13"/>
    <x v="4"/>
    <d v="1899-12-30T12:15:00"/>
    <s v="36.754932"/>
    <s v="-3.52047"/>
    <s v="Rescatan a un hombre de 79 años con hipotermia de un arroyo en Motril (Granada)"/>
    <x v="1"/>
    <x v="40"/>
    <x v="0"/>
    <x v="2"/>
    <s v="Local"/>
    <x v="3"/>
    <x v="0"/>
    <x v="3"/>
    <x v="1"/>
    <x v="0"/>
    <x v="3"/>
    <x v="0"/>
    <x v="3"/>
    <x v="0"/>
    <x v="4"/>
    <x v="2"/>
  </r>
  <r>
    <x v="29"/>
    <x v="66"/>
    <n v="6887"/>
    <s v="Isla de Toralla"/>
    <x v="1"/>
    <x v="1"/>
    <d v="1899-12-30T08:25:00"/>
    <s v="42.215300"/>
    <s v="-8.807613"/>
    <s v="Rescatados del mar los dos tripulantes de un pesquero tras chocar con un buque en la Ría de Vigo"/>
    <x v="1"/>
    <x v="5"/>
    <x v="0"/>
    <x v="5"/>
    <s v="Limítrofe"/>
    <x v="4"/>
    <x v="1"/>
    <x v="3"/>
    <x v="5"/>
    <x v="0"/>
    <x v="3"/>
    <x v="0"/>
    <x v="13"/>
    <x v="0"/>
    <x v="6"/>
    <x v="2"/>
  </r>
  <r>
    <x v="29"/>
    <x v="66"/>
    <n v="6888"/>
    <s v="Isla de Toralla"/>
    <x v="1"/>
    <x v="1"/>
    <d v="1899-12-30T08:25:00"/>
    <s v="42.215300"/>
    <s v="-8.807613"/>
    <s v="Rescatados del mar los dos tripulantes de un pesquero tras chocar con un buque en la Ría de Vigo"/>
    <x v="1"/>
    <x v="5"/>
    <x v="0"/>
    <x v="5"/>
    <s v="Limítrofe"/>
    <x v="4"/>
    <x v="1"/>
    <x v="3"/>
    <x v="5"/>
    <x v="0"/>
    <x v="3"/>
    <x v="0"/>
    <x v="13"/>
    <x v="0"/>
    <x v="6"/>
    <x v="2"/>
  </r>
  <r>
    <x v="30"/>
    <x v="67"/>
    <n v="6914"/>
    <s v="Valladolid, Canal de Castilla"/>
    <x v="14"/>
    <x v="3"/>
    <m/>
    <s v="41.582281"/>
    <s v="-4.719793"/>
    <s v="Los bomberos rescatan el cadáver de un hombre en el Canal de Castilla en Valladolid"/>
    <x v="1"/>
    <x v="38"/>
    <x v="0"/>
    <x v="1"/>
    <s v="Local"/>
    <x v="1"/>
    <x v="0"/>
    <x v="0"/>
    <x v="1"/>
    <x v="0"/>
    <x v="1"/>
    <x v="0"/>
    <x v="1"/>
    <x v="0"/>
    <x v="1"/>
    <x v="0"/>
  </r>
  <r>
    <x v="30"/>
    <x v="68"/>
    <n v="6886"/>
    <s v="Burguete, Río Urrobi"/>
    <x v="24"/>
    <x v="10"/>
    <d v="1899-12-30T12:50:00"/>
    <s v="42.988788"/>
    <s v="-1.337646"/>
    <s v="Los bomberos rescatan a una persona atrapada en su vehículo en una regata de Burguete"/>
    <x v="1"/>
    <x v="5"/>
    <x v="0"/>
    <x v="12"/>
    <s v="Local"/>
    <x v="4"/>
    <x v="1"/>
    <x v="2"/>
    <x v="1"/>
    <x v="2"/>
    <x v="3"/>
    <x v="0"/>
    <x v="7"/>
    <x v="0"/>
    <x v="7"/>
    <x v="2"/>
  </r>
  <r>
    <x v="31"/>
    <x v="69"/>
    <n v="6885"/>
    <s v="Gijón, Playa de San Lorenzo"/>
    <x v="23"/>
    <x v="9"/>
    <d v="1899-12-30T14:00:00"/>
    <s v="43.544502"/>
    <s v="-5.655465"/>
    <s v="Rescatan a un surfista en apuros en la playa de San Lorenzo"/>
    <x v="1"/>
    <x v="41"/>
    <x v="0"/>
    <x v="11"/>
    <s v="Limítrofe"/>
    <x v="4"/>
    <x v="1"/>
    <x v="3"/>
    <x v="3"/>
    <x v="4"/>
    <x v="3"/>
    <x v="0"/>
    <x v="9"/>
    <x v="0"/>
    <x v="7"/>
    <x v="3"/>
  </r>
  <r>
    <x v="31"/>
    <x v="70"/>
    <n v="6883"/>
    <s v="Pájara, Playa de Viejo Rey"/>
    <x v="2"/>
    <x v="2"/>
    <d v="1899-12-30T17:30:00"/>
    <s v="28.211762"/>
    <s v="-14.227191"/>
    <s v="Muere un varón tras sufrir una parada cardiorrespiratoria después de ser rescatado del agua en Fuerteventura"/>
    <x v="1"/>
    <x v="37"/>
    <x v="0"/>
    <x v="1"/>
    <s v="Sin datos"/>
    <x v="0"/>
    <x v="1"/>
    <x v="0"/>
    <x v="3"/>
    <x v="0"/>
    <x v="0"/>
    <x v="0"/>
    <x v="2"/>
    <x v="0"/>
    <x v="1"/>
    <x v="3"/>
  </r>
  <r>
    <x v="31"/>
    <x v="71"/>
    <n v="6881"/>
    <s v="Las Palmas de Gran Canaria, Playa de las Canteras"/>
    <x v="19"/>
    <x v="2"/>
    <m/>
    <s v="28.143062"/>
    <s v="-15.434540"/>
    <s v="Hallan el cadáver de una mujer en Las Canteras"/>
    <x v="0"/>
    <x v="37"/>
    <x v="0"/>
    <x v="1"/>
    <s v="Sin datos"/>
    <x v="1"/>
    <x v="1"/>
    <x v="0"/>
    <x v="3"/>
    <x v="0"/>
    <x v="1"/>
    <x v="0"/>
    <x v="1"/>
    <x v="0"/>
    <x v="1"/>
    <x v="0"/>
  </r>
  <r>
    <x v="32"/>
    <x v="72"/>
    <n v="6913"/>
    <s v="Benalmádena, Puerto Marina"/>
    <x v="7"/>
    <x v="4"/>
    <m/>
    <s v="36.597472"/>
    <s v="-4.512291"/>
    <s v="Fallece ahogado un turista británico tras caer al agua en Puerto Marina"/>
    <x v="1"/>
    <x v="42"/>
    <x v="2"/>
    <x v="4"/>
    <s v="Extranjero"/>
    <x v="3"/>
    <x v="5"/>
    <x v="0"/>
    <x v="4"/>
    <x v="0"/>
    <x v="3"/>
    <x v="0"/>
    <x v="3"/>
    <x v="0"/>
    <x v="4"/>
    <x v="0"/>
  </r>
  <r>
    <x v="32"/>
    <x v="73"/>
    <n v="6884"/>
    <s v="Arona, Playa de El Camisón"/>
    <x v="19"/>
    <x v="2"/>
    <d v="1899-12-30T15:03:00"/>
    <s v="28.053018"/>
    <s v="-16.731567"/>
    <s v="Rescatado del mar un varón con signos de ahogamiento grave en Tenerife"/>
    <x v="1"/>
    <x v="1"/>
    <x v="9"/>
    <x v="1"/>
    <s v="Extranjero"/>
    <x v="0"/>
    <x v="0"/>
    <x v="1"/>
    <x v="2"/>
    <x v="0"/>
    <x v="2"/>
    <x v="1"/>
    <x v="2"/>
    <x v="1"/>
    <x v="2"/>
    <x v="3"/>
  </r>
  <r>
    <x v="33"/>
    <x v="74"/>
    <n v="6917"/>
    <s v="Getxo"/>
    <x v="31"/>
    <x v="6"/>
    <d v="1899-12-30T13:30:00"/>
    <s v="43.323319"/>
    <s v="-3.016304"/>
    <s v="Rescatan con vida a una mujer cuyo cuerpo flotaba en la ría en Getxo"/>
    <x v="0"/>
    <x v="5"/>
    <x v="0"/>
    <x v="1"/>
    <s v="Sin datos"/>
    <x v="0"/>
    <x v="1"/>
    <x v="1"/>
    <x v="1"/>
    <x v="0"/>
    <x v="0"/>
    <x v="0"/>
    <x v="1"/>
    <x v="0"/>
    <x v="7"/>
    <x v="2"/>
  </r>
  <r>
    <x v="33"/>
    <x v="75"/>
    <n v="6916"/>
    <s v="Sanlucar del Guadiana"/>
    <x v="18"/>
    <x v="4"/>
    <m/>
    <s v="37.472315"/>
    <s v="-7.468545"/>
    <s v="Un pescador halla flotando en el Guadiana el cadáver del holandés desaparecido en Sanlúcar"/>
    <x v="1"/>
    <x v="36"/>
    <x v="3"/>
    <x v="5"/>
    <s v="Residente"/>
    <x v="1"/>
    <x v="0"/>
    <x v="0"/>
    <x v="1"/>
    <x v="0"/>
    <x v="1"/>
    <x v="0"/>
    <x v="6"/>
    <x v="0"/>
    <x v="4"/>
    <x v="0"/>
  </r>
  <r>
    <x v="33"/>
    <x v="76"/>
    <n v="6912"/>
    <s v="Antigua, Muelle de Caleta de Fuste"/>
    <x v="2"/>
    <x v="2"/>
    <m/>
    <s v="28.391808"/>
    <s v="-13.856228"/>
    <s v="Localizado el cuerpo fallecido de un varón en la costa de Fuerteventura"/>
    <x v="1"/>
    <x v="5"/>
    <x v="0"/>
    <x v="1"/>
    <s v="Sin datos"/>
    <x v="1"/>
    <x v="1"/>
    <x v="0"/>
    <x v="4"/>
    <x v="2"/>
    <x v="1"/>
    <x v="0"/>
    <x v="1"/>
    <x v="0"/>
    <x v="4"/>
    <x v="0"/>
  </r>
  <r>
    <x v="34"/>
    <x v="77"/>
    <n v="6880"/>
    <s v="Tapia de Casariego"/>
    <x v="23"/>
    <x v="9"/>
    <d v="1899-12-30T21:46:00"/>
    <s v="43.574806"/>
    <s v="-6.945794"/>
    <s v="Rescatado el cadáver de un pescador que cayó al mar junto al faro de Tapia de Casariego"/>
    <x v="1"/>
    <x v="19"/>
    <x v="0"/>
    <x v="11"/>
    <s v="Local"/>
    <x v="3"/>
    <x v="3"/>
    <x v="0"/>
    <x v="8"/>
    <x v="0"/>
    <x v="1"/>
    <x v="0"/>
    <x v="8"/>
    <x v="0"/>
    <x v="4"/>
    <x v="2"/>
  </r>
  <r>
    <x v="35"/>
    <x v="78"/>
    <n v="6915"/>
    <s v="La Carlota"/>
    <x v="6"/>
    <x v="4"/>
    <d v="1899-12-30T15:30:00"/>
    <s v="37.70912"/>
    <s v="-4.947481"/>
    <s v="Muere el niño que cayó a una piscina en La Carlota"/>
    <x v="1"/>
    <x v="43"/>
    <x v="0"/>
    <x v="4"/>
    <s v="Local"/>
    <x v="0"/>
    <x v="1"/>
    <x v="0"/>
    <x v="12"/>
    <x v="0"/>
    <x v="0"/>
    <x v="0"/>
    <x v="3"/>
    <x v="2"/>
    <x v="0"/>
    <x v="3"/>
  </r>
  <r>
    <x v="36"/>
    <x v="79"/>
    <n v="6882"/>
    <s v="Orellana, Pantano de Orellana"/>
    <x v="32"/>
    <x v="13"/>
    <d v="1899-12-30T20:00:00"/>
    <s v="38.993877"/>
    <s v="-5.518546"/>
    <s v="Buscan a un pescador desaparecido en Orellana"/>
    <x v="1"/>
    <x v="44"/>
    <x v="0"/>
    <x v="13"/>
    <s v="Limítrofe"/>
    <x v="0"/>
    <x v="1"/>
    <x v="0"/>
    <x v="13"/>
    <x v="1"/>
    <x v="1"/>
    <x v="0"/>
    <x v="8"/>
    <x v="2"/>
    <x v="4"/>
    <x v="0"/>
  </r>
  <r>
    <x v="37"/>
    <x v="80"/>
    <n v="6873"/>
    <s v="Carnota"/>
    <x v="20"/>
    <x v="1"/>
    <d v="1899-12-30T04:20:00"/>
    <s v="42.695237"/>
    <s v="-9.034089"/>
    <s v="Un marinero fallecido tras embarrancar un pesquero en Castro Baroña"/>
    <x v="1"/>
    <x v="45"/>
    <x v="0"/>
    <x v="5"/>
    <s v="Limítrofe"/>
    <x v="3"/>
    <x v="2"/>
    <x v="0"/>
    <x v="5"/>
    <x v="5"/>
    <x v="1"/>
    <x v="0"/>
    <x v="13"/>
    <x v="2"/>
    <x v="5"/>
    <x v="0"/>
  </r>
  <r>
    <x v="37"/>
    <x v="80"/>
    <n v="6874"/>
    <s v="Carnota"/>
    <x v="20"/>
    <x v="1"/>
    <d v="1899-12-30T04:20:00"/>
    <s v="42.695237"/>
    <s v="-9.034089"/>
    <s v="Un marinero fallecido tras embarrancar un pesquero en Castro Baroña"/>
    <x v="1"/>
    <x v="13"/>
    <x v="0"/>
    <x v="5"/>
    <s v="Limítrofe"/>
    <x v="4"/>
    <x v="3"/>
    <x v="3"/>
    <x v="5"/>
    <x v="5"/>
    <x v="3"/>
    <x v="0"/>
    <x v="13"/>
    <x v="2"/>
    <x v="5"/>
    <x v="0"/>
  </r>
  <r>
    <x v="37"/>
    <x v="80"/>
    <n v="6875"/>
    <s v="Carnota"/>
    <x v="20"/>
    <x v="1"/>
    <d v="1899-12-30T04:20:00"/>
    <s v="42.695237"/>
    <s v="-9.034089"/>
    <s v="Un marinero fallecido tras embarrancar un pesquero en Castro Baroña"/>
    <x v="1"/>
    <x v="13"/>
    <x v="0"/>
    <x v="5"/>
    <s v="Limítrofe"/>
    <x v="4"/>
    <x v="3"/>
    <x v="3"/>
    <x v="5"/>
    <x v="5"/>
    <x v="3"/>
    <x v="0"/>
    <x v="13"/>
    <x v="2"/>
    <x v="5"/>
    <x v="0"/>
  </r>
  <r>
    <x v="37"/>
    <x v="80"/>
    <n v="6876"/>
    <s v="Carnota"/>
    <x v="20"/>
    <x v="1"/>
    <d v="1899-12-30T04:20:00"/>
    <s v="42.695237"/>
    <s v="-9.034089"/>
    <s v="Un marinero fallecido tras embarrancar un pesquero en Castro Baroña"/>
    <x v="1"/>
    <x v="18"/>
    <x v="0"/>
    <x v="5"/>
    <s v="Limítrofe"/>
    <x v="4"/>
    <x v="3"/>
    <x v="3"/>
    <x v="5"/>
    <x v="5"/>
    <x v="3"/>
    <x v="0"/>
    <x v="13"/>
    <x v="2"/>
    <x v="5"/>
    <x v="0"/>
  </r>
  <r>
    <x v="37"/>
    <x v="80"/>
    <n v="6877"/>
    <s v="Carnota"/>
    <x v="20"/>
    <x v="1"/>
    <d v="1899-12-30T04:20:00"/>
    <s v="42.695237"/>
    <s v="-9.034089"/>
    <s v="Un marinero fallecido tras embarrancar un pesquero en Castro Baroña"/>
    <x v="1"/>
    <x v="37"/>
    <x v="0"/>
    <x v="5"/>
    <s v="Limítrofe"/>
    <x v="4"/>
    <x v="3"/>
    <x v="3"/>
    <x v="5"/>
    <x v="5"/>
    <x v="3"/>
    <x v="0"/>
    <x v="13"/>
    <x v="2"/>
    <x v="5"/>
    <x v="0"/>
  </r>
  <r>
    <x v="37"/>
    <x v="80"/>
    <n v="6878"/>
    <s v="Carnota"/>
    <x v="20"/>
    <x v="1"/>
    <d v="1899-12-30T04:20:00"/>
    <s v="42.695237"/>
    <s v="-9.034089"/>
    <s v="Un marinero fallecido tras embarrancar un pesquero en Castro Baroña"/>
    <x v="1"/>
    <x v="13"/>
    <x v="0"/>
    <x v="5"/>
    <s v="Limítrofe"/>
    <x v="4"/>
    <x v="3"/>
    <x v="3"/>
    <x v="5"/>
    <x v="5"/>
    <x v="3"/>
    <x v="0"/>
    <x v="13"/>
    <x v="2"/>
    <x v="5"/>
    <x v="0"/>
  </r>
  <r>
    <x v="38"/>
    <x v="81"/>
    <n v="6879"/>
    <s v="Gandía"/>
    <x v="33"/>
    <x v="12"/>
    <m/>
    <s v="38.993755"/>
    <s v="-0.157636"/>
    <s v="Rescatan a un hombre tras caer al mar en el Puerto de Gandia"/>
    <x v="1"/>
    <x v="21"/>
    <x v="0"/>
    <x v="4"/>
    <s v="Local"/>
    <x v="0"/>
    <x v="0"/>
    <x v="1"/>
    <x v="4"/>
    <x v="0"/>
    <x v="3"/>
    <x v="0"/>
    <x v="3"/>
    <x v="0"/>
    <x v="1"/>
    <x v="3"/>
  </r>
  <r>
    <x v="39"/>
    <x v="82"/>
    <n v="6920"/>
    <s v="Gijón"/>
    <x v="23"/>
    <x v="9"/>
    <d v="1899-12-30T12:00:00"/>
    <s v="43.562397"/>
    <s v="-5.679740"/>
    <s v="Rescatan a un navegante en apuros en el puerto de Gijón"/>
    <x v="1"/>
    <x v="37"/>
    <x v="0"/>
    <x v="5"/>
    <s v="Local"/>
    <x v="4"/>
    <x v="3"/>
    <x v="3"/>
    <x v="5"/>
    <x v="4"/>
    <x v="3"/>
    <x v="0"/>
    <x v="4"/>
    <x v="0"/>
    <x v="6"/>
    <x v="2"/>
  </r>
  <r>
    <x v="40"/>
    <x v="83"/>
    <n v="6872"/>
    <s v="Costa Teguise, Playa de las Cucharas"/>
    <x v="10"/>
    <x v="2"/>
    <d v="1899-12-30T16:13:00"/>
    <s v="28.998341"/>
    <s v="-13.486486"/>
    <s v="Emerlan rescata a un windsurfista en apuros en Las Cucharas"/>
    <x v="1"/>
    <x v="13"/>
    <x v="10"/>
    <x v="11"/>
    <s v="Extranjero"/>
    <x v="4"/>
    <x v="4"/>
    <x v="0"/>
    <x v="2"/>
    <x v="0"/>
    <x v="3"/>
    <x v="1"/>
    <x v="9"/>
    <x v="1"/>
    <x v="2"/>
    <x v="1"/>
  </r>
  <r>
    <x v="41"/>
    <x v="84"/>
    <n v="6861"/>
    <s v="San Miguel de Abona, Golf del Sur"/>
    <x v="27"/>
    <x v="2"/>
    <d v="1899-12-30T04:20:00"/>
    <s v="28.032226"/>
    <s v="-16.606522"/>
    <s v="Fallece un varón con síntomas de ahogamiento en una piscina en Tenerife"/>
    <x v="1"/>
    <x v="5"/>
    <x v="0"/>
    <x v="1"/>
    <s v="Sin datos"/>
    <x v="0"/>
    <x v="1"/>
    <x v="0"/>
    <x v="14"/>
    <x v="3"/>
    <x v="6"/>
    <x v="0"/>
    <x v="2"/>
    <x v="2"/>
    <x v="0"/>
    <x v="3"/>
  </r>
  <r>
    <x v="42"/>
    <x v="85"/>
    <n v="6862"/>
    <s v="Adeje"/>
    <x v="27"/>
    <x v="2"/>
    <d v="1899-12-30T13:46:00"/>
    <s v="28.107359"/>
    <s v="-16.764791"/>
    <s v="Un varón estado crítico tras sufrir un accidente con una moto acuática en Tenerife"/>
    <x v="1"/>
    <x v="18"/>
    <x v="10"/>
    <x v="4"/>
    <s v="Extranjero"/>
    <x v="3"/>
    <x v="4"/>
    <x v="1"/>
    <x v="5"/>
    <x v="0"/>
    <x v="4"/>
    <x v="0"/>
    <x v="6"/>
    <x v="2"/>
    <x v="0"/>
    <x v="4"/>
  </r>
  <r>
    <x v="42"/>
    <x v="86"/>
    <n v="6860"/>
    <s v="Valladolid, Rïo Pisuerga"/>
    <x v="14"/>
    <x v="3"/>
    <d v="1899-12-30T10:30:00"/>
    <s v="41.628448"/>
    <s v="-4.745503"/>
    <s v="Dos policías municipales rescatan a una mujer del Pisuerga"/>
    <x v="0"/>
    <x v="22"/>
    <x v="0"/>
    <x v="4"/>
    <s v="Local"/>
    <x v="4"/>
    <x v="0"/>
    <x v="3"/>
    <x v="1"/>
    <x v="0"/>
    <x v="3"/>
    <x v="0"/>
    <x v="3"/>
    <x v="4"/>
    <x v="7"/>
    <x v="4"/>
  </r>
  <r>
    <x v="43"/>
    <x v="87"/>
    <n v="6857"/>
    <s v="Carballo, playa de A Langosteira"/>
    <x v="20"/>
    <x v="1"/>
    <m/>
    <s v="42.922403"/>
    <s v="-9.259097"/>
    <s v="Rescatan a un hombre de Murcia en la playa de A Langosteira"/>
    <x v="1"/>
    <x v="5"/>
    <x v="0"/>
    <x v="1"/>
    <s v="Otra CCAA"/>
    <x v="0"/>
    <x v="1"/>
    <x v="1"/>
    <x v="3"/>
    <x v="0"/>
    <x v="4"/>
    <x v="0"/>
    <x v="2"/>
    <x v="0"/>
    <x v="5"/>
    <x v="3"/>
  </r>
  <r>
    <x v="44"/>
    <x v="88"/>
    <n v="6858"/>
    <s v="Ondarroa, playa Arrigorri"/>
    <x v="31"/>
    <x v="6"/>
    <m/>
    <s v="43.323153"/>
    <s v="-2.418182"/>
    <s v="Dos jóvenes arrastrados por el mar en Ondarroa"/>
    <x v="1"/>
    <x v="46"/>
    <x v="0"/>
    <x v="11"/>
    <s v="Sin datos"/>
    <x v="4"/>
    <x v="1"/>
    <x v="2"/>
    <x v="3"/>
    <x v="5"/>
    <x v="3"/>
    <x v="0"/>
    <x v="3"/>
    <x v="0"/>
    <x v="8"/>
    <x v="3"/>
  </r>
  <r>
    <x v="44"/>
    <x v="88"/>
    <n v="6859"/>
    <s v="Ondarroa, playa Arrigorri"/>
    <x v="31"/>
    <x v="6"/>
    <m/>
    <s v="43.323153"/>
    <s v="-2.418182"/>
    <s v="Dos jóvenes arrastrados por el mar en Ondarroa"/>
    <x v="1"/>
    <x v="46"/>
    <x v="0"/>
    <x v="11"/>
    <s v="Sin datos"/>
    <x v="4"/>
    <x v="1"/>
    <x v="2"/>
    <x v="3"/>
    <x v="5"/>
    <x v="3"/>
    <x v="0"/>
    <x v="3"/>
    <x v="0"/>
    <x v="8"/>
    <x v="3"/>
  </r>
  <r>
    <x v="44"/>
    <x v="89"/>
    <n v="6854"/>
    <s v="Zumaia"/>
    <x v="12"/>
    <x v="6"/>
    <d v="1899-12-30T19:30:00"/>
    <s v="43.302536"/>
    <s v="-2.250682"/>
    <s v="Fallece un hombre de 84 años tras caerse al agua en Zumaia"/>
    <x v="1"/>
    <x v="47"/>
    <x v="0"/>
    <x v="2"/>
    <s v="Local"/>
    <x v="2"/>
    <x v="0"/>
    <x v="0"/>
    <x v="8"/>
    <x v="4"/>
    <x v="4"/>
    <x v="0"/>
    <x v="3"/>
    <x v="2"/>
    <x v="0"/>
    <x v="3"/>
  </r>
  <r>
    <x v="45"/>
    <x v="90"/>
    <n v="6855"/>
    <s v="Oiartzun, río Arkotzerreka"/>
    <x v="12"/>
    <x v="6"/>
    <d v="1899-12-30T20:10:00"/>
    <s v="43.293510"/>
    <s v="-1.857721"/>
    <s v="Rescatadas dos mujeres en Oiartzun tras caer al río Arkotzerreka"/>
    <x v="0"/>
    <x v="21"/>
    <x v="0"/>
    <x v="4"/>
    <s v="Local"/>
    <x v="4"/>
    <x v="0"/>
    <x v="2"/>
    <x v="8"/>
    <x v="4"/>
    <x v="3"/>
    <x v="0"/>
    <x v="3"/>
    <x v="2"/>
    <x v="8"/>
    <x v="3"/>
  </r>
  <r>
    <x v="45"/>
    <x v="90"/>
    <n v="6856"/>
    <s v="Oiartzun, río Arkotzerreka"/>
    <x v="12"/>
    <x v="6"/>
    <d v="1899-12-30T20:10:00"/>
    <s v="43.293510"/>
    <s v="-1.857721"/>
    <s v="Rescatadas dos mujeres en Oiartzun tras caer al río Arkotzerreka"/>
    <x v="0"/>
    <x v="45"/>
    <x v="0"/>
    <x v="4"/>
    <s v="Local"/>
    <x v="4"/>
    <x v="0"/>
    <x v="2"/>
    <x v="8"/>
    <x v="4"/>
    <x v="3"/>
    <x v="0"/>
    <x v="3"/>
    <x v="2"/>
    <x v="4"/>
    <x v="3"/>
  </r>
  <r>
    <x v="45"/>
    <x v="91"/>
    <n v="6853"/>
    <s v="Pájara, Playa de Costa Calma"/>
    <x v="2"/>
    <x v="2"/>
    <d v="1899-12-30T15:31:00"/>
    <s v="28.157875"/>
    <s v="-14.225547"/>
    <s v="Bañista grave tras ser recuperado de una parada cardiorrespiratoria en una playa en Fuerteventura"/>
    <x v="1"/>
    <x v="5"/>
    <x v="0"/>
    <x v="1"/>
    <s v="Sin datos"/>
    <x v="1"/>
    <x v="1"/>
    <x v="0"/>
    <x v="2"/>
    <x v="0"/>
    <x v="2"/>
    <x v="1"/>
    <x v="2"/>
    <x v="1"/>
    <x v="2"/>
    <x v="1"/>
  </r>
  <r>
    <x v="45"/>
    <x v="92"/>
    <n v="6852"/>
    <s v="Pájara, Playa del Cofete"/>
    <x v="2"/>
    <x v="2"/>
    <d v="1899-12-30T15:36:00"/>
    <s v="28.115729"/>
    <s v="-14.378405"/>
    <s v="Varón fallecido tras ahogamiento en una playa en Fuerteventura"/>
    <x v="1"/>
    <x v="5"/>
    <x v="10"/>
    <x v="1"/>
    <s v="Extranjero"/>
    <x v="0"/>
    <x v="1"/>
    <x v="0"/>
    <x v="2"/>
    <x v="0"/>
    <x v="2"/>
    <x v="1"/>
    <x v="2"/>
    <x v="1"/>
    <x v="2"/>
    <x v="1"/>
  </r>
  <r>
    <x v="46"/>
    <x v="93"/>
    <n v="6864"/>
    <s v="Punta Umbría"/>
    <x v="18"/>
    <x v="4"/>
    <d v="1899-12-30T18:30:00"/>
    <s v="37.191787"/>
    <s v="-6.965427"/>
    <s v="Muere un joven ahogado cuando practicaba pesca submarina en Punta Umbría"/>
    <x v="1"/>
    <x v="6"/>
    <x v="0"/>
    <x v="6"/>
    <s v="Local"/>
    <x v="1"/>
    <x v="1"/>
    <x v="0"/>
    <x v="5"/>
    <x v="0"/>
    <x v="1"/>
    <x v="0"/>
    <x v="5"/>
    <x v="4"/>
    <x v="7"/>
    <x v="0"/>
  </r>
  <r>
    <x v="46"/>
    <x v="94"/>
    <n v="6851"/>
    <s v="Tinocas"/>
    <x v="19"/>
    <x v="2"/>
    <d v="1899-12-30T12:37:00"/>
    <s v="28.136072"/>
    <s v="-15.485768"/>
    <s v="Helicóptero del GES rescató a varón que se precipitó accidentalmente por un acantilado en Gran Canaria"/>
    <x v="1"/>
    <x v="4"/>
    <x v="0"/>
    <x v="4"/>
    <s v="Local"/>
    <x v="5"/>
    <x v="1"/>
    <x v="5"/>
    <x v="8"/>
    <x v="0"/>
    <x v="3"/>
    <x v="0"/>
    <x v="8"/>
    <x v="2"/>
    <x v="3"/>
    <x v="2"/>
  </r>
  <r>
    <x v="46"/>
    <x v="95"/>
    <n v="6850"/>
    <s v="Puerto del Carmen, Tïas, Playa de Matagorda"/>
    <x v="10"/>
    <x v="2"/>
    <d v="1899-12-30T12:15:00"/>
    <s v="28.928586"/>
    <s v="-13.624511"/>
    <s v="Varón fallecido tras ahogamiento en una playa en Lanzarote"/>
    <x v="1"/>
    <x v="1"/>
    <x v="0"/>
    <x v="1"/>
    <s v="Sin datos"/>
    <x v="0"/>
    <x v="0"/>
    <x v="0"/>
    <x v="2"/>
    <x v="0"/>
    <x v="2"/>
    <x v="1"/>
    <x v="2"/>
    <x v="0"/>
    <x v="1"/>
    <x v="3"/>
  </r>
  <r>
    <x v="46"/>
    <x v="96"/>
    <n v="6847"/>
    <s v="Vigo"/>
    <x v="1"/>
    <x v="1"/>
    <d v="1899-12-30T02:30:00"/>
    <s v="42.241340"/>
    <s v="-8.724011"/>
    <s v="Rescatan a dos jóvenes que cayeron al mar en el Náutico"/>
    <x v="0"/>
    <x v="48"/>
    <x v="0"/>
    <x v="4"/>
    <s v="Sin datos"/>
    <x v="4"/>
    <x v="1"/>
    <x v="3"/>
    <x v="4"/>
    <x v="0"/>
    <x v="3"/>
    <x v="0"/>
    <x v="3"/>
    <x v="2"/>
    <x v="5"/>
    <x v="2"/>
  </r>
  <r>
    <x v="46"/>
    <x v="96"/>
    <n v="6848"/>
    <s v="Vigo"/>
    <x v="1"/>
    <x v="1"/>
    <d v="1899-12-30T02:30:00"/>
    <s v="42.241340"/>
    <s v="-8.724011"/>
    <s v="Rescatan a dos jóvenes que cayeron al mar en el Náutico"/>
    <x v="1"/>
    <x v="48"/>
    <x v="0"/>
    <x v="9"/>
    <s v="Sin datos"/>
    <x v="4"/>
    <x v="1"/>
    <x v="2"/>
    <x v="4"/>
    <x v="0"/>
    <x v="3"/>
    <x v="0"/>
    <x v="3"/>
    <x v="2"/>
    <x v="5"/>
    <x v="2"/>
  </r>
  <r>
    <x v="47"/>
    <x v="97"/>
    <n v="6966"/>
    <s v="Zaragoza, presa de Pina de Ebro"/>
    <x v="21"/>
    <x v="8"/>
    <m/>
    <s v="41.487541"/>
    <s v="-0.534790"/>
    <s v="Hallan en la presa de Pina el cadáver del anciano desaparecido en octubre en Zaragoza"/>
    <x v="1"/>
    <x v="49"/>
    <x v="0"/>
    <x v="4"/>
    <s v="Local"/>
    <x v="3"/>
    <x v="0"/>
    <x v="0"/>
    <x v="1"/>
    <x v="0"/>
    <x v="1"/>
    <x v="0"/>
    <x v="3"/>
    <x v="0"/>
    <x v="4"/>
    <x v="0"/>
  </r>
  <r>
    <x v="47"/>
    <x v="98"/>
    <n v="6849"/>
    <s v="Teguise, playa de Famara"/>
    <x v="10"/>
    <x v="2"/>
    <d v="1899-12-30T16:00:00"/>
    <s v="29.117788"/>
    <s v="-13.557429"/>
    <s v="Rescate de un kitesurfista en la Playa Famara"/>
    <x v="1"/>
    <x v="7"/>
    <x v="0"/>
    <x v="13"/>
    <s v="Local"/>
    <x v="5"/>
    <x v="1"/>
    <x v="5"/>
    <x v="2"/>
    <x v="0"/>
    <x v="3"/>
    <x v="1"/>
    <x v="9"/>
    <x v="1"/>
    <x v="2"/>
    <x v="1"/>
  </r>
  <r>
    <x v="47"/>
    <x v="99"/>
    <n v="6844"/>
    <s v="San Pedro del Pinatar, Molino de la Calcetera"/>
    <x v="9"/>
    <x v="5"/>
    <m/>
    <s v="37.798803"/>
    <s v="-0.762036"/>
    <s v="Hallan el cadáver de un hombre flotando en una playa de San Pedro"/>
    <x v="1"/>
    <x v="50"/>
    <x v="0"/>
    <x v="1"/>
    <s v="Sin datos"/>
    <x v="1"/>
    <x v="1"/>
    <x v="0"/>
    <x v="8"/>
    <x v="0"/>
    <x v="1"/>
    <x v="0"/>
    <x v="1"/>
    <x v="0"/>
    <x v="1"/>
    <x v="0"/>
  </r>
  <r>
    <x v="48"/>
    <x v="100"/>
    <n v="6846"/>
    <s v="La Oliva, Grandes Playas de Corralejo"/>
    <x v="2"/>
    <x v="2"/>
    <d v="1899-12-30T12:15:00"/>
    <s v="28.704595"/>
    <s v="-13.836074"/>
    <s v="Bañista en estado grave tras ser recuperado de una parada cardiorrespiratoria en Fuerteventura"/>
    <x v="1"/>
    <x v="27"/>
    <x v="0"/>
    <x v="1"/>
    <s v="Sin datos"/>
    <x v="6"/>
    <x v="0"/>
    <x v="1"/>
    <x v="2"/>
    <x v="2"/>
    <x v="2"/>
    <x v="1"/>
    <x v="2"/>
    <x v="1"/>
    <x v="2"/>
    <x v="1"/>
  </r>
  <r>
    <x v="48"/>
    <x v="101"/>
    <n v="6845"/>
    <s v="La Graciosa, Playa de La Concha"/>
    <x v="34"/>
    <x v="2"/>
    <d v="1899-12-30T12:43:00"/>
    <s v="29.276576"/>
    <s v="-13.516471"/>
    <s v="Emerlan rescata una persona que estaba en apuros en la playa de La Concha de La Graciosa"/>
    <x v="0"/>
    <x v="5"/>
    <x v="0"/>
    <x v="11"/>
    <s v="Sin datos"/>
    <x v="4"/>
    <x v="1"/>
    <x v="2"/>
    <x v="2"/>
    <x v="0"/>
    <x v="3"/>
    <x v="1"/>
    <x v="2"/>
    <x v="1"/>
    <x v="2"/>
    <x v="1"/>
  </r>
  <r>
    <x v="49"/>
    <x v="102"/>
    <n v="6863"/>
    <s v="La Laguna, Punta del Hidalgo"/>
    <x v="27"/>
    <x v="2"/>
    <d v="1899-12-30T14:00:00"/>
    <s v="28.562812"/>
    <s v="-16.334676"/>
    <s v="Varón herido cuando praticaba surf en el litoral de Tenerife"/>
    <x v="1"/>
    <x v="23"/>
    <x v="0"/>
    <x v="13"/>
    <s v="Sin datos"/>
    <x v="5"/>
    <x v="1"/>
    <x v="5"/>
    <x v="3"/>
    <x v="0"/>
    <x v="3"/>
    <x v="0"/>
    <x v="9"/>
    <x v="2"/>
    <x v="0"/>
    <x v="3"/>
  </r>
  <r>
    <x v="49"/>
    <x v="103"/>
    <n v="6843"/>
    <s v="Ablaña"/>
    <x v="23"/>
    <x v="9"/>
    <d v="1899-12-30T14:00:00"/>
    <s v="43.264431"/>
    <s v="-5.793134"/>
    <s v="La Guardia Civil recupera del río en Ablaña el cadáver de un hombre"/>
    <x v="1"/>
    <x v="51"/>
    <x v="0"/>
    <x v="7"/>
    <s v="Local"/>
    <x v="3"/>
    <x v="0"/>
    <x v="0"/>
    <x v="1"/>
    <x v="0"/>
    <x v="1"/>
    <x v="0"/>
    <x v="3"/>
    <x v="0"/>
    <x v="4"/>
    <x v="0"/>
  </r>
  <r>
    <x v="49"/>
    <x v="104"/>
    <n v="6842"/>
    <s v="Las Palmas de Gran Canaria, Playa de las Canteras"/>
    <x v="19"/>
    <x v="2"/>
    <d v="1899-12-30T09:32:00"/>
    <s v="28.137335"/>
    <s v="-15.438565"/>
    <s v="Una mujer fallecida tras ser localizada flotando en el mar en Gran Canaria"/>
    <x v="0"/>
    <x v="5"/>
    <x v="0"/>
    <x v="1"/>
    <s v="Sin datos"/>
    <x v="1"/>
    <x v="1"/>
    <x v="0"/>
    <x v="2"/>
    <x v="0"/>
    <x v="2"/>
    <x v="2"/>
    <x v="2"/>
    <x v="0"/>
    <x v="2"/>
    <x v="1"/>
  </r>
  <r>
    <x v="50"/>
    <x v="105"/>
    <n v="6840"/>
    <s v="La Latija, Playa de La Latija"/>
    <x v="19"/>
    <x v="2"/>
    <d v="1899-12-30T15:05:00"/>
    <s v="28.182186"/>
    <s v="-14.152639"/>
    <s v="Fallece ahogado un hombre de 70 años en la Playa La Lajita (Gran Canaria)"/>
    <x v="1"/>
    <x v="1"/>
    <x v="0"/>
    <x v="1"/>
    <s v="Sin datos"/>
    <x v="0"/>
    <x v="0"/>
    <x v="0"/>
    <x v="3"/>
    <x v="0"/>
    <x v="6"/>
    <x v="0"/>
    <x v="2"/>
    <x v="0"/>
    <x v="1"/>
    <x v="3"/>
  </r>
  <r>
    <x v="51"/>
    <x v="106"/>
    <n v="6838"/>
    <s v="Las Palmas de Gran Canaria, Playa de Melenara"/>
    <x v="19"/>
    <x v="2"/>
    <d v="1899-12-30T12:00:00"/>
    <s v="27.987192"/>
    <s v="-15.375212"/>
    <s v="Los socorristas auxilian a dos menores en apuro en la playa de Melenara"/>
    <x v="0"/>
    <x v="52"/>
    <x v="0"/>
    <x v="11"/>
    <s v="Sin datos"/>
    <x v="4"/>
    <x v="1"/>
    <x v="2"/>
    <x v="2"/>
    <x v="5"/>
    <x v="3"/>
    <x v="1"/>
    <x v="2"/>
    <x v="1"/>
    <x v="2"/>
    <x v="1"/>
  </r>
  <r>
    <x v="51"/>
    <x v="106"/>
    <n v="6839"/>
    <s v="Las Palmas de Gran Canaria, Playa de Melenara"/>
    <x v="19"/>
    <x v="2"/>
    <d v="1899-12-30T12:00:00"/>
    <s v="27.987192"/>
    <s v="-15.375212"/>
    <s v="Los socorristas auxilian a dos menores en apuro en la playa de Melenara"/>
    <x v="0"/>
    <x v="0"/>
    <x v="0"/>
    <x v="11"/>
    <s v="Sin datos"/>
    <x v="4"/>
    <x v="1"/>
    <x v="2"/>
    <x v="2"/>
    <x v="5"/>
    <x v="3"/>
    <x v="1"/>
    <x v="2"/>
    <x v="1"/>
    <x v="2"/>
    <x v="1"/>
  </r>
  <r>
    <x v="51"/>
    <x v="107"/>
    <n v="6837"/>
    <s v="El Portus, Playa de la Morena"/>
    <x v="9"/>
    <x v="5"/>
    <d v="1899-12-30T17:40:00"/>
    <s v="37.581437"/>
    <s v="-1.070244"/>
    <s v="Muere ahogado un buceador en El Portús"/>
    <x v="1"/>
    <x v="16"/>
    <x v="0"/>
    <x v="6"/>
    <s v="Sin datos"/>
    <x v="3"/>
    <x v="1"/>
    <x v="0"/>
    <x v="5"/>
    <x v="0"/>
    <x v="0"/>
    <x v="0"/>
    <x v="10"/>
    <x v="2"/>
    <x v="0"/>
    <x v="3"/>
  </r>
  <r>
    <x v="52"/>
    <x v="108"/>
    <n v="6835"/>
    <s v="Mazarrón"/>
    <x v="9"/>
    <x v="5"/>
    <m/>
    <s v="37.559404"/>
    <s v="-1.253376"/>
    <s v="Rescatan a un buceador que no podía salir del agua en Mazarrón"/>
    <x v="1"/>
    <x v="5"/>
    <x v="0"/>
    <x v="6"/>
    <s v="Sin datos"/>
    <x v="3"/>
    <x v="1"/>
    <x v="3"/>
    <x v="5"/>
    <x v="0"/>
    <x v="3"/>
    <x v="0"/>
    <x v="10"/>
    <x v="2"/>
    <x v="9"/>
    <x v="4"/>
  </r>
  <r>
    <x v="52"/>
    <x v="109"/>
    <n v="6833"/>
    <s v="Cala Fornells"/>
    <x v="17"/>
    <x v="7"/>
    <d v="1899-12-30T09:00:00"/>
    <s v="39.537207"/>
    <s v="2.450229"/>
    <s v="Una anciana alemana muere ahogada en Cala Fornells"/>
    <x v="0"/>
    <x v="40"/>
    <x v="4"/>
    <x v="1"/>
    <s v="Extranjero"/>
    <x v="0"/>
    <x v="0"/>
    <x v="0"/>
    <x v="3"/>
    <x v="2"/>
    <x v="6"/>
    <x v="0"/>
    <x v="2"/>
    <x v="0"/>
    <x v="1"/>
    <x v="3"/>
  </r>
  <r>
    <x v="53"/>
    <x v="110"/>
    <n v="6836"/>
    <s v="Poveda de la Sierra, cueva Fuentenavina"/>
    <x v="35"/>
    <x v="14"/>
    <m/>
    <s v="40.640658"/>
    <s v="-2.028202"/>
    <s v="Muere un guardia civil practicando espeleología subacuática en Guadalajara"/>
    <x v="1"/>
    <x v="53"/>
    <x v="0"/>
    <x v="6"/>
    <s v="Sin datos"/>
    <x v="3"/>
    <x v="3"/>
    <x v="0"/>
    <x v="10"/>
    <x v="0"/>
    <x v="1"/>
    <x v="0"/>
    <x v="10"/>
    <x v="2"/>
    <x v="4"/>
    <x v="2"/>
  </r>
  <r>
    <x v="53"/>
    <x v="111"/>
    <n v="6825"/>
    <s v="Puerto del Rosario, Playa de los Pozos"/>
    <x v="2"/>
    <x v="2"/>
    <d v="1899-12-30T15:30:00"/>
    <s v="28.493169"/>
    <s v="-13.862521"/>
    <s v="Una mujer fallece en la playa de Los Pozos"/>
    <x v="0"/>
    <x v="1"/>
    <x v="4"/>
    <x v="2"/>
    <s v="Extranjero"/>
    <x v="2"/>
    <x v="0"/>
    <x v="0"/>
    <x v="2"/>
    <x v="0"/>
    <x v="2"/>
    <x v="1"/>
    <x v="2"/>
    <x v="1"/>
    <x v="2"/>
    <x v="1"/>
  </r>
  <r>
    <x v="54"/>
    <x v="112"/>
    <n v="6831"/>
    <s v="Santanyi, Cala Esmeralda"/>
    <x v="17"/>
    <x v="7"/>
    <m/>
    <s v="39.328286"/>
    <s v="3.147124"/>
    <s v="Hallan el cadáver de uno de los hermanos húngaros arrastrados por una ola en Mallorca"/>
    <x v="1"/>
    <x v="5"/>
    <x v="0"/>
    <x v="11"/>
    <s v="Sin datos"/>
    <x v="3"/>
    <x v="3"/>
    <x v="0"/>
    <x v="8"/>
    <x v="2"/>
    <x v="1"/>
    <x v="0"/>
    <x v="3"/>
    <x v="0"/>
    <x v="4"/>
    <x v="0"/>
  </r>
  <r>
    <x v="54"/>
    <x v="112"/>
    <n v="6832"/>
    <s v="Santanyi, Cala Esmeralda"/>
    <x v="17"/>
    <x v="7"/>
    <m/>
    <s v="39.328286"/>
    <s v="3.147124"/>
    <s v="Hallan el cadáver de uno de los hermanos húngaros arrastrados por una ola en Mallorca"/>
    <x v="1"/>
    <x v="48"/>
    <x v="11"/>
    <x v="11"/>
    <s v="Extranjero"/>
    <x v="3"/>
    <x v="3"/>
    <x v="0"/>
    <x v="8"/>
    <x v="2"/>
    <x v="1"/>
    <x v="0"/>
    <x v="3"/>
    <x v="0"/>
    <x v="4"/>
    <x v="0"/>
  </r>
  <r>
    <x v="55"/>
    <x v="113"/>
    <n v="6841"/>
    <s v="Pobla de Mafumet, Río Franciolí"/>
    <x v="30"/>
    <x v="0"/>
    <m/>
    <s v="41.186101"/>
    <s v="1.215516"/>
    <s v="El cadáver hallado en el río Francolí es el de un sintecho"/>
    <x v="1"/>
    <x v="5"/>
    <x v="0"/>
    <x v="12"/>
    <s v="Local"/>
    <x v="3"/>
    <x v="1"/>
    <x v="0"/>
    <x v="1"/>
    <x v="2"/>
    <x v="1"/>
    <x v="0"/>
    <x v="3"/>
    <x v="4"/>
    <x v="4"/>
    <x v="0"/>
  </r>
  <r>
    <x v="55"/>
    <x v="114"/>
    <n v="6834"/>
    <s v="L'Espluga del Francolí"/>
    <x v="30"/>
    <x v="0"/>
    <m/>
    <s v="41.396539"/>
    <s v="1.108278"/>
    <s v="Los equipos de rescate buscan también tras las riadas a un camionero belga"/>
    <x v="1"/>
    <x v="5"/>
    <x v="12"/>
    <x v="12"/>
    <s v="Extranjero"/>
    <x v="3"/>
    <x v="1"/>
    <x v="0"/>
    <x v="1"/>
    <x v="2"/>
    <x v="1"/>
    <x v="0"/>
    <x v="7"/>
    <x v="0"/>
    <x v="4"/>
    <x v="0"/>
  </r>
  <r>
    <x v="55"/>
    <x v="115"/>
    <n v="6828"/>
    <s v="L'Espluga del Francolí"/>
    <x v="30"/>
    <x v="0"/>
    <m/>
    <s v="41.333578"/>
    <s v="1.178559"/>
    <s v="dos desaparecidos son una madre y su hijo, que estaban en una motorhome en Vilaverd"/>
    <x v="0"/>
    <x v="54"/>
    <x v="0"/>
    <x v="12"/>
    <s v="Sin datos"/>
    <x v="3"/>
    <x v="0"/>
    <x v="0"/>
    <x v="1"/>
    <x v="2"/>
    <x v="1"/>
    <x v="0"/>
    <x v="7"/>
    <x v="0"/>
    <x v="4"/>
    <x v="0"/>
  </r>
  <r>
    <x v="55"/>
    <x v="115"/>
    <n v="6829"/>
    <s v="L'Espluga del Francolí"/>
    <x v="30"/>
    <x v="0"/>
    <m/>
    <s v="41.333578"/>
    <s v="1.178559"/>
    <s v="dos desaparecidos son una madre y su hijo, que estaban en una motorhome en Vilaverd"/>
    <x v="1"/>
    <x v="24"/>
    <x v="0"/>
    <x v="12"/>
    <s v="Sin datos"/>
    <x v="3"/>
    <x v="0"/>
    <x v="0"/>
    <x v="1"/>
    <x v="2"/>
    <x v="1"/>
    <x v="0"/>
    <x v="7"/>
    <x v="0"/>
    <x v="4"/>
    <x v="0"/>
  </r>
  <r>
    <x v="55"/>
    <x v="116"/>
    <n v="6824"/>
    <s v="Areyns de Munt"/>
    <x v="4"/>
    <x v="0"/>
    <d v="1899-12-30T02:00:00"/>
    <s v="41.601330"/>
    <s v="2.541540"/>
    <s v="Un muerto y cinco desaparecidos en Catalunya tras las lluvias torrenciales"/>
    <x v="1"/>
    <x v="21"/>
    <x v="0"/>
    <x v="12"/>
    <s v="Local"/>
    <x v="3"/>
    <x v="0"/>
    <x v="0"/>
    <x v="1"/>
    <x v="2"/>
    <x v="1"/>
    <x v="0"/>
    <x v="3"/>
    <x v="0"/>
    <x v="4"/>
    <x v="0"/>
  </r>
  <r>
    <x v="55"/>
    <x v="117"/>
    <n v="6812"/>
    <s v="Isla de Ons"/>
    <x v="1"/>
    <x v="1"/>
    <d v="1899-12-30T21:45:00"/>
    <s v="42.363984"/>
    <s v="-8.986240"/>
    <s v="Muere un joven de Bueu tras caer al mar mientras faenaba cerca de Ons en el 'Novo Cristo da Laxe'"/>
    <x v="1"/>
    <x v="55"/>
    <x v="0"/>
    <x v="4"/>
    <s v="Local"/>
    <x v="3"/>
    <x v="1"/>
    <x v="0"/>
    <x v="5"/>
    <x v="0"/>
    <x v="5"/>
    <x v="0"/>
    <x v="13"/>
    <x v="2"/>
    <x v="3"/>
    <x v="0"/>
  </r>
  <r>
    <x v="55"/>
    <x v="118"/>
    <n v="6811"/>
    <s v="Arona, El Palmar"/>
    <x v="27"/>
    <x v="2"/>
    <d v="1899-12-30T08:49:00"/>
    <s v="28.024468"/>
    <s v="-16.705723"/>
    <s v="Fallece un pescador tras caer al mar golpeado por una ola"/>
    <x v="1"/>
    <x v="10"/>
    <x v="0"/>
    <x v="11"/>
    <s v="Local"/>
    <x v="3"/>
    <x v="2"/>
    <x v="0"/>
    <x v="8"/>
    <x v="0"/>
    <x v="0"/>
    <x v="0"/>
    <x v="8"/>
    <x v="0"/>
    <x v="6"/>
    <x v="2"/>
  </r>
  <r>
    <x v="55"/>
    <x v="119"/>
    <n v="6809"/>
    <s v="Arenys de Munt"/>
    <x v="4"/>
    <x v="0"/>
    <d v="1899-12-30T01:00:00"/>
    <s v="41.605063"/>
    <s v="2.540069"/>
    <s v="El cadáver hallado en Barcelona es el del hombre arrastrado por riera"/>
    <x v="1"/>
    <x v="21"/>
    <x v="0"/>
    <x v="12"/>
    <s v="Local"/>
    <x v="3"/>
    <x v="0"/>
    <x v="0"/>
    <x v="1"/>
    <x v="2"/>
    <x v="1"/>
    <x v="0"/>
    <x v="3"/>
    <x v="0"/>
    <x v="4"/>
    <x v="0"/>
  </r>
  <r>
    <x v="56"/>
    <x v="120"/>
    <n v="6808"/>
    <s v="Villmartín, río Guadalete"/>
    <x v="15"/>
    <x v="4"/>
    <d v="1899-12-30T08:00:00"/>
    <s v="36.852228"/>
    <s v="-5.667342"/>
    <s v="Una mujer fallece al caer con su coche desde 20 metros al río Guadalete"/>
    <x v="0"/>
    <x v="38"/>
    <x v="0"/>
    <x v="10"/>
    <s v="Sin datos"/>
    <x v="3"/>
    <x v="1"/>
    <x v="0"/>
    <x v="1"/>
    <x v="0"/>
    <x v="1"/>
    <x v="0"/>
    <x v="7"/>
    <x v="0"/>
    <x v="4"/>
    <x v="0"/>
  </r>
  <r>
    <x v="57"/>
    <x v="121"/>
    <n v="6865"/>
    <s v="Landrove Viveiro"/>
    <x v="3"/>
    <x v="1"/>
    <d v="1899-12-30T17:25:00"/>
    <s v="43.631269"/>
    <s v="-7.597811"/>
    <s v="Rescatan y trasladan a un hombre en apuros al caer en un riachuelo en Viveiro (Lugo)"/>
    <x v="1"/>
    <x v="5"/>
    <x v="0"/>
    <x v="4"/>
    <s v="Local"/>
    <x v="4"/>
    <x v="1"/>
    <x v="3"/>
    <x v="1"/>
    <x v="0"/>
    <x v="3"/>
    <x v="0"/>
    <x v="3"/>
    <x v="0"/>
    <x v="4"/>
    <x v="2"/>
  </r>
  <r>
    <x v="57"/>
    <x v="122"/>
    <n v="6807"/>
    <s v="Villa de Mazo, Playa de la Salemera"/>
    <x v="36"/>
    <x v="2"/>
    <d v="1899-12-30T12:00:00"/>
    <s v="28.569078"/>
    <s v="-17.761521"/>
    <s v="Fallece el hombre rescatado en la playa de La Salemera"/>
    <x v="1"/>
    <x v="50"/>
    <x v="0"/>
    <x v="1"/>
    <s v="Sin datos"/>
    <x v="1"/>
    <x v="1"/>
    <x v="0"/>
    <x v="3"/>
    <x v="0"/>
    <x v="1"/>
    <x v="0"/>
    <x v="2"/>
    <x v="0"/>
    <x v="3"/>
    <x v="0"/>
  </r>
  <r>
    <x v="58"/>
    <x v="123"/>
    <n v="6823"/>
    <s v="Paguera, Playa de Torá"/>
    <x v="17"/>
    <x v="7"/>
    <d v="1899-12-30T10:00:00"/>
    <s v="39.533808"/>
    <s v="2.454675"/>
    <s v="Fallece un hombre de 45 años mientras disputaba el triatlón de Paguera"/>
    <x v="1"/>
    <x v="53"/>
    <x v="2"/>
    <x v="2"/>
    <s v="Extranjero"/>
    <x v="3"/>
    <x v="1"/>
    <x v="0"/>
    <x v="2"/>
    <x v="0"/>
    <x v="2"/>
    <x v="1"/>
    <x v="14"/>
    <x v="1"/>
    <x v="2"/>
    <x v="2"/>
  </r>
  <r>
    <x v="58"/>
    <x v="124"/>
    <n v="6822"/>
    <s v="Santa Cruz de Tenerife, Playa de las Teresitas"/>
    <x v="27"/>
    <x v="2"/>
    <d v="1899-12-30T11:00:00"/>
    <s v="28.508412"/>
    <s v="-16.186413"/>
    <s v="Fallece ahogado un varón en la playa de Las Teresitas"/>
    <x v="1"/>
    <x v="56"/>
    <x v="0"/>
    <x v="1"/>
    <s v="Local"/>
    <x v="0"/>
    <x v="0"/>
    <x v="0"/>
    <x v="2"/>
    <x v="0"/>
    <x v="7"/>
    <x v="1"/>
    <x v="2"/>
    <x v="0"/>
    <x v="1"/>
    <x v="5"/>
  </r>
  <r>
    <x v="59"/>
    <x v="125"/>
    <n v="6810"/>
    <s v="Barcelona, Puerto"/>
    <x v="4"/>
    <x v="0"/>
    <m/>
    <s v="41.321118"/>
    <s v="2.179551"/>
    <s v="Arriesgado rescate de la Guardia Civil a un joven que se ahogaba en el Puerto de Barcelona"/>
    <x v="1"/>
    <x v="57"/>
    <x v="13"/>
    <x v="7"/>
    <s v="Extranjero"/>
    <x v="4"/>
    <x v="5"/>
    <x v="3"/>
    <x v="4"/>
    <x v="0"/>
    <x v="3"/>
    <x v="0"/>
    <x v="3"/>
    <x v="0"/>
    <x v="4"/>
    <x v="2"/>
  </r>
  <r>
    <x v="60"/>
    <x v="126"/>
    <n v="6867"/>
    <s v="A Laracha"/>
    <x v="20"/>
    <x v="1"/>
    <d v="1899-12-30T14:00:00"/>
    <s v="43.247799"/>
    <s v="-8.584379"/>
    <s v="Fallece una larachesa de 71 años al caer a una fosa séptica"/>
    <x v="0"/>
    <x v="58"/>
    <x v="0"/>
    <x v="4"/>
    <s v="Local"/>
    <x v="3"/>
    <x v="0"/>
    <x v="0"/>
    <x v="10"/>
    <x v="0"/>
    <x v="1"/>
    <x v="0"/>
    <x v="3"/>
    <x v="2"/>
    <x v="4"/>
    <x v="0"/>
  </r>
  <r>
    <x v="60"/>
    <x v="127"/>
    <n v="6866"/>
    <s v="Folgoso de la Carballeda, Arroyo"/>
    <x v="5"/>
    <x v="3"/>
    <m/>
    <s v="41.958434"/>
    <s v="-6.438218"/>
    <s v="Se confirma que el cuerpo aparecido en un arroyo en el Folgoso es el del varón desaparecido el sábado"/>
    <x v="1"/>
    <x v="42"/>
    <x v="0"/>
    <x v="4"/>
    <s v="Local"/>
    <x v="3"/>
    <x v="0"/>
    <x v="0"/>
    <x v="1"/>
    <x v="0"/>
    <x v="1"/>
    <x v="0"/>
    <x v="3"/>
    <x v="0"/>
    <x v="4"/>
    <x v="0"/>
  </r>
  <r>
    <x v="60"/>
    <x v="128"/>
    <n v="6821"/>
    <s v="Getaria, Playa de Malkorbe"/>
    <x v="12"/>
    <x v="6"/>
    <m/>
    <s v="43.302699"/>
    <s v="-2.202452"/>
    <s v="Hallan en Getaria el cadáver de un varón de Zarautz de 57 años"/>
    <x v="1"/>
    <x v="39"/>
    <x v="0"/>
    <x v="1"/>
    <s v="Limítrofe"/>
    <x v="1"/>
    <x v="1"/>
    <x v="0"/>
    <x v="3"/>
    <x v="0"/>
    <x v="1"/>
    <x v="0"/>
    <x v="1"/>
    <x v="0"/>
    <x v="1"/>
    <x v="0"/>
  </r>
  <r>
    <x v="61"/>
    <x v="129"/>
    <n v="6868"/>
    <s v="Murcia, Río Segura"/>
    <x v="9"/>
    <x v="5"/>
    <m/>
    <s v="37.986115"/>
    <s v="-1.098071"/>
    <s v="A la UCI un anciano tras precipitarse desde un puente en Murcia"/>
    <x v="1"/>
    <x v="2"/>
    <x v="0"/>
    <x v="4"/>
    <s v="Local"/>
    <x v="0"/>
    <x v="0"/>
    <x v="1"/>
    <x v="1"/>
    <x v="0"/>
    <x v="6"/>
    <x v="0"/>
    <x v="3"/>
    <x v="0"/>
    <x v="4"/>
    <x v="3"/>
  </r>
  <r>
    <x v="62"/>
    <x v="130"/>
    <n v="6820"/>
    <s v="Orellana la Vieja, Embalse de Orellana"/>
    <x v="32"/>
    <x v="13"/>
    <m/>
    <s v="38.985551"/>
    <s v="-5.537913"/>
    <s v="Un hombre muere en el Pantano de Orellana"/>
    <x v="1"/>
    <x v="1"/>
    <x v="0"/>
    <x v="4"/>
    <s v="Local"/>
    <x v="3"/>
    <x v="0"/>
    <x v="0"/>
    <x v="13"/>
    <x v="0"/>
    <x v="1"/>
    <x v="0"/>
    <x v="3"/>
    <x v="0"/>
    <x v="4"/>
    <x v="0"/>
  </r>
  <r>
    <x v="63"/>
    <x v="131"/>
    <n v="6870"/>
    <s v="Cala Llonga"/>
    <x v="37"/>
    <x v="7"/>
    <d v="1899-12-30T17:15:00"/>
    <s v="38.955729"/>
    <s v="1.515000"/>
    <s v="Muere ahogado en una piscina de Menorca un niño de 4 años"/>
    <x v="1"/>
    <x v="43"/>
    <x v="4"/>
    <x v="1"/>
    <s v="Extranjero"/>
    <x v="0"/>
    <x v="1"/>
    <x v="0"/>
    <x v="12"/>
    <x v="3"/>
    <x v="0"/>
    <x v="0"/>
    <x v="2"/>
    <x v="2"/>
    <x v="0"/>
    <x v="3"/>
  </r>
  <r>
    <x v="63"/>
    <x v="132"/>
    <n v="6869"/>
    <s v="Alaucín, Venta Baja"/>
    <x v="7"/>
    <x v="4"/>
    <d v="1899-12-30T17:00:00"/>
    <s v="36.903651"/>
    <s v="-4.133026"/>
    <s v="Encuentran a una anciana ahogada en su piscina de Alcaucín"/>
    <x v="0"/>
    <x v="1"/>
    <x v="9"/>
    <x v="1"/>
    <s v="Residente"/>
    <x v="0"/>
    <x v="0"/>
    <x v="0"/>
    <x v="12"/>
    <x v="3"/>
    <x v="0"/>
    <x v="0"/>
    <x v="2"/>
    <x v="2"/>
    <x v="0"/>
    <x v="3"/>
  </r>
  <r>
    <x v="63"/>
    <x v="133"/>
    <n v="6819"/>
    <s v="La Aldea de San Nicolás, El Charco"/>
    <x v="19"/>
    <x v="2"/>
    <m/>
    <s v="28.003888"/>
    <s v="-15.817954"/>
    <s v="Aparece un cadáver en El Charco de La Aldea"/>
    <x v="0"/>
    <x v="2"/>
    <x v="0"/>
    <x v="1"/>
    <s v="Local"/>
    <x v="1"/>
    <x v="0"/>
    <x v="0"/>
    <x v="3"/>
    <x v="0"/>
    <x v="1"/>
    <x v="0"/>
    <x v="1"/>
    <x v="0"/>
    <x v="1"/>
    <x v="0"/>
  </r>
  <r>
    <x v="63"/>
    <x v="134"/>
    <n v="6818"/>
    <s v="Oleiros, Playa de Espiñeiro"/>
    <x v="20"/>
    <x v="1"/>
    <m/>
    <s v="43.382250"/>
    <s v="-8.342574"/>
    <s v="Aparece el cuerpo de una mujer en la playa de Espiñeiro, en Oleiros"/>
    <x v="0"/>
    <x v="38"/>
    <x v="0"/>
    <x v="1"/>
    <s v="Local"/>
    <x v="1"/>
    <x v="0"/>
    <x v="0"/>
    <x v="3"/>
    <x v="0"/>
    <x v="1"/>
    <x v="0"/>
    <x v="1"/>
    <x v="0"/>
    <x v="1"/>
    <x v="0"/>
  </r>
  <r>
    <x v="64"/>
    <x v="135"/>
    <n v="6871"/>
    <s v="Cabanes, Playa de Torre La Sal"/>
    <x v="38"/>
    <x v="12"/>
    <m/>
    <s v="40.138844"/>
    <s v="0.169148"/>
    <s v="Fallece una mujer ahogada en la playa de Cabanes-Torre la Sal"/>
    <x v="0"/>
    <x v="50"/>
    <x v="14"/>
    <x v="1"/>
    <s v="Extranjero"/>
    <x v="0"/>
    <x v="1"/>
    <x v="0"/>
    <x v="3"/>
    <x v="0"/>
    <x v="0"/>
    <x v="0"/>
    <x v="2"/>
    <x v="0"/>
    <x v="1"/>
    <x v="3"/>
  </r>
  <r>
    <x v="64"/>
    <x v="136"/>
    <n v="6815"/>
    <s v="Portopedro"/>
    <x v="17"/>
    <x v="7"/>
    <m/>
    <s v="39.362191"/>
    <s v="3.211048"/>
    <s v="Hallan el cadáver de un hombre en Portopetro"/>
    <x v="1"/>
    <x v="39"/>
    <x v="0"/>
    <x v="4"/>
    <s v="Local"/>
    <x v="3"/>
    <x v="1"/>
    <x v="0"/>
    <x v="8"/>
    <x v="0"/>
    <x v="1"/>
    <x v="0"/>
    <x v="3"/>
    <x v="0"/>
    <x v="4"/>
    <x v="0"/>
  </r>
  <r>
    <x v="65"/>
    <x v="137"/>
    <n v="6816"/>
    <s v="A Coruña, Punta Herminia"/>
    <x v="20"/>
    <x v="1"/>
    <d v="1899-12-30T16:11:00"/>
    <s v="43.389794"/>
    <s v="-8.401232"/>
    <s v="Rescatados en punta Herminia un instructor de buceo, que estaba en el mar, y su alumno, a la deriva"/>
    <x v="1"/>
    <x v="5"/>
    <x v="0"/>
    <x v="6"/>
    <s v="Local"/>
    <x v="4"/>
    <x v="1"/>
    <x v="2"/>
    <x v="5"/>
    <x v="0"/>
    <x v="3"/>
    <x v="0"/>
    <x v="10"/>
    <x v="2"/>
    <x v="4"/>
    <x v="2"/>
  </r>
  <r>
    <x v="65"/>
    <x v="137"/>
    <n v="6817"/>
    <s v="A Coruña, Punta Herminia"/>
    <x v="20"/>
    <x v="1"/>
    <d v="1899-12-30T16:11:00"/>
    <s v="43.389794"/>
    <s v="-8.401232"/>
    <s v="Rescatados en punta Herminia un instructor de buceo, que estaba en el mar, y su alumno, a la deriva"/>
    <x v="1"/>
    <x v="5"/>
    <x v="15"/>
    <x v="6"/>
    <s v="Extranjero"/>
    <x v="4"/>
    <x v="1"/>
    <x v="2"/>
    <x v="5"/>
    <x v="0"/>
    <x v="3"/>
    <x v="0"/>
    <x v="10"/>
    <x v="2"/>
    <x v="4"/>
    <x v="2"/>
  </r>
  <r>
    <x v="65"/>
    <x v="138"/>
    <n v="6814"/>
    <s v="Navés, Embalse llosa del Caval"/>
    <x v="39"/>
    <x v="0"/>
    <d v="1899-12-30T09:30:00"/>
    <s v="42.127675"/>
    <s v="1.608706"/>
    <s v="Muere un paracaidista al caer al agua desde una presa de Lleida"/>
    <x v="1"/>
    <x v="23"/>
    <x v="0"/>
    <x v="4"/>
    <s v="Limítrofe"/>
    <x v="3"/>
    <x v="1"/>
    <x v="0"/>
    <x v="13"/>
    <x v="0"/>
    <x v="1"/>
    <x v="0"/>
    <x v="12"/>
    <x v="0"/>
    <x v="4"/>
    <x v="2"/>
  </r>
  <r>
    <x v="65"/>
    <x v="139"/>
    <n v="6813"/>
    <s v="La Manga del Mar Menor, Playa de Tabal"/>
    <x v="9"/>
    <x v="5"/>
    <d v="1899-12-30T15:36:00"/>
    <s v="37.672343"/>
    <s v="-0.728547"/>
    <s v="Muere ahogada una mujer de 65 años en la playa Banco de Tabal de La Manga"/>
    <x v="0"/>
    <x v="38"/>
    <x v="0"/>
    <x v="1"/>
    <s v="Sin datos"/>
    <x v="1"/>
    <x v="0"/>
    <x v="0"/>
    <x v="2"/>
    <x v="0"/>
    <x v="2"/>
    <x v="1"/>
    <x v="2"/>
    <x v="1"/>
    <x v="2"/>
    <x v="1"/>
  </r>
  <r>
    <x v="66"/>
    <x v="140"/>
    <n v="6806"/>
    <s v="Torrevieja, Playa Paseo Marítimo"/>
    <x v="28"/>
    <x v="12"/>
    <d v="1899-12-30T13:00:00"/>
    <s v="37.974876"/>
    <s v="-0.675612"/>
    <s v="Rescatan y reaniman a una bañista de 70 años en el paseo marítimo de Torrevieja"/>
    <x v="0"/>
    <x v="1"/>
    <x v="0"/>
    <x v="1"/>
    <s v="Sin datos"/>
    <x v="1"/>
    <x v="0"/>
    <x v="1"/>
    <x v="3"/>
    <x v="0"/>
    <x v="0"/>
    <x v="0"/>
    <x v="2"/>
    <x v="0"/>
    <x v="1"/>
    <x v="3"/>
  </r>
  <r>
    <x v="67"/>
    <x v="141"/>
    <n v="6805"/>
    <s v="Vigo, Pantalan de Bouzas"/>
    <x v="1"/>
    <x v="1"/>
    <d v="1899-12-30T22:15:00"/>
    <s v="42.232843"/>
    <s v="-8.743910"/>
    <s v="Rescatada inconsciente una mujer cuyo automóvil cayó al mar en un pantalán de Bouzas"/>
    <x v="0"/>
    <x v="59"/>
    <x v="0"/>
    <x v="10"/>
    <s v="Sin datos"/>
    <x v="3"/>
    <x v="1"/>
    <x v="1"/>
    <x v="4"/>
    <x v="0"/>
    <x v="0"/>
    <x v="0"/>
    <x v="7"/>
    <x v="0"/>
    <x v="0"/>
    <x v="3"/>
  </r>
  <r>
    <x v="67"/>
    <x v="142"/>
    <n v="6804"/>
    <s v="Castro Urdiales"/>
    <x v="25"/>
    <x v="11"/>
    <m/>
    <s v="43.393262"/>
    <s v="-3.221130"/>
    <s v="Aparece el cadáver de un bilbaíno junto a los acantilados de Castro Urdiales"/>
    <x v="1"/>
    <x v="60"/>
    <x v="0"/>
    <x v="11"/>
    <s v="Otra CCAA"/>
    <x v="1"/>
    <x v="1"/>
    <x v="0"/>
    <x v="8"/>
    <x v="2"/>
    <x v="1"/>
    <x v="0"/>
    <x v="1"/>
    <x v="0"/>
    <x v="6"/>
    <x v="0"/>
  </r>
  <r>
    <x v="67"/>
    <x v="143"/>
    <n v="6803"/>
    <s v="Porto do Son, Playa de Queiruga"/>
    <x v="20"/>
    <x v="1"/>
    <d v="1899-12-30T17:20:00"/>
    <s v="42.678649"/>
    <s v="-9.030660"/>
    <s v="Recuperan el cadáver de un hombre en una playa de Porto do Son"/>
    <x v="1"/>
    <x v="23"/>
    <x v="16"/>
    <x v="11"/>
    <s v="Residente"/>
    <x v="0"/>
    <x v="1"/>
    <x v="0"/>
    <x v="3"/>
    <x v="0"/>
    <x v="0"/>
    <x v="0"/>
    <x v="2"/>
    <x v="0"/>
    <x v="3"/>
    <x v="2"/>
  </r>
  <r>
    <x v="68"/>
    <x v="144"/>
    <n v="6802"/>
    <s v="Santander, Segunda Playa de El Sardinero"/>
    <x v="25"/>
    <x v="11"/>
    <d v="1899-12-30T14:00:00"/>
    <s v="43.477073"/>
    <s v="-3.786471"/>
    <s v="Muere un hombre de 80 años en la playa de El Sardinero"/>
    <x v="1"/>
    <x v="2"/>
    <x v="0"/>
    <x v="14"/>
    <s v="Local"/>
    <x v="0"/>
    <x v="0"/>
    <x v="0"/>
    <x v="3"/>
    <x v="0"/>
    <x v="4"/>
    <x v="0"/>
    <x v="2"/>
    <x v="0"/>
    <x v="1"/>
    <x v="3"/>
  </r>
  <r>
    <x v="68"/>
    <x v="145"/>
    <n v="6801"/>
    <s v="Conil, Playa de los Bateles"/>
    <x v="15"/>
    <x v="4"/>
    <d v="1899-12-30T16:30:00"/>
    <s v="36.273326"/>
    <s v="-6.094344"/>
    <s v="Hallan muerta una mujer de 73 años en la playa de los Bateles, en Conil"/>
    <x v="0"/>
    <x v="61"/>
    <x v="0"/>
    <x v="1"/>
    <s v="Local"/>
    <x v="0"/>
    <x v="0"/>
    <x v="0"/>
    <x v="3"/>
    <x v="0"/>
    <x v="1"/>
    <x v="0"/>
    <x v="2"/>
    <x v="0"/>
    <x v="1"/>
    <x v="3"/>
  </r>
  <r>
    <x v="69"/>
    <x v="146"/>
    <n v="6798"/>
    <s v="Torrox, Playa del Cenicero"/>
    <x v="7"/>
    <x v="4"/>
    <d v="1899-12-30T14:30:00"/>
    <s v="36.738697"/>
    <s v="-3.994894"/>
    <s v="Fallece una mujer tras ser rescatada en una playa de Torrox"/>
    <x v="1"/>
    <x v="5"/>
    <x v="0"/>
    <x v="1"/>
    <s v="Sin datos"/>
    <x v="0"/>
    <x v="1"/>
    <x v="0"/>
    <x v="3"/>
    <x v="0"/>
    <x v="0"/>
    <x v="0"/>
    <x v="2"/>
    <x v="0"/>
    <x v="1"/>
    <x v="3"/>
  </r>
  <r>
    <x v="69"/>
    <x v="147"/>
    <n v="6797"/>
    <s v="O Grove"/>
    <x v="1"/>
    <x v="1"/>
    <d v="1899-12-30T20:50:00"/>
    <s v="42.503097"/>
    <s v="-8.855248"/>
    <s v="Rescatan a un pescador tras caerse de un barco y nadar hasta una batea en O Grove (Pontevedra)"/>
    <x v="1"/>
    <x v="5"/>
    <x v="0"/>
    <x v="5"/>
    <s v="Local"/>
    <x v="4"/>
    <x v="1"/>
    <x v="2"/>
    <x v="5"/>
    <x v="0"/>
    <x v="3"/>
    <x v="0"/>
    <x v="11"/>
    <x v="0"/>
    <x v="5"/>
    <x v="2"/>
  </r>
  <r>
    <x v="69"/>
    <x v="148"/>
    <n v="6796"/>
    <s v="Carnota, Playa de Ancoradoiro"/>
    <x v="20"/>
    <x v="1"/>
    <d v="1899-12-30T18:00:00"/>
    <s v="42.7631555"/>
    <s v="-9.114904"/>
    <s v="Fallece un hombre tras ser rescatado del agua en la playa de Ancoradoiro"/>
    <x v="1"/>
    <x v="10"/>
    <x v="0"/>
    <x v="11"/>
    <s v="Local"/>
    <x v="0"/>
    <x v="1"/>
    <x v="0"/>
    <x v="3"/>
    <x v="0"/>
    <x v="0"/>
    <x v="0"/>
    <x v="2"/>
    <x v="0"/>
    <x v="3"/>
    <x v="2"/>
  </r>
  <r>
    <x v="70"/>
    <x v="149"/>
    <n v="6795"/>
    <s v="Teulada Moraira, Playa de La Ampolla"/>
    <x v="28"/>
    <x v="12"/>
    <d v="1899-12-30T12:22:00"/>
    <s v="38.686933"/>
    <s v="0.130344"/>
    <s v="ahogamiento en la playa de La Ampolla de Teulada"/>
    <x v="1"/>
    <x v="60"/>
    <x v="0"/>
    <x v="1"/>
    <s v="Sin datos"/>
    <x v="0"/>
    <x v="1"/>
    <x v="1"/>
    <x v="3"/>
    <x v="0"/>
    <x v="0"/>
    <x v="0"/>
    <x v="2"/>
    <x v="0"/>
    <x v="1"/>
    <x v="3"/>
  </r>
  <r>
    <x v="70"/>
    <x v="150"/>
    <n v="6794"/>
    <s v="Calpe, Playa de La Fossa"/>
    <x v="28"/>
    <x v="12"/>
    <d v="1899-12-30T13:36:00"/>
    <s v="38.645238"/>
    <s v="0.073661"/>
    <s v="Muere ahogado un hombre de 62 años en la playa de la Fossa de Calpe"/>
    <x v="1"/>
    <x v="62"/>
    <x v="0"/>
    <x v="1"/>
    <s v="Sin datos"/>
    <x v="0"/>
    <x v="0"/>
    <x v="0"/>
    <x v="3"/>
    <x v="0"/>
    <x v="0"/>
    <x v="0"/>
    <x v="2"/>
    <x v="0"/>
    <x v="1"/>
    <x v="3"/>
  </r>
  <r>
    <x v="71"/>
    <x v="151"/>
    <n v="6792"/>
    <s v="Puerto de la Cruz"/>
    <x v="27"/>
    <x v="2"/>
    <d v="1899-12-30T12:00:00"/>
    <s v="28.410688"/>
    <s v="-16.566198"/>
    <s v="Rescatado el cadáver del joven que cayó al mar en la costa de Martiánez"/>
    <x v="1"/>
    <x v="63"/>
    <x v="0"/>
    <x v="4"/>
    <s v="Sin datos"/>
    <x v="3"/>
    <x v="1"/>
    <x v="0"/>
    <x v="8"/>
    <x v="0"/>
    <x v="1"/>
    <x v="0"/>
    <x v="3"/>
    <x v="0"/>
    <x v="4"/>
    <x v="2"/>
  </r>
  <r>
    <x v="71"/>
    <x v="151"/>
    <n v="6793"/>
    <s v="Puerto de la Cruz"/>
    <x v="27"/>
    <x v="2"/>
    <d v="1899-12-30T12:00:00"/>
    <s v="28.410688"/>
    <s v="-16.566198"/>
    <s v="Rescatado el cadáver del joven que cayó al mar en la costa de Martiánez"/>
    <x v="0"/>
    <x v="5"/>
    <x v="0"/>
    <x v="4"/>
    <s v="Sin datos"/>
    <x v="4"/>
    <x v="1"/>
    <x v="2"/>
    <x v="8"/>
    <x v="0"/>
    <x v="3"/>
    <x v="0"/>
    <x v="3"/>
    <x v="0"/>
    <x v="3"/>
    <x v="2"/>
  </r>
  <r>
    <x v="71"/>
    <x v="152"/>
    <n v="6790"/>
    <s v="Oropesa, Playa de la Concha"/>
    <x v="38"/>
    <x v="12"/>
    <d v="1899-12-30T13:00:00"/>
    <s v="40.082217"/>
    <s v="0.138865"/>
    <s v="Rescatan a un hombre a punto de ahogarse en una playa de Oropesa"/>
    <x v="1"/>
    <x v="2"/>
    <x v="0"/>
    <x v="1"/>
    <s v="Sin datos"/>
    <x v="0"/>
    <x v="0"/>
    <x v="1"/>
    <x v="3"/>
    <x v="0"/>
    <x v="0"/>
    <x v="0"/>
    <x v="2"/>
    <x v="0"/>
    <x v="1"/>
    <x v="3"/>
  </r>
  <r>
    <x v="72"/>
    <x v="153"/>
    <n v="6799"/>
    <s v="Calafell"/>
    <x v="30"/>
    <x v="0"/>
    <d v="1899-12-30T13:02:00"/>
    <s v="40.818126"/>
    <s v="1.830115"/>
    <s v="Evacuados en helicóptero dos submarinistas con problemas de descompresión en Calafell"/>
    <x v="1"/>
    <x v="7"/>
    <x v="0"/>
    <x v="6"/>
    <s v="Sin datos"/>
    <x v="4"/>
    <x v="1"/>
    <x v="3"/>
    <x v="5"/>
    <x v="0"/>
    <x v="3"/>
    <x v="0"/>
    <x v="10"/>
    <x v="2"/>
    <x v="0"/>
    <x v="4"/>
  </r>
  <r>
    <x v="72"/>
    <x v="153"/>
    <n v="6800"/>
    <s v="Calafell"/>
    <x v="30"/>
    <x v="0"/>
    <d v="1899-12-30T13:02:00"/>
    <s v="40.818126"/>
    <s v="1.830115"/>
    <s v="Evacuados en helicóptero dos submarinistas con problemas de descompresión en Calafell"/>
    <x v="1"/>
    <x v="7"/>
    <x v="0"/>
    <x v="6"/>
    <s v="Sin datos"/>
    <x v="4"/>
    <x v="1"/>
    <x v="3"/>
    <x v="5"/>
    <x v="0"/>
    <x v="3"/>
    <x v="0"/>
    <x v="10"/>
    <x v="2"/>
    <x v="0"/>
    <x v="4"/>
  </r>
  <r>
    <x v="72"/>
    <x v="154"/>
    <n v="6791"/>
    <s v="Peñarroya Pueblonuevo, Embalse de Peñarroya"/>
    <x v="6"/>
    <x v="4"/>
    <d v="1899-12-30T20:00:00"/>
    <s v="38.276809"/>
    <s v="-5.273764"/>
    <s v="Hallan el cadáver del ocupante de un vehículo que cayó al pantano de Sierra Boyera"/>
    <x v="1"/>
    <x v="5"/>
    <x v="0"/>
    <x v="10"/>
    <s v="Sin datos"/>
    <x v="3"/>
    <x v="1"/>
    <x v="0"/>
    <x v="13"/>
    <x v="0"/>
    <x v="1"/>
    <x v="0"/>
    <x v="7"/>
    <x v="0"/>
    <x v="4"/>
    <x v="0"/>
  </r>
  <r>
    <x v="72"/>
    <x v="155"/>
    <n v="6789"/>
    <s v="Cádiz, Playa de Santa María del Mar"/>
    <x v="15"/>
    <x v="4"/>
    <m/>
    <s v="36.520086"/>
    <s v="-6.288363"/>
    <s v="Los surfistas vuelven a rescatar a un hombre en Santa María de Mar"/>
    <x v="1"/>
    <x v="38"/>
    <x v="0"/>
    <x v="11"/>
    <s v="Sin datos"/>
    <x v="4"/>
    <x v="1"/>
    <x v="2"/>
    <x v="3"/>
    <x v="5"/>
    <x v="3"/>
    <x v="0"/>
    <x v="2"/>
    <x v="0"/>
    <x v="1"/>
    <x v="3"/>
  </r>
  <r>
    <x v="72"/>
    <x v="156"/>
    <n v="6787"/>
    <s v="Oliva, Playa de la Oliva"/>
    <x v="33"/>
    <x v="12"/>
    <m/>
    <s v="38.929342"/>
    <s v="-0.091964"/>
    <s v="Dos mujeres  han sido atendidas por los efectivos de Cruz Roja Gandia"/>
    <x v="0"/>
    <x v="31"/>
    <x v="9"/>
    <x v="1"/>
    <s v="Extranjero"/>
    <x v="4"/>
    <x v="1"/>
    <x v="2"/>
    <x v="3"/>
    <x v="0"/>
    <x v="3"/>
    <x v="0"/>
    <x v="2"/>
    <x v="0"/>
    <x v="2"/>
    <x v="1"/>
  </r>
  <r>
    <x v="72"/>
    <x v="156"/>
    <n v="6788"/>
    <s v="Oliva, Playa de la Oliva"/>
    <x v="33"/>
    <x v="12"/>
    <m/>
    <s v="38.929342"/>
    <s v="-0.091964"/>
    <s v="Dos mujeres  han sido atendidas por los efectivos de Cruz Roja Gandia"/>
    <x v="0"/>
    <x v="31"/>
    <x v="9"/>
    <x v="1"/>
    <s v="Extranjero"/>
    <x v="0"/>
    <x v="1"/>
    <x v="1"/>
    <x v="3"/>
    <x v="0"/>
    <x v="8"/>
    <x v="0"/>
    <x v="2"/>
    <x v="0"/>
    <x v="2"/>
    <x v="1"/>
  </r>
  <r>
    <x v="72"/>
    <x v="157"/>
    <n v="6786"/>
    <s v="Salou, Playa Capellans"/>
    <x v="30"/>
    <x v="0"/>
    <d v="1899-12-30T16:00:00"/>
    <s v="41.068252"/>
    <s v="1.148159"/>
    <s v="Muere ahogado un hombre de unos 70 años en una playa de Salou"/>
    <x v="1"/>
    <x v="1"/>
    <x v="0"/>
    <x v="1"/>
    <s v="Sin datos"/>
    <x v="0"/>
    <x v="0"/>
    <x v="0"/>
    <x v="2"/>
    <x v="1"/>
    <x v="2"/>
    <x v="1"/>
    <x v="2"/>
    <x v="1"/>
    <x v="2"/>
    <x v="1"/>
  </r>
  <r>
    <x v="72"/>
    <x v="158"/>
    <n v="6785"/>
    <s v="Torrevieja, Playa del Cura"/>
    <x v="28"/>
    <x v="12"/>
    <d v="1899-12-30T11:00:00"/>
    <s v="37.976849"/>
    <s v="-0.670002"/>
    <s v="Intervención del CICU para asistir a otra persona, esta vez, en la playa del Cura, en Torrevieja"/>
    <x v="1"/>
    <x v="47"/>
    <x v="0"/>
    <x v="1"/>
    <s v="Sin datos"/>
    <x v="1"/>
    <x v="0"/>
    <x v="1"/>
    <x v="3"/>
    <x v="0"/>
    <x v="0"/>
    <x v="0"/>
    <x v="2"/>
    <x v="3"/>
    <x v="1"/>
    <x v="3"/>
  </r>
  <r>
    <x v="72"/>
    <x v="159"/>
    <n v="6784"/>
    <s v="Jávea, Playa de El Arenal"/>
    <x v="28"/>
    <x v="12"/>
    <d v="1899-12-30T11:00:00"/>
    <s v="38.772937"/>
    <s v="0.190447"/>
    <s v="Muere ahogado un hombre de 75 años en una playa de Alicante"/>
    <x v="1"/>
    <x v="21"/>
    <x v="0"/>
    <x v="2"/>
    <s v="Sin datos"/>
    <x v="2"/>
    <x v="0"/>
    <x v="0"/>
    <x v="3"/>
    <x v="0"/>
    <x v="0"/>
    <x v="0"/>
    <x v="2"/>
    <x v="3"/>
    <x v="1"/>
    <x v="3"/>
  </r>
  <r>
    <x v="72"/>
    <x v="160"/>
    <n v="6781"/>
    <s v="Valencia, Playa de El Saler"/>
    <x v="33"/>
    <x v="12"/>
    <m/>
    <s v="39.389993"/>
    <s v="-0.326633"/>
    <s v="Investigan la muerte de una mujer en El Saler"/>
    <x v="0"/>
    <x v="11"/>
    <x v="5"/>
    <x v="1"/>
    <s v="Residente"/>
    <x v="1"/>
    <x v="5"/>
    <x v="0"/>
    <x v="3"/>
    <x v="0"/>
    <x v="1"/>
    <x v="0"/>
    <x v="2"/>
    <x v="0"/>
    <x v="4"/>
    <x v="0"/>
  </r>
  <r>
    <x v="73"/>
    <x v="161"/>
    <n v="6782"/>
    <s v="Almuñecar, Playa de El Tesorillo"/>
    <x v="13"/>
    <x v="4"/>
    <m/>
    <s v="36.742724"/>
    <s v="-3.663799"/>
    <s v="Un policía local y un ciudadano salvan a una pareja de ahogarse en Almuñécar"/>
    <x v="1"/>
    <x v="5"/>
    <x v="0"/>
    <x v="9"/>
    <s v="Sin datos"/>
    <x v="4"/>
    <x v="1"/>
    <x v="2"/>
    <x v="3"/>
    <x v="5"/>
    <x v="3"/>
    <x v="0"/>
    <x v="2"/>
    <x v="2"/>
    <x v="7"/>
    <x v="4"/>
  </r>
  <r>
    <x v="73"/>
    <x v="161"/>
    <n v="6783"/>
    <s v="Almuñecar, Playa de El Tesorillo"/>
    <x v="13"/>
    <x v="4"/>
    <m/>
    <s v="36.742724"/>
    <s v="-3.663799"/>
    <s v="Un policía local y un ciudadano salvan a una pareja de ahogarse en Almuñécar"/>
    <x v="0"/>
    <x v="5"/>
    <x v="0"/>
    <x v="11"/>
    <s v="Sin datos"/>
    <x v="4"/>
    <x v="1"/>
    <x v="2"/>
    <x v="3"/>
    <x v="5"/>
    <x v="3"/>
    <x v="0"/>
    <x v="2"/>
    <x v="2"/>
    <x v="7"/>
    <x v="4"/>
  </r>
  <r>
    <x v="73"/>
    <x v="162"/>
    <n v="6779"/>
    <s v="Cabo de Palos"/>
    <x v="9"/>
    <x v="5"/>
    <d v="1899-12-30T20:52:00"/>
    <s v="37.636529"/>
    <s v="-0.686077"/>
    <s v="trasladan a centro hospitalario a una menor de 14 años tras sufrir un síndrome de descompresión en Cabo de Palos"/>
    <x v="0"/>
    <x v="26"/>
    <x v="0"/>
    <x v="6"/>
    <s v="Sin datos"/>
    <x v="3"/>
    <x v="1"/>
    <x v="1"/>
    <x v="5"/>
    <x v="0"/>
    <x v="3"/>
    <x v="0"/>
    <x v="10"/>
    <x v="2"/>
    <x v="0"/>
    <x v="4"/>
  </r>
  <r>
    <x v="74"/>
    <x v="163"/>
    <n v="6780"/>
    <s v="Oropesa del Mar, Playa de Morro de Gos"/>
    <x v="38"/>
    <x v="12"/>
    <d v="1899-12-30T15:45:00"/>
    <s v="40.090377"/>
    <s v="0.146657"/>
    <s v="Rescatado un hombre en la playa Morro de Gos de Orpesa con síntomas de ahogamiento"/>
    <x v="1"/>
    <x v="9"/>
    <x v="0"/>
    <x v="1"/>
    <s v="Sin datos"/>
    <x v="0"/>
    <x v="1"/>
    <x v="1"/>
    <x v="3"/>
    <x v="0"/>
    <x v="0"/>
    <x v="0"/>
    <x v="2"/>
    <x v="0"/>
    <x v="1"/>
    <x v="3"/>
  </r>
  <r>
    <x v="74"/>
    <x v="164"/>
    <n v="6777"/>
    <s v="La Manga del Mar Menor, Playa de la Galúa"/>
    <x v="9"/>
    <x v="5"/>
    <d v="1899-12-30T17:15:00"/>
    <s v="37.662939"/>
    <s v="-0.721649"/>
    <s v="Una mujer muere ahogada en la playa Galúa de La Manga"/>
    <x v="0"/>
    <x v="1"/>
    <x v="0"/>
    <x v="1"/>
    <s v="Sin datos"/>
    <x v="0"/>
    <x v="0"/>
    <x v="0"/>
    <x v="3"/>
    <x v="0"/>
    <x v="9"/>
    <x v="0"/>
    <x v="2"/>
    <x v="0"/>
    <x v="10"/>
    <x v="3"/>
  </r>
  <r>
    <x v="74"/>
    <x v="164"/>
    <n v="6778"/>
    <s v="La Manga del Mar Menor, Playa de la Galúa"/>
    <x v="9"/>
    <x v="5"/>
    <d v="1899-12-30T17:15:00"/>
    <s v="37.662939"/>
    <s v="-0.721649"/>
    <s v="Una mujer muere ahogada en la playa Galúa de La Manga"/>
    <x v="1"/>
    <x v="1"/>
    <x v="0"/>
    <x v="1"/>
    <s v="Sin datos"/>
    <x v="4"/>
    <x v="0"/>
    <x v="2"/>
    <x v="3"/>
    <x v="0"/>
    <x v="3"/>
    <x v="0"/>
    <x v="2"/>
    <x v="0"/>
    <x v="10"/>
    <x v="3"/>
  </r>
  <r>
    <x v="74"/>
    <x v="165"/>
    <n v="6773"/>
    <s v="Santa Cruz de la Plama, Muelle Polivalente"/>
    <x v="36"/>
    <x v="2"/>
    <d v="1899-12-30T16:57:00"/>
    <s v="28.675922"/>
    <s v="-17.768429"/>
    <s v="Un varón fallece tras precipitarse al mar con el vehículo que circulaba en La Palma"/>
    <x v="1"/>
    <x v="40"/>
    <x v="0"/>
    <x v="10"/>
    <s v="Local"/>
    <x v="3"/>
    <x v="0"/>
    <x v="0"/>
    <x v="4"/>
    <x v="0"/>
    <x v="1"/>
    <x v="1"/>
    <x v="7"/>
    <x v="1"/>
    <x v="4"/>
    <x v="2"/>
  </r>
  <r>
    <x v="75"/>
    <x v="166"/>
    <n v="6776"/>
    <s v="Xinzo de Limio, Río Limia"/>
    <x v="26"/>
    <x v="1"/>
    <m/>
    <s v="42.060102"/>
    <s v="-7.731221"/>
    <s v="Encuentran un cuerpo sin vida en el río Limia"/>
    <x v="1"/>
    <x v="60"/>
    <x v="0"/>
    <x v="1"/>
    <s v="Limítrofe"/>
    <x v="1"/>
    <x v="1"/>
    <x v="0"/>
    <x v="1"/>
    <x v="0"/>
    <x v="1"/>
    <x v="0"/>
    <x v="3"/>
    <x v="0"/>
    <x v="4"/>
    <x v="0"/>
  </r>
  <r>
    <x v="75"/>
    <x v="167"/>
    <n v="6772"/>
    <s v="San Bartolomé de Tirajana, Playa de San Agustín"/>
    <x v="19"/>
    <x v="2"/>
    <d v="1899-12-30T10:16:00"/>
    <s v="27.468556"/>
    <s v="-15.541159"/>
    <s v="Servicios de emergencia recuperan el cuerpo de una persona en la costa de Gran Canaria"/>
    <x v="1"/>
    <x v="37"/>
    <x v="0"/>
    <x v="1"/>
    <s v="Sin datos"/>
    <x v="1"/>
    <x v="1"/>
    <x v="0"/>
    <x v="2"/>
    <x v="0"/>
    <x v="1"/>
    <x v="2"/>
    <x v="1"/>
    <x v="0"/>
    <x v="4"/>
    <x v="0"/>
  </r>
  <r>
    <x v="76"/>
    <x v="168"/>
    <n v="6775"/>
    <s v="Teulada-Moraira, playa de L'Ampolla"/>
    <x v="28"/>
    <x v="12"/>
    <d v="1899-12-30T13:00:00"/>
    <s v="38.686823"/>
    <s v="0.130079"/>
    <s v="El responsable de una firma de motos acuáticas salva a un bañista en la playa de Moraira"/>
    <x v="1"/>
    <x v="23"/>
    <x v="10"/>
    <x v="15"/>
    <s v="Extranjero"/>
    <x v="4"/>
    <x v="1"/>
    <x v="2"/>
    <x v="2"/>
    <x v="0"/>
    <x v="3"/>
    <x v="1"/>
    <x v="2"/>
    <x v="0"/>
    <x v="9"/>
    <x v="4"/>
  </r>
  <r>
    <x v="76"/>
    <x v="169"/>
    <n v="6774"/>
    <s v="Sant Josep de sa Talaia, Platges del Comte"/>
    <x v="22"/>
    <x v="7"/>
    <d v="1899-12-30T19:00:00"/>
    <s v="38.962815"/>
    <s v="1.220116"/>
    <s v="Muere ahogado un italiano de 25 años en Platges de Comte"/>
    <x v="1"/>
    <x v="6"/>
    <x v="17"/>
    <x v="3"/>
    <s v="Extranjero"/>
    <x v="0"/>
    <x v="1"/>
    <x v="0"/>
    <x v="3"/>
    <x v="0"/>
    <x v="1"/>
    <x v="0"/>
    <x v="2"/>
    <x v="2"/>
    <x v="4"/>
    <x v="0"/>
  </r>
  <r>
    <x v="77"/>
    <x v="170"/>
    <n v="6771"/>
    <s v="Mogán, Playa de Patalavaca"/>
    <x v="19"/>
    <x v="2"/>
    <d v="1899-12-30T11:40:00"/>
    <s v="27.770211"/>
    <s v="-15.689021"/>
    <s v="Fallece ahogado un bañista en una playa en Gran Canaria"/>
    <x v="1"/>
    <x v="40"/>
    <x v="0"/>
    <x v="1"/>
    <s v="Sin datos"/>
    <x v="1"/>
    <x v="0"/>
    <x v="0"/>
    <x v="2"/>
    <x v="0"/>
    <x v="2"/>
    <x v="1"/>
    <x v="2"/>
    <x v="1"/>
    <x v="2"/>
    <x v="1"/>
  </r>
  <r>
    <x v="78"/>
    <x v="171"/>
    <n v="6770"/>
    <s v="Villaviciosa, río Linares"/>
    <x v="23"/>
    <x v="9"/>
    <d v="1899-12-30T18:00:00"/>
    <s v="43.475760"/>
    <s v="-5.439989"/>
    <s v="Herida una mujer al caer al río Linares a la altura de La Barquerina, en Villaviciosa"/>
    <x v="0"/>
    <x v="5"/>
    <x v="0"/>
    <x v="4"/>
    <s v="Local"/>
    <x v="5"/>
    <x v="1"/>
    <x v="5"/>
    <x v="1"/>
    <x v="0"/>
    <x v="3"/>
    <x v="0"/>
    <x v="3"/>
    <x v="2"/>
    <x v="4"/>
    <x v="2"/>
  </r>
  <r>
    <x v="79"/>
    <x v="172"/>
    <n v="6767"/>
    <s v="Manacor, Cala Murada"/>
    <x v="17"/>
    <x v="7"/>
    <d v="1899-12-30T16:55:00"/>
    <s v="39.451788"/>
    <s v="3.276923"/>
    <s v="Una mujer de 76 años muere ahogada en la playa de Cala Murada"/>
    <x v="0"/>
    <x v="64"/>
    <x v="0"/>
    <x v="1"/>
    <s v="Sin datos"/>
    <x v="0"/>
    <x v="0"/>
    <x v="0"/>
    <x v="2"/>
    <x v="0"/>
    <x v="2"/>
    <x v="1"/>
    <x v="14"/>
    <x v="1"/>
    <x v="2"/>
    <x v="1"/>
  </r>
  <r>
    <x v="79"/>
    <x v="173"/>
    <n v="6766"/>
    <s v="Fisterra, Playa Mar de Forá"/>
    <x v="20"/>
    <x v="1"/>
    <d v="1899-12-30T20:45:00"/>
    <s v="42.909125"/>
    <s v="-9.275049"/>
    <s v="Muere ahogado un peregrino en la playa de Mar de Fóra en Fisterra"/>
    <x v="1"/>
    <x v="23"/>
    <x v="18"/>
    <x v="14"/>
    <s v="Extranjero"/>
    <x v="0"/>
    <x v="1"/>
    <x v="0"/>
    <x v="3"/>
    <x v="0"/>
    <x v="0"/>
    <x v="0"/>
    <x v="2"/>
    <x v="0"/>
    <x v="1"/>
    <x v="0"/>
  </r>
  <r>
    <x v="79"/>
    <x v="174"/>
    <n v="6765"/>
    <s v="Valencia, Puerto"/>
    <x v="33"/>
    <x v="12"/>
    <d v="1899-12-30T07:45:00"/>
    <s v="39.429713"/>
    <s v="-0.289341"/>
    <s v="Rescatan a un hombre caído al mar en Valencia desde un crucero"/>
    <x v="1"/>
    <x v="5"/>
    <x v="14"/>
    <x v="4"/>
    <s v="Sin datos"/>
    <x v="4"/>
    <x v="1"/>
    <x v="2"/>
    <x v="8"/>
    <x v="1"/>
    <x v="3"/>
    <x v="0"/>
    <x v="3"/>
    <x v="2"/>
    <x v="6"/>
    <x v="4"/>
  </r>
  <r>
    <x v="80"/>
    <x v="175"/>
    <n v="6768"/>
    <s v="Puerto de Sóller"/>
    <x v="17"/>
    <x v="7"/>
    <d v="1899-12-30T12:00:00"/>
    <s v="39.797380"/>
    <s v="2.694741"/>
    <s v="Un hombre de movilidad reducida casi se ahoga al caer al agua en el Puerto de Sóller"/>
    <x v="1"/>
    <x v="64"/>
    <x v="0"/>
    <x v="4"/>
    <s v="Sin datos"/>
    <x v="0"/>
    <x v="0"/>
    <x v="1"/>
    <x v="8"/>
    <x v="0"/>
    <x v="0"/>
    <x v="0"/>
    <x v="3"/>
    <x v="2"/>
    <x v="2"/>
    <x v="1"/>
  </r>
  <r>
    <x v="81"/>
    <x v="176"/>
    <n v="6764"/>
    <s v="Isla Redonda, Mar Menor"/>
    <x v="9"/>
    <x v="5"/>
    <d v="1899-12-30T15:47:00"/>
    <s v="37.663988"/>
    <s v="-0.759821"/>
    <s v="Rescatan a una bañista en las inmediaciones de Isla Redonda del Mar Menor"/>
    <x v="0"/>
    <x v="13"/>
    <x v="12"/>
    <x v="1"/>
    <s v="Extranjero"/>
    <x v="4"/>
    <x v="1"/>
    <x v="2"/>
    <x v="5"/>
    <x v="0"/>
    <x v="3"/>
    <x v="0"/>
    <x v="2"/>
    <x v="2"/>
    <x v="4"/>
    <x v="2"/>
  </r>
  <r>
    <x v="81"/>
    <x v="177"/>
    <n v="6762"/>
    <s v="San Javier, Playa Pedrucho"/>
    <x v="9"/>
    <x v="5"/>
    <d v="1899-12-30T12:44:00"/>
    <s v="37.700008"/>
    <s v="-0.738764"/>
    <s v="Servicios de emergencia atienden y trasladan a hospital en estado grave a un varón de 83"/>
    <x v="1"/>
    <x v="51"/>
    <x v="0"/>
    <x v="1"/>
    <s v="Sin datos"/>
    <x v="1"/>
    <x v="0"/>
    <x v="1"/>
    <x v="2"/>
    <x v="0"/>
    <x v="2"/>
    <x v="1"/>
    <x v="2"/>
    <x v="1"/>
    <x v="2"/>
    <x v="1"/>
  </r>
  <r>
    <x v="81"/>
    <x v="178"/>
    <n v="6761"/>
    <s v="Cabo de Palos"/>
    <x v="9"/>
    <x v="5"/>
    <d v="1899-12-30T13:50:00"/>
    <s v="37.635407"/>
    <s v="-0.683734"/>
    <s v="Una buceadora sufre síndrome de descompresión en Cabo de Palos"/>
    <x v="0"/>
    <x v="53"/>
    <x v="0"/>
    <x v="6"/>
    <s v="Sin datos"/>
    <x v="3"/>
    <x v="1"/>
    <x v="1"/>
    <x v="5"/>
    <x v="0"/>
    <x v="3"/>
    <x v="0"/>
    <x v="10"/>
    <x v="2"/>
    <x v="0"/>
    <x v="4"/>
  </r>
  <r>
    <x v="81"/>
    <x v="179"/>
    <n v="6759"/>
    <s v="Mareny de Barraquetes"/>
    <x v="33"/>
    <x v="12"/>
    <m/>
    <s v="39.242335"/>
    <s v="-0.254523"/>
    <s v="Ahogado en Mareny de Barraquetes"/>
    <x v="1"/>
    <x v="65"/>
    <x v="0"/>
    <x v="11"/>
    <s v="Sin datos"/>
    <x v="0"/>
    <x v="1"/>
    <x v="0"/>
    <x v="3"/>
    <x v="4"/>
    <x v="0"/>
    <x v="0"/>
    <x v="2"/>
    <x v="0"/>
    <x v="1"/>
    <x v="3"/>
  </r>
  <r>
    <x v="81"/>
    <x v="180"/>
    <n v="6757"/>
    <s v="Blanes"/>
    <x v="0"/>
    <x v="0"/>
    <d v="1899-12-30T14:37:00"/>
    <s v="41.673677"/>
    <s v="2.792983"/>
    <s v="Ferit greu un home de 49 anys en ofegar-se a la platja de Blanes"/>
    <x v="1"/>
    <x v="11"/>
    <x v="13"/>
    <x v="11"/>
    <s v="Extranjero"/>
    <x v="0"/>
    <x v="1"/>
    <x v="0"/>
    <x v="3"/>
    <x v="4"/>
    <x v="0"/>
    <x v="0"/>
    <x v="2"/>
    <x v="0"/>
    <x v="1"/>
    <x v="3"/>
  </r>
  <r>
    <x v="81"/>
    <x v="180"/>
    <n v="6758"/>
    <s v="Blanes"/>
    <x v="0"/>
    <x v="0"/>
    <d v="1899-12-30T14:37:00"/>
    <s v="41.673677"/>
    <s v="2.792983"/>
    <s v="Ferit greu un home de 49 anys en ofegar-se a la platja de Blanes"/>
    <x v="1"/>
    <x v="53"/>
    <x v="13"/>
    <x v="11"/>
    <s v="Extranjero"/>
    <x v="4"/>
    <x v="1"/>
    <x v="2"/>
    <x v="3"/>
    <x v="4"/>
    <x v="3"/>
    <x v="0"/>
    <x v="2"/>
    <x v="0"/>
    <x v="1"/>
    <x v="3"/>
  </r>
  <r>
    <x v="81"/>
    <x v="181"/>
    <n v="6756"/>
    <s v="Calella. Cala Roca Grossa"/>
    <x v="4"/>
    <x v="0"/>
    <m/>
    <s v="41.605254"/>
    <s v="2.640052"/>
    <s v="Rescat a cala Roca Grossa de Calella"/>
    <x v="1"/>
    <x v="13"/>
    <x v="0"/>
    <x v="11"/>
    <s v="Sin datos"/>
    <x v="4"/>
    <x v="1"/>
    <x v="2"/>
    <x v="3"/>
    <x v="5"/>
    <x v="3"/>
    <x v="0"/>
    <x v="2"/>
    <x v="0"/>
    <x v="1"/>
    <x v="3"/>
  </r>
  <r>
    <x v="81"/>
    <x v="182"/>
    <n v="6754"/>
    <s v="Denia, Playa de les Bovetes"/>
    <x v="28"/>
    <x v="12"/>
    <d v="1899-12-30T15:00:00"/>
    <s v="38.860799"/>
    <s v="0.061339"/>
    <s v="Cruz Roja rescata con bandera roja a dos bañistas de edad avanzada"/>
    <x v="1"/>
    <x v="38"/>
    <x v="0"/>
    <x v="11"/>
    <s v="Sin datos"/>
    <x v="4"/>
    <x v="0"/>
    <x v="2"/>
    <x v="2"/>
    <x v="4"/>
    <x v="3"/>
    <x v="1"/>
    <x v="2"/>
    <x v="1"/>
    <x v="2"/>
    <x v="1"/>
  </r>
  <r>
    <x v="81"/>
    <x v="182"/>
    <n v="6755"/>
    <s v="Denia, Playa de les Bovetes"/>
    <x v="28"/>
    <x v="12"/>
    <d v="1899-12-30T15:00:00"/>
    <s v="38.860799"/>
    <s v="0.061339"/>
    <s v="Cruz Roja rescata con bandera roja a dos bañistas de edad avanzada"/>
    <x v="0"/>
    <x v="38"/>
    <x v="0"/>
    <x v="11"/>
    <s v="Sin datos"/>
    <x v="4"/>
    <x v="0"/>
    <x v="2"/>
    <x v="2"/>
    <x v="4"/>
    <x v="3"/>
    <x v="1"/>
    <x v="2"/>
    <x v="1"/>
    <x v="2"/>
    <x v="1"/>
  </r>
  <r>
    <x v="81"/>
    <x v="183"/>
    <n v="6752"/>
    <s v="Cala Millor"/>
    <x v="17"/>
    <x v="7"/>
    <d v="1899-12-30T18:00:00"/>
    <s v="39.600669"/>
    <s v="3.385528"/>
    <s v="Dos rescates por bañistas imprudentes en Cala Millor"/>
    <x v="0"/>
    <x v="46"/>
    <x v="0"/>
    <x v="11"/>
    <s v="Sin datos"/>
    <x v="4"/>
    <x v="1"/>
    <x v="2"/>
    <x v="2"/>
    <x v="4"/>
    <x v="3"/>
    <x v="2"/>
    <x v="2"/>
    <x v="5"/>
    <x v="2"/>
    <x v="1"/>
  </r>
  <r>
    <x v="81"/>
    <x v="183"/>
    <n v="6753"/>
    <s v="Cala Millor"/>
    <x v="17"/>
    <x v="7"/>
    <d v="1899-12-30T18:00:00"/>
    <s v="39.600669"/>
    <s v="3.385528"/>
    <s v="Dos rescates por bañistas imprudentes en Cala Millor"/>
    <x v="0"/>
    <x v="13"/>
    <x v="0"/>
    <x v="9"/>
    <s v="Sin datos"/>
    <x v="4"/>
    <x v="3"/>
    <x v="2"/>
    <x v="2"/>
    <x v="4"/>
    <x v="3"/>
    <x v="2"/>
    <x v="2"/>
    <x v="5"/>
    <x v="2"/>
    <x v="1"/>
  </r>
  <r>
    <x v="81"/>
    <x v="184"/>
    <n v="6751"/>
    <s v="Valencia, Playa de la Malvarrosa"/>
    <x v="33"/>
    <x v="12"/>
    <d v="1899-12-30T14:00:00"/>
    <s v="39.478381"/>
    <s v="-0.323317"/>
    <s v="Fallece ahogado un hombre de 58 años en la playa de la Malvarrosa"/>
    <x v="1"/>
    <x v="65"/>
    <x v="0"/>
    <x v="11"/>
    <s v="Sin datos"/>
    <x v="0"/>
    <x v="1"/>
    <x v="6"/>
    <x v="3"/>
    <x v="0"/>
    <x v="0"/>
    <x v="0"/>
    <x v="2"/>
    <x v="0"/>
    <x v="4"/>
    <x v="0"/>
  </r>
  <r>
    <x v="81"/>
    <x v="185"/>
    <n v="6749"/>
    <s v="Oliva"/>
    <x v="33"/>
    <x v="12"/>
    <d v="1899-12-30T09:30:00"/>
    <s v="38.929142"/>
    <s v="-0.091909"/>
    <s v="Fallecida mujer de 65 años con síntomas de ahogamiento"/>
    <x v="0"/>
    <x v="38"/>
    <x v="0"/>
    <x v="11"/>
    <s v="Sin datos"/>
    <x v="0"/>
    <x v="0"/>
    <x v="0"/>
    <x v="3"/>
    <x v="5"/>
    <x v="0"/>
    <x v="0"/>
    <x v="2"/>
    <x v="0"/>
    <x v="1"/>
    <x v="3"/>
  </r>
  <r>
    <x v="81"/>
    <x v="186"/>
    <n v="6748"/>
    <s v="Oliva"/>
    <x v="33"/>
    <x v="12"/>
    <d v="1899-12-30T09:30:00"/>
    <s v="38.929142"/>
    <s v="-0.091909"/>
    <s v="Fallece un hombre de 62 años con síntomas de ahogamiento"/>
    <x v="1"/>
    <x v="62"/>
    <x v="0"/>
    <x v="11"/>
    <s v="Sin datos"/>
    <x v="0"/>
    <x v="0"/>
    <x v="0"/>
    <x v="3"/>
    <x v="5"/>
    <x v="0"/>
    <x v="0"/>
    <x v="2"/>
    <x v="0"/>
    <x v="1"/>
    <x v="3"/>
  </r>
  <r>
    <x v="81"/>
    <x v="187"/>
    <n v="6747"/>
    <s v="Oliva"/>
    <x v="33"/>
    <x v="12"/>
    <d v="1899-12-30T09:30:00"/>
    <s v="38.929142"/>
    <s v="-0.091909"/>
    <s v="Rescatado hombre 83 años con síntomas de ahogamiento"/>
    <x v="1"/>
    <x v="51"/>
    <x v="0"/>
    <x v="11"/>
    <s v="Sin datos"/>
    <x v="0"/>
    <x v="0"/>
    <x v="1"/>
    <x v="3"/>
    <x v="5"/>
    <x v="0"/>
    <x v="0"/>
    <x v="2"/>
    <x v="0"/>
    <x v="1"/>
    <x v="3"/>
  </r>
  <r>
    <x v="82"/>
    <x v="188"/>
    <n v="6750"/>
    <s v="Valencia, Playa del Cabanyal"/>
    <x v="33"/>
    <x v="12"/>
    <d v="1899-12-30T22:30:00"/>
    <s v="39.466509"/>
    <s v="-0.321075"/>
    <s v="Un hombre murió anoche en la playa de la Malvarrosa"/>
    <x v="1"/>
    <x v="31"/>
    <x v="3"/>
    <x v="11"/>
    <s v="Extranjero"/>
    <x v="0"/>
    <x v="1"/>
    <x v="0"/>
    <x v="3"/>
    <x v="0"/>
    <x v="1"/>
    <x v="0"/>
    <x v="2"/>
    <x v="0"/>
    <x v="4"/>
    <x v="0"/>
  </r>
  <r>
    <x v="82"/>
    <x v="189"/>
    <n v="6746"/>
    <s v="Platja d'Aro"/>
    <x v="0"/>
    <x v="0"/>
    <d v="1899-12-30T15:30:00"/>
    <s v="41.810782"/>
    <s v="3.063454"/>
    <s v="Encuentran el cuerpo sin vida de un hombre atrapado por la lluvia en un sótano en Platja d'Aro, en Girona"/>
    <x v="1"/>
    <x v="7"/>
    <x v="19"/>
    <x v="12"/>
    <s v="Residente"/>
    <x v="0"/>
    <x v="1"/>
    <x v="0"/>
    <x v="10"/>
    <x v="2"/>
    <x v="1"/>
    <x v="0"/>
    <x v="3"/>
    <x v="4"/>
    <x v="4"/>
    <x v="0"/>
  </r>
  <r>
    <x v="82"/>
    <x v="190"/>
    <n v="6744"/>
    <s v="Almedinilla, Río Caicena"/>
    <x v="6"/>
    <x v="4"/>
    <d v="1899-12-30T14:20:00"/>
    <s v="37.439473"/>
    <s v="-4.088514"/>
    <s v="Rescatan a un anciano que cayó al cauce del río Caicena en Almedinilla (Córdoba)"/>
    <x v="1"/>
    <x v="28"/>
    <x v="0"/>
    <x v="4"/>
    <s v="Local"/>
    <x v="3"/>
    <x v="0"/>
    <x v="5"/>
    <x v="1"/>
    <x v="0"/>
    <x v="3"/>
    <x v="0"/>
    <x v="3"/>
    <x v="0"/>
    <x v="4"/>
    <x v="2"/>
  </r>
  <r>
    <x v="83"/>
    <x v="191"/>
    <n v="6745"/>
    <s v="Burriana"/>
    <x v="38"/>
    <x v="12"/>
    <d v="1899-12-30T10:00:00"/>
    <s v="39.863639"/>
    <s v="-0.058498"/>
    <s v="Hospitalizado un buzo de 22 años rescatado en Burriana"/>
    <x v="1"/>
    <x v="66"/>
    <x v="0"/>
    <x v="6"/>
    <s v="Sin datos"/>
    <x v="3"/>
    <x v="1"/>
    <x v="1"/>
    <x v="8"/>
    <x v="0"/>
    <x v="3"/>
    <x v="0"/>
    <x v="10"/>
    <x v="2"/>
    <x v="0"/>
    <x v="3"/>
  </r>
  <r>
    <x v="83"/>
    <x v="192"/>
    <n v="6743"/>
    <s v="Ossa de Montiel"/>
    <x v="40"/>
    <x v="14"/>
    <d v="1899-12-30T19:40:00"/>
    <s v="38.962940"/>
    <s v="-2.742041"/>
    <s v="Tormenta en Ossa de Montiel (Albacete): el río se desborda y tres personas, rescatadas"/>
    <x v="1"/>
    <x v="1"/>
    <x v="0"/>
    <x v="12"/>
    <s v="Local"/>
    <x v="4"/>
    <x v="0"/>
    <x v="3"/>
    <x v="10"/>
    <x v="2"/>
    <x v="3"/>
    <x v="0"/>
    <x v="7"/>
    <x v="0"/>
    <x v="4"/>
    <x v="2"/>
  </r>
  <r>
    <x v="83"/>
    <x v="193"/>
    <n v="6741"/>
    <s v="Ossa de Montiel"/>
    <x v="40"/>
    <x v="14"/>
    <d v="1899-12-30T19:40:00"/>
    <s v="38.962940"/>
    <s v="-2.742041"/>
    <s v="Tormenta en Ossa de Montiel (Albacete): el río se desborda y tres personas, rescatadas"/>
    <x v="1"/>
    <x v="46"/>
    <x v="0"/>
    <x v="12"/>
    <s v="Local"/>
    <x v="4"/>
    <x v="1"/>
    <x v="2"/>
    <x v="10"/>
    <x v="2"/>
    <x v="3"/>
    <x v="0"/>
    <x v="3"/>
    <x v="0"/>
    <x v="4"/>
    <x v="2"/>
  </r>
  <r>
    <x v="83"/>
    <x v="193"/>
    <n v="6742"/>
    <s v="Ossa de Montiel"/>
    <x v="40"/>
    <x v="14"/>
    <d v="1899-12-30T19:40:00"/>
    <s v="38.962940"/>
    <s v="-2.742041"/>
    <s v="Tormenta en Ossa de Montiel (Albacete): el río se desborda y tres personas, rescatadas"/>
    <x v="1"/>
    <x v="46"/>
    <x v="0"/>
    <x v="12"/>
    <s v="Local"/>
    <x v="4"/>
    <x v="1"/>
    <x v="2"/>
    <x v="10"/>
    <x v="2"/>
    <x v="3"/>
    <x v="0"/>
    <x v="3"/>
    <x v="0"/>
    <x v="4"/>
    <x v="2"/>
  </r>
  <r>
    <x v="83"/>
    <x v="194"/>
    <n v="6740"/>
    <s v="Cabo Touriñan"/>
    <x v="20"/>
    <x v="1"/>
    <m/>
    <s v="43.058996"/>
    <s v="-9.304154"/>
    <s v="Rescatados dos pescadores deportivos de Santiago tras volcar su embarcación en cabo Touriñán"/>
    <x v="1"/>
    <x v="67"/>
    <x v="0"/>
    <x v="2"/>
    <s v="Local"/>
    <x v="2"/>
    <x v="1"/>
    <x v="3"/>
    <x v="5"/>
    <x v="0"/>
    <x v="3"/>
    <x v="0"/>
    <x v="11"/>
    <x v="2"/>
    <x v="0"/>
    <x v="3"/>
  </r>
  <r>
    <x v="83"/>
    <x v="195"/>
    <n v="6739"/>
    <s v="Alicante, Playa de San Juan"/>
    <x v="28"/>
    <x v="12"/>
    <m/>
    <s v="38.377260"/>
    <s v="-0.409448"/>
    <s v="Muere un bañista en Alicante"/>
    <x v="1"/>
    <x v="50"/>
    <x v="0"/>
    <x v="1"/>
    <s v="Sin datos"/>
    <x v="1"/>
    <x v="0"/>
    <x v="0"/>
    <x v="3"/>
    <x v="0"/>
    <x v="0"/>
    <x v="0"/>
    <x v="2"/>
    <x v="0"/>
    <x v="1"/>
    <x v="3"/>
  </r>
  <r>
    <x v="83"/>
    <x v="196"/>
    <n v="6738"/>
    <s v="Candelaria, Playa de El Chovito"/>
    <x v="27"/>
    <x v="2"/>
    <d v="1899-12-30T16:07:00"/>
    <s v="28.354836"/>
    <s v="-16.369459"/>
    <s v="Un varón recuperado de una parada cardiorrespiratoria tras sufrir un ahogamiento en el mar en Tenerife"/>
    <x v="1"/>
    <x v="31"/>
    <x v="0"/>
    <x v="1"/>
    <s v="Sin datos"/>
    <x v="0"/>
    <x v="1"/>
    <x v="1"/>
    <x v="3"/>
    <x v="0"/>
    <x v="10"/>
    <x v="0"/>
    <x v="2"/>
    <x v="0"/>
    <x v="1"/>
    <x v="3"/>
  </r>
  <r>
    <x v="83"/>
    <x v="197"/>
    <n v="6737"/>
    <s v="Puerto de la Cruz, Playa Jardín"/>
    <x v="27"/>
    <x v="2"/>
    <m/>
    <s v="28.412801"/>
    <s v="-16.560373"/>
    <s v="Fallece ahogada una mujer de 56 años en el Puerto de la Cruz"/>
    <x v="0"/>
    <x v="60"/>
    <x v="0"/>
    <x v="7"/>
    <s v="Local"/>
    <x v="3"/>
    <x v="1"/>
    <x v="0"/>
    <x v="3"/>
    <x v="0"/>
    <x v="0"/>
    <x v="0"/>
    <x v="3"/>
    <x v="0"/>
    <x v="4"/>
    <x v="3"/>
  </r>
  <r>
    <x v="84"/>
    <x v="198"/>
    <n v="6736"/>
    <s v="Ceuta"/>
    <x v="41"/>
    <x v="15"/>
    <d v="1899-12-30T01:00:00"/>
    <s v="35.890575"/>
    <s v="-5.316474"/>
    <s v="Dos policías nacionales rescatan de morir ahogado a un hombre en la zona del club náutico CAS"/>
    <x v="1"/>
    <x v="13"/>
    <x v="0"/>
    <x v="3"/>
    <s v="Local"/>
    <x v="4"/>
    <x v="1"/>
    <x v="3"/>
    <x v="4"/>
    <x v="0"/>
    <x v="3"/>
    <x v="0"/>
    <x v="3"/>
    <x v="4"/>
    <x v="7"/>
    <x v="4"/>
  </r>
  <r>
    <x v="84"/>
    <x v="199"/>
    <n v="6735"/>
    <s v="Denia, Playa de les Albaranes"/>
    <x v="28"/>
    <x v="12"/>
    <d v="1899-12-30T13:00:00"/>
    <s v="38.854190"/>
    <s v="0.092703"/>
    <s v="Un bañista fallece ahogado en la playa de les Albaranes de Dénia"/>
    <x v="1"/>
    <x v="68"/>
    <x v="0"/>
    <x v="1"/>
    <s v="Otra CCAA"/>
    <x v="1"/>
    <x v="0"/>
    <x v="0"/>
    <x v="3"/>
    <x v="0"/>
    <x v="0"/>
    <x v="0"/>
    <x v="2"/>
    <x v="0"/>
    <x v="1"/>
    <x v="3"/>
  </r>
  <r>
    <x v="84"/>
    <x v="200"/>
    <n v="6734"/>
    <s v="Benicassim, Playa de la Almadrava"/>
    <x v="38"/>
    <x v="12"/>
    <d v="1899-12-30T12:10:00"/>
    <s v="40.051747"/>
    <s v="0.076009"/>
    <s v="Socorristas salvan la vida a un hombre de 68 años en Benicàssim tras sacarle del mar por ahogamiento"/>
    <x v="1"/>
    <x v="19"/>
    <x v="0"/>
    <x v="1"/>
    <s v="Sin datos"/>
    <x v="1"/>
    <x v="0"/>
    <x v="0"/>
    <x v="2"/>
    <x v="0"/>
    <x v="2"/>
    <x v="1"/>
    <x v="2"/>
    <x v="1"/>
    <x v="2"/>
    <x v="1"/>
  </r>
  <r>
    <x v="84"/>
    <x v="201"/>
    <n v="6733"/>
    <s v="Port de San Miguel"/>
    <x v="22"/>
    <x v="7"/>
    <d v="1899-12-30T13:00:00"/>
    <s v="39.081204"/>
    <s v="1.440804"/>
    <s v="Encuentran el cadáver de un hombre que había desaparecido en Port de Sant Miquel"/>
    <x v="1"/>
    <x v="23"/>
    <x v="4"/>
    <x v="4"/>
    <s v="Extranjero"/>
    <x v="1"/>
    <x v="1"/>
    <x v="0"/>
    <x v="8"/>
    <x v="0"/>
    <x v="1"/>
    <x v="0"/>
    <x v="3"/>
    <x v="2"/>
    <x v="4"/>
    <x v="0"/>
  </r>
  <r>
    <x v="84"/>
    <x v="202"/>
    <n v="6730"/>
    <s v="Can Picafort, Playa de Son Bauló"/>
    <x v="17"/>
    <x v="7"/>
    <m/>
    <s v="39.759317"/>
    <s v="3.170548"/>
    <s v="Salvan la vida de un hombre en parada cardiorrespiratoria en la playa de Son Bauló"/>
    <x v="1"/>
    <x v="38"/>
    <x v="0"/>
    <x v="1"/>
    <s v="Sin datos"/>
    <x v="1"/>
    <x v="1"/>
    <x v="1"/>
    <x v="2"/>
    <x v="0"/>
    <x v="2"/>
    <x v="1"/>
    <x v="2"/>
    <x v="1"/>
    <x v="2"/>
    <x v="1"/>
  </r>
  <r>
    <x v="85"/>
    <x v="203"/>
    <n v="6763"/>
    <s v="Muiños"/>
    <x v="26"/>
    <x v="1"/>
    <d v="1899-12-30T13:00:00"/>
    <s v="41.954265"/>
    <s v="-7.984845"/>
    <s v="Aparece el cadáver de un hombre en el interior de un pozo en Muíños (Ourense)"/>
    <x v="1"/>
    <x v="58"/>
    <x v="0"/>
    <x v="4"/>
    <s v="Local"/>
    <x v="3"/>
    <x v="0"/>
    <x v="0"/>
    <x v="11"/>
    <x v="2"/>
    <x v="1"/>
    <x v="0"/>
    <x v="3"/>
    <x v="2"/>
    <x v="4"/>
    <x v="0"/>
  </r>
  <r>
    <x v="85"/>
    <x v="204"/>
    <n v="6732"/>
    <s v="Noja, Playa de Joyel"/>
    <x v="25"/>
    <x v="11"/>
    <d v="1899-12-30T17:00:00"/>
    <s v="43.493619"/>
    <s v="-3.538720"/>
    <s v="Muere ahogada en la playa de Joyel una mujer de nacionalidad holandesa"/>
    <x v="0"/>
    <x v="38"/>
    <x v="3"/>
    <x v="11"/>
    <s v="Extranjero"/>
    <x v="0"/>
    <x v="0"/>
    <x v="0"/>
    <x v="3"/>
    <x v="0"/>
    <x v="0"/>
    <x v="0"/>
    <x v="2"/>
    <x v="2"/>
    <x v="1"/>
    <x v="3"/>
  </r>
  <r>
    <x v="86"/>
    <x v="205"/>
    <n v="6729"/>
    <s v="L'Estartit, Playa de Griels"/>
    <x v="0"/>
    <x v="0"/>
    <d v="1899-12-30T10:48:00"/>
    <s v="42.049773"/>
    <s v="3.198736"/>
    <s v="Muere un hombre de 79 años ahogado en una playa de l’Estartit"/>
    <x v="1"/>
    <x v="40"/>
    <x v="0"/>
    <x v="1"/>
    <s v="Sin datos"/>
    <x v="1"/>
    <x v="0"/>
    <x v="0"/>
    <x v="3"/>
    <x v="0"/>
    <x v="0"/>
    <x v="0"/>
    <x v="2"/>
    <x v="0"/>
    <x v="1"/>
    <x v="3"/>
  </r>
  <r>
    <x v="86"/>
    <x v="206"/>
    <n v="6727"/>
    <s v="San Sebastián, Playa de Ondarreta"/>
    <x v="12"/>
    <x v="6"/>
    <d v="1899-12-30T11:00:00"/>
    <s v="43.316858"/>
    <s v="-2.001878"/>
    <s v="Aparece el cadáver de un hombre en la playa de Ondarreta"/>
    <x v="1"/>
    <x v="24"/>
    <x v="0"/>
    <x v="1"/>
    <s v="Local"/>
    <x v="1"/>
    <x v="1"/>
    <x v="0"/>
    <x v="3"/>
    <x v="0"/>
    <x v="1"/>
    <x v="0"/>
    <x v="1"/>
    <x v="0"/>
    <x v="4"/>
    <x v="0"/>
  </r>
  <r>
    <x v="86"/>
    <x v="207"/>
    <n v="6726"/>
    <s v="Algezares, Río Reguerón"/>
    <x v="9"/>
    <x v="5"/>
    <m/>
    <s v="38.018114"/>
    <s v="-1.012727"/>
    <s v="Rescatan a un hombre tras saltar al cauce del Reguerón"/>
    <x v="1"/>
    <x v="5"/>
    <x v="0"/>
    <x v="7"/>
    <s v="Local"/>
    <x v="4"/>
    <x v="1"/>
    <x v="2"/>
    <x v="1"/>
    <x v="0"/>
    <x v="3"/>
    <x v="0"/>
    <x v="15"/>
    <x v="0"/>
    <x v="4"/>
    <x v="3"/>
  </r>
  <r>
    <x v="87"/>
    <x v="208"/>
    <n v="6728"/>
    <s v="Illora, Sierra Pelá"/>
    <x v="13"/>
    <x v="4"/>
    <d v="1899-12-30T12:00:00"/>
    <s v="37.340167"/>
    <s v="-3.919431"/>
    <s v="Cinco horas de angustia de un cazador tras caer al interior de un pozo de cinco metros en Íllora"/>
    <x v="1"/>
    <x v="12"/>
    <x v="0"/>
    <x v="4"/>
    <s v="Local"/>
    <x v="4"/>
    <x v="0"/>
    <x v="3"/>
    <x v="11"/>
    <x v="0"/>
    <x v="3"/>
    <x v="0"/>
    <x v="3"/>
    <x v="0"/>
    <x v="4"/>
    <x v="2"/>
  </r>
  <r>
    <x v="87"/>
    <x v="209"/>
    <n v="6722"/>
    <s v="Dolores, Acequia Mayayo"/>
    <x v="28"/>
    <x v="12"/>
    <d v="1899-12-30T15:00:00"/>
    <s v="38.134037"/>
    <s v="-0.761374"/>
    <s v="Aparece el cadáver del holandés desaparecido, séptima víctima de la Dana en la Vega Baja"/>
    <x v="1"/>
    <x v="56"/>
    <x v="3"/>
    <x v="12"/>
    <s v="Extranjero"/>
    <x v="3"/>
    <x v="0"/>
    <x v="0"/>
    <x v="1"/>
    <x v="2"/>
    <x v="1"/>
    <x v="0"/>
    <x v="3"/>
    <x v="0"/>
    <x v="4"/>
    <x v="0"/>
  </r>
  <r>
    <x v="88"/>
    <x v="210"/>
    <n v="6731"/>
    <s v="La Matanza"/>
    <x v="28"/>
    <x v="12"/>
    <m/>
    <s v="38.136164"/>
    <s v="-1.010894"/>
    <s v="Un muerto en Orihuela eleva a seis las víctimas por el temporal"/>
    <x v="1"/>
    <x v="69"/>
    <x v="0"/>
    <x v="12"/>
    <s v="Limítrofe"/>
    <x v="3"/>
    <x v="1"/>
    <x v="0"/>
    <x v="10"/>
    <x v="2"/>
    <x v="1"/>
    <x v="0"/>
    <x v="3"/>
    <x v="0"/>
    <x v="1"/>
    <x v="0"/>
  </r>
  <r>
    <x v="88"/>
    <x v="211"/>
    <n v="6725"/>
    <s v="Muro, Playa de Muro"/>
    <x v="17"/>
    <x v="7"/>
    <d v="1899-12-30T16:40:00"/>
    <s v="39.793279"/>
    <s v="3.126046"/>
    <s v="Muere ahogado un turista alemán en la playa de Muro"/>
    <x v="1"/>
    <x v="3"/>
    <x v="4"/>
    <x v="1"/>
    <s v="Extranjero"/>
    <x v="1"/>
    <x v="1"/>
    <x v="0"/>
    <x v="2"/>
    <x v="0"/>
    <x v="2"/>
    <x v="1"/>
    <x v="2"/>
    <x v="1"/>
    <x v="2"/>
    <x v="1"/>
  </r>
  <r>
    <x v="88"/>
    <x v="212"/>
    <n v="6723"/>
    <s v="L'Ametlla de Mar, Playa de Port Olivet"/>
    <x v="0"/>
    <x v="0"/>
    <d v="1899-12-30T17:28:00"/>
    <s v="40.865713"/>
    <s v="0.788232"/>
    <s v="Muere ahogado un hombre en una playa de L'Ametlla de Mar"/>
    <x v="1"/>
    <x v="18"/>
    <x v="0"/>
    <x v="11"/>
    <s v="Sin datos"/>
    <x v="0"/>
    <x v="1"/>
    <x v="0"/>
    <x v="3"/>
    <x v="5"/>
    <x v="1"/>
    <x v="0"/>
    <x v="2"/>
    <x v="0"/>
    <x v="4"/>
    <x v="3"/>
  </r>
  <r>
    <x v="88"/>
    <x v="212"/>
    <n v="6724"/>
    <s v="L'Ametlla de Mar, Playa de Port Olivet"/>
    <x v="0"/>
    <x v="0"/>
    <d v="1899-12-30T17:28:00"/>
    <s v="40.865713"/>
    <s v="0.788232"/>
    <s v="Muere ahogado un hombre en una playa de L'Ametlla de Mar"/>
    <x v="1"/>
    <x v="7"/>
    <x v="0"/>
    <x v="11"/>
    <s v="Sin datos"/>
    <x v="4"/>
    <x v="1"/>
    <x v="2"/>
    <x v="3"/>
    <x v="5"/>
    <x v="3"/>
    <x v="0"/>
    <x v="2"/>
    <x v="0"/>
    <x v="8"/>
    <x v="3"/>
  </r>
  <r>
    <x v="89"/>
    <x v="213"/>
    <n v="6760"/>
    <s v="Ferrol, Playa de Doniños"/>
    <x v="20"/>
    <x v="1"/>
    <m/>
    <s v="43.49921"/>
    <s v="-8.319099"/>
    <s v="Policía Nacional fuera de servicio salva a un hombre de morir ahogado en Ferrol"/>
    <x v="1"/>
    <x v="23"/>
    <x v="0"/>
    <x v="11"/>
    <s v="Sin datos"/>
    <x v="4"/>
    <x v="1"/>
    <x v="2"/>
    <x v="3"/>
    <x v="5"/>
    <x v="3"/>
    <x v="0"/>
    <x v="2"/>
    <x v="0"/>
    <x v="1"/>
    <x v="4"/>
  </r>
  <r>
    <x v="89"/>
    <x v="214"/>
    <n v="6721"/>
    <s v="Baza, La Jámula"/>
    <x v="13"/>
    <x v="4"/>
    <m/>
    <s v="37.491208"/>
    <s v="-2.503575"/>
    <s v="hallazgo en una rambla de Baza (Granada) del cuerpo sin vida de un hombre de 36 años"/>
    <x v="1"/>
    <x v="4"/>
    <x v="0"/>
    <x v="12"/>
    <s v="Local"/>
    <x v="0"/>
    <x v="1"/>
    <x v="0"/>
    <x v="10"/>
    <x v="2"/>
    <x v="1"/>
    <x v="0"/>
    <x v="7"/>
    <x v="0"/>
    <x v="4"/>
    <x v="0"/>
  </r>
  <r>
    <x v="89"/>
    <x v="215"/>
    <n v="6720"/>
    <s v="Orihuela, Virgen del Remedio"/>
    <x v="28"/>
    <x v="12"/>
    <m/>
    <s v="38.139874"/>
    <s v="-1.016066"/>
    <s v="Fallece un vecino de Redován al ser arrastrado por las aguas"/>
    <x v="1"/>
    <x v="60"/>
    <x v="0"/>
    <x v="12"/>
    <s v="Local"/>
    <x v="0"/>
    <x v="3"/>
    <x v="0"/>
    <x v="10"/>
    <x v="2"/>
    <x v="1"/>
    <x v="0"/>
    <x v="7"/>
    <x v="0"/>
    <x v="4"/>
    <x v="0"/>
  </r>
  <r>
    <x v="89"/>
    <x v="216"/>
    <n v="6717"/>
    <s v="Almería"/>
    <x v="11"/>
    <x v="4"/>
    <d v="1899-12-30T05:38:00"/>
    <s v="36.845791"/>
    <s v="-2.447774"/>
    <s v="Muere un hombre atrapado en su coche en el túnel anegado de carretera de Los Molinos"/>
    <x v="1"/>
    <x v="53"/>
    <x v="20"/>
    <x v="10"/>
    <s v="Residente"/>
    <x v="4"/>
    <x v="3"/>
    <x v="2"/>
    <x v="10"/>
    <x v="5"/>
    <x v="3"/>
    <x v="0"/>
    <x v="7"/>
    <x v="4"/>
    <x v="7"/>
    <x v="4"/>
  </r>
  <r>
    <x v="89"/>
    <x v="216"/>
    <n v="6718"/>
    <s v="Almería"/>
    <x v="11"/>
    <x v="4"/>
    <d v="1899-12-30T05:38:00"/>
    <s v="36.845791"/>
    <s v="-2.447774"/>
    <s v="Muere un hombre atrapado en su coche en el túnel anegado de carretera de Los Molinos"/>
    <x v="1"/>
    <x v="53"/>
    <x v="20"/>
    <x v="10"/>
    <s v="Residente"/>
    <x v="4"/>
    <x v="3"/>
    <x v="2"/>
    <x v="10"/>
    <x v="5"/>
    <x v="3"/>
    <x v="0"/>
    <x v="7"/>
    <x v="4"/>
    <x v="7"/>
    <x v="4"/>
  </r>
  <r>
    <x v="89"/>
    <x v="216"/>
    <n v="6719"/>
    <s v="Almería"/>
    <x v="11"/>
    <x v="4"/>
    <d v="1899-12-30T05:38:00"/>
    <s v="36.845791"/>
    <s v="-2.447774"/>
    <s v="Muere un hombre atrapado en su coche en el túnel anegado de carretera de Los Molinos"/>
    <x v="1"/>
    <x v="45"/>
    <x v="20"/>
    <x v="10"/>
    <s v="Residente"/>
    <x v="0"/>
    <x v="3"/>
    <x v="0"/>
    <x v="10"/>
    <x v="5"/>
    <x v="1"/>
    <x v="0"/>
    <x v="7"/>
    <x v="4"/>
    <x v="7"/>
    <x v="4"/>
  </r>
  <r>
    <x v="90"/>
    <x v="217"/>
    <n v="6715"/>
    <s v="Caudete"/>
    <x v="40"/>
    <x v="14"/>
    <m/>
    <s v="38.712496"/>
    <s v="-0.981490"/>
    <s v="Dos fallecidos al quedar atrapados en su coche por las lluvias en Caudete, Albacete"/>
    <x v="1"/>
    <x v="70"/>
    <x v="0"/>
    <x v="12"/>
    <s v="Local"/>
    <x v="0"/>
    <x v="3"/>
    <x v="0"/>
    <x v="10"/>
    <x v="2"/>
    <x v="1"/>
    <x v="0"/>
    <x v="7"/>
    <x v="0"/>
    <x v="4"/>
    <x v="0"/>
  </r>
  <r>
    <x v="90"/>
    <x v="217"/>
    <n v="6716"/>
    <s v="Caudete"/>
    <x v="40"/>
    <x v="14"/>
    <m/>
    <s v="38.712496"/>
    <s v="-0.981490"/>
    <s v="Dos fallecidos al quedar atrapados en su coche por las lluvias en Caudete, Albacete"/>
    <x v="0"/>
    <x v="17"/>
    <x v="0"/>
    <x v="12"/>
    <s v="Local"/>
    <x v="0"/>
    <x v="3"/>
    <x v="0"/>
    <x v="10"/>
    <x v="2"/>
    <x v="1"/>
    <x v="0"/>
    <x v="7"/>
    <x v="0"/>
    <x v="4"/>
    <x v="0"/>
  </r>
  <r>
    <x v="90"/>
    <x v="218"/>
    <n v="6714"/>
    <s v="Alicante, Playa de la albufereta"/>
    <x v="28"/>
    <x v="12"/>
    <d v="1899-12-30T09:30:00"/>
    <s v="38.362730"/>
    <s v="-0.444755"/>
    <s v="Los bomberos sacan del mar a un hombre en la zona de la Albufereta"/>
    <x v="1"/>
    <x v="5"/>
    <x v="14"/>
    <x v="11"/>
    <s v="Extranjero"/>
    <x v="4"/>
    <x v="1"/>
    <x v="2"/>
    <x v="3"/>
    <x v="4"/>
    <x v="3"/>
    <x v="0"/>
    <x v="2"/>
    <x v="0"/>
    <x v="4"/>
    <x v="2"/>
  </r>
  <r>
    <x v="90"/>
    <x v="219"/>
    <n v="6711"/>
    <s v="Logroño, Puente de piedra"/>
    <x v="42"/>
    <x v="16"/>
    <m/>
    <s v="42.470445"/>
    <s v="-2.444762"/>
    <s v="Muere un hombre de 72 años ahogado en el Ebro en Logroño"/>
    <x v="1"/>
    <x v="36"/>
    <x v="0"/>
    <x v="1"/>
    <s v="Local"/>
    <x v="1"/>
    <x v="0"/>
    <x v="0"/>
    <x v="1"/>
    <x v="0"/>
    <x v="1"/>
    <x v="0"/>
    <x v="1"/>
    <x v="0"/>
    <x v="4"/>
    <x v="0"/>
  </r>
  <r>
    <x v="91"/>
    <x v="220"/>
    <n v="6713"/>
    <s v="Oropesa del Mar"/>
    <x v="38"/>
    <x v="12"/>
    <d v="1899-12-30T22:00:00"/>
    <s v="40.073257"/>
    <s v="0.133324"/>
    <s v="Un joven salva la vida milagrosamente en Oropesa tras ser tragado por el mar"/>
    <x v="1"/>
    <x v="23"/>
    <x v="0"/>
    <x v="11"/>
    <s v="Sin datos"/>
    <x v="4"/>
    <x v="1"/>
    <x v="2"/>
    <x v="8"/>
    <x v="2"/>
    <x v="3"/>
    <x v="0"/>
    <x v="3"/>
    <x v="2"/>
    <x v="8"/>
    <x v="2"/>
  </r>
  <r>
    <x v="91"/>
    <x v="221"/>
    <n v="6712"/>
    <s v="Alboraia, Playa de la Patacona"/>
    <x v="33"/>
    <x v="12"/>
    <d v="1899-12-30T07:30:00"/>
    <s v="39.490501"/>
    <s v="-0.323031"/>
    <s v="Rescatado en el mar cuando se bañaba en pleno temporal"/>
    <x v="1"/>
    <x v="67"/>
    <x v="0"/>
    <x v="11"/>
    <s v="Sin datos"/>
    <x v="4"/>
    <x v="3"/>
    <x v="3"/>
    <x v="2"/>
    <x v="4"/>
    <x v="3"/>
    <x v="2"/>
    <x v="2"/>
    <x v="0"/>
    <x v="6"/>
    <x v="2"/>
  </r>
  <r>
    <x v="92"/>
    <x v="222"/>
    <n v="6708"/>
    <s v="Almuñecar, Playa del Tesorillo"/>
    <x v="13"/>
    <x v="4"/>
    <d v="1899-12-30T13:00:00"/>
    <s v="36.742983"/>
    <s v="-3.662526"/>
    <s v="El propietario del Windsurf de Velilla rescata del mar a dos personas"/>
    <x v="1"/>
    <x v="1"/>
    <x v="0"/>
    <x v="11"/>
    <s v="Sin datos"/>
    <x v="4"/>
    <x v="0"/>
    <x v="2"/>
    <x v="3"/>
    <x v="5"/>
    <x v="5"/>
    <x v="0"/>
    <x v="2"/>
    <x v="0"/>
    <x v="1"/>
    <x v="4"/>
  </r>
  <r>
    <x v="92"/>
    <x v="222"/>
    <n v="6709"/>
    <s v="Almuñecar, Playa del Tesorillo"/>
    <x v="13"/>
    <x v="4"/>
    <d v="1899-12-30T13:00:00"/>
    <s v="36.742983"/>
    <s v="-3.662526"/>
    <s v="El propietario del Windsurf de Velilla rescata del mar a dos personas"/>
    <x v="0"/>
    <x v="1"/>
    <x v="0"/>
    <x v="11"/>
    <s v="Sin datos"/>
    <x v="4"/>
    <x v="0"/>
    <x v="2"/>
    <x v="3"/>
    <x v="5"/>
    <x v="5"/>
    <x v="0"/>
    <x v="2"/>
    <x v="0"/>
    <x v="1"/>
    <x v="4"/>
  </r>
  <r>
    <x v="92"/>
    <x v="223"/>
    <n v="6707"/>
    <s v="La Guardia"/>
    <x v="1"/>
    <x v="1"/>
    <d v="1899-12-30T19:30:00"/>
    <s v="41.896671"/>
    <s v="-8.884999"/>
    <s v="Rescatan en una boya a un percebeiro al que arrastró una ola en A Guarda"/>
    <x v="1"/>
    <x v="42"/>
    <x v="0"/>
    <x v="11"/>
    <s v="Local"/>
    <x v="4"/>
    <x v="1"/>
    <x v="3"/>
    <x v="8"/>
    <x v="5"/>
    <x v="3"/>
    <x v="0"/>
    <x v="8"/>
    <x v="2"/>
    <x v="5"/>
    <x v="3"/>
  </r>
  <r>
    <x v="92"/>
    <x v="224"/>
    <n v="6704"/>
    <s v="Yaiza, Playa Blanca"/>
    <x v="10"/>
    <x v="2"/>
    <d v="1899-12-30T16:04:00"/>
    <s v="28.862683"/>
    <s v="-13.829787"/>
    <s v="Fallece ahogado un bañista en una playa en Lanzarote"/>
    <x v="1"/>
    <x v="21"/>
    <x v="10"/>
    <x v="1"/>
    <s v="Extranjero"/>
    <x v="1"/>
    <x v="0"/>
    <x v="0"/>
    <x v="3"/>
    <x v="0"/>
    <x v="0"/>
    <x v="0"/>
    <x v="2"/>
    <x v="0"/>
    <x v="1"/>
    <x v="3"/>
  </r>
  <r>
    <x v="93"/>
    <x v="225"/>
    <n v="6706"/>
    <s v="Tapia de Casariego, La Veguina"/>
    <x v="23"/>
    <x v="9"/>
    <d v="1899-12-30T03:30:00"/>
    <s v="43.500749"/>
    <s v="-6.895630"/>
    <s v="Hallan muerto al joven tapiego a 800 metros del lugar donde había sido visto por última vez"/>
    <x v="1"/>
    <x v="57"/>
    <x v="0"/>
    <x v="4"/>
    <s v="Local"/>
    <x v="3"/>
    <x v="5"/>
    <x v="0"/>
    <x v="11"/>
    <x v="0"/>
    <x v="1"/>
    <x v="0"/>
    <x v="3"/>
    <x v="0"/>
    <x v="4"/>
    <x v="0"/>
  </r>
  <r>
    <x v="93"/>
    <x v="226"/>
    <n v="6705"/>
    <s v="Barbate, Playa de los Caños de Meca"/>
    <x v="15"/>
    <x v="4"/>
    <m/>
    <s v="36.179021"/>
    <s v="-6.035398"/>
    <s v="Buscan a un joven de Vejer desaparecido en una playa de Los Caños"/>
    <x v="1"/>
    <x v="14"/>
    <x v="0"/>
    <x v="6"/>
    <s v="Limítrofe"/>
    <x v="1"/>
    <x v="1"/>
    <x v="0"/>
    <x v="8"/>
    <x v="0"/>
    <x v="1"/>
    <x v="0"/>
    <x v="5"/>
    <x v="2"/>
    <x v="4"/>
    <x v="0"/>
  </r>
  <r>
    <x v="93"/>
    <x v="227"/>
    <n v="6702"/>
    <s v="San Cosme, Barreiros"/>
    <x v="3"/>
    <x v="1"/>
    <d v="1899-12-30T19:00:00"/>
    <s v="43.545239"/>
    <s v="-7.221077"/>
    <s v="Muere una mujer en la piscina de una urbanización casi desierta de Barreiros"/>
    <x v="0"/>
    <x v="10"/>
    <x v="0"/>
    <x v="1"/>
    <s v="Otra CCAA"/>
    <x v="1"/>
    <x v="1"/>
    <x v="6"/>
    <x v="12"/>
    <x v="1"/>
    <x v="1"/>
    <x v="0"/>
    <x v="2"/>
    <x v="0"/>
    <x v="1"/>
    <x v="0"/>
  </r>
  <r>
    <x v="93"/>
    <x v="228"/>
    <n v="6698"/>
    <s v="Palma de Mallorca"/>
    <x v="17"/>
    <x v="7"/>
    <m/>
    <s v="39.522695"/>
    <s v="2.737191"/>
    <s v="Socorristas salvan a una anciana de 82 años a punto de ahogarse"/>
    <x v="2"/>
    <x v="5"/>
    <x v="0"/>
    <x v="1"/>
    <s v="Sin datos"/>
    <x v="1"/>
    <x v="0"/>
    <x v="1"/>
    <x v="2"/>
    <x v="0"/>
    <x v="2"/>
    <x v="1"/>
    <x v="2"/>
    <x v="1"/>
    <x v="2"/>
    <x v="1"/>
  </r>
  <r>
    <x v="94"/>
    <x v="229"/>
    <n v="6703"/>
    <s v="Pájara, Playa de Morro Jable"/>
    <x v="2"/>
    <x v="2"/>
    <d v="1899-12-30T15:00:00"/>
    <s v="28.047084"/>
    <s v="-14.342881"/>
    <s v="Fallece un varón en la playa de Morro Jable"/>
    <x v="1"/>
    <x v="1"/>
    <x v="0"/>
    <x v="2"/>
    <s v="Sin datos"/>
    <x v="3"/>
    <x v="0"/>
    <x v="0"/>
    <x v="2"/>
    <x v="0"/>
    <x v="2"/>
    <x v="1"/>
    <x v="2"/>
    <x v="0"/>
    <x v="2"/>
    <x v="1"/>
  </r>
  <r>
    <x v="95"/>
    <x v="230"/>
    <n v="6699"/>
    <s v="La Escala, Playa del Moll Grec"/>
    <x v="0"/>
    <x v="0"/>
    <d v="1899-12-30T17:23:00"/>
    <s v="42.136843"/>
    <s v="3.120280"/>
    <s v="Muere una mujer de 58 años ahogada en la playa del Moll Grec de la Escala"/>
    <x v="0"/>
    <x v="65"/>
    <x v="0"/>
    <x v="1"/>
    <s v="Sin datos"/>
    <x v="0"/>
    <x v="1"/>
    <x v="0"/>
    <x v="2"/>
    <x v="5"/>
    <x v="2"/>
    <x v="1"/>
    <x v="2"/>
    <x v="1"/>
    <x v="2"/>
    <x v="1"/>
  </r>
  <r>
    <x v="95"/>
    <x v="231"/>
    <n v="6695"/>
    <s v="O Vicedo, Playa de Abrela"/>
    <x v="3"/>
    <x v="1"/>
    <d v="1899-12-30T12:30:00"/>
    <s v="43.732501"/>
    <s v="-7.589546"/>
    <s v="Rescatan en helicóptero a los tripulantes de un barco hundido en Lugo"/>
    <x v="3"/>
    <x v="5"/>
    <x v="0"/>
    <x v="5"/>
    <s v="Sin datos"/>
    <x v="4"/>
    <x v="1"/>
    <x v="3"/>
    <x v="5"/>
    <x v="0"/>
    <x v="3"/>
    <x v="0"/>
    <x v="6"/>
    <x v="2"/>
    <x v="4"/>
    <x v="2"/>
  </r>
  <r>
    <x v="95"/>
    <x v="231"/>
    <n v="6696"/>
    <s v="O Vicedo, Playa de Abrela"/>
    <x v="3"/>
    <x v="1"/>
    <d v="1899-12-30T12:30:00"/>
    <s v="43.732501"/>
    <s v="-7.589546"/>
    <s v="Rescatan en helicóptero a los tripulantes de un barco hundido en Lugo"/>
    <x v="3"/>
    <x v="5"/>
    <x v="0"/>
    <x v="5"/>
    <s v="Sin datos"/>
    <x v="4"/>
    <x v="1"/>
    <x v="3"/>
    <x v="5"/>
    <x v="0"/>
    <x v="3"/>
    <x v="0"/>
    <x v="6"/>
    <x v="2"/>
    <x v="4"/>
    <x v="2"/>
  </r>
  <r>
    <x v="95"/>
    <x v="231"/>
    <n v="6697"/>
    <s v="O Vicedo, Playa de Abrela"/>
    <x v="3"/>
    <x v="1"/>
    <d v="1899-12-30T12:30:00"/>
    <s v="43.732501"/>
    <s v="-7.589546"/>
    <s v="Rescatan en helicóptero a los tripulantes de un barco hundido en Lugo"/>
    <x v="3"/>
    <x v="5"/>
    <x v="0"/>
    <x v="5"/>
    <s v="Sin datos"/>
    <x v="4"/>
    <x v="1"/>
    <x v="3"/>
    <x v="5"/>
    <x v="0"/>
    <x v="3"/>
    <x v="0"/>
    <x v="6"/>
    <x v="2"/>
    <x v="4"/>
    <x v="2"/>
  </r>
  <r>
    <x v="96"/>
    <x v="232"/>
    <n v="6701"/>
    <s v="Tíjola, Balsa de Cela"/>
    <x v="11"/>
    <x v="4"/>
    <d v="1899-12-30T13:45:00"/>
    <s v="37.373532"/>
    <s v="-2.449164"/>
    <s v="Fallece ahogada una mujer de avanzada edad en la balsa de Cela"/>
    <x v="0"/>
    <x v="1"/>
    <x v="0"/>
    <x v="1"/>
    <s v="Local"/>
    <x v="0"/>
    <x v="0"/>
    <x v="0"/>
    <x v="6"/>
    <x v="1"/>
    <x v="0"/>
    <x v="0"/>
    <x v="2"/>
    <x v="0"/>
    <x v="1"/>
    <x v="3"/>
  </r>
  <r>
    <x v="96"/>
    <x v="233"/>
    <n v="6694"/>
    <s v="Cambrils, Playa de la Ardiaca"/>
    <x v="30"/>
    <x v="0"/>
    <d v="1899-12-30T13:45:00"/>
    <s v="41.054743"/>
    <s v="1.028246"/>
    <s v="Muere un hombre de 75 años ahogado en una playa de Cambrils"/>
    <x v="1"/>
    <x v="21"/>
    <x v="0"/>
    <x v="2"/>
    <s v="Sin datos"/>
    <x v="2"/>
    <x v="0"/>
    <x v="0"/>
    <x v="2"/>
    <x v="5"/>
    <x v="2"/>
    <x v="1"/>
    <x v="2"/>
    <x v="1"/>
    <x v="2"/>
    <x v="1"/>
  </r>
  <r>
    <x v="96"/>
    <x v="234"/>
    <n v="6692"/>
    <s v="Rincón de la Victoria, Playa de la Cala del Moral"/>
    <x v="7"/>
    <x v="4"/>
    <d v="1899-12-30T10:45:00"/>
    <s v="36.713889"/>
    <s v="-4.302812"/>
    <s v="Fallece una bañista en la playa de la Cala del Moral"/>
    <x v="0"/>
    <x v="71"/>
    <x v="0"/>
    <x v="2"/>
    <s v="Sin datos"/>
    <x v="2"/>
    <x v="0"/>
    <x v="0"/>
    <x v="2"/>
    <x v="0"/>
    <x v="0"/>
    <x v="2"/>
    <x v="2"/>
    <x v="0"/>
    <x v="1"/>
    <x v="3"/>
  </r>
  <r>
    <x v="97"/>
    <x v="235"/>
    <n v="6700"/>
    <s v="Ponferrada, Canal Bajo del Bierzo"/>
    <x v="16"/>
    <x v="3"/>
    <m/>
    <s v="42.562904"/>
    <s v="-6.624812"/>
    <s v="Hallado el cadáver de un hombre en el canal bajo del Bierzo"/>
    <x v="1"/>
    <x v="31"/>
    <x v="0"/>
    <x v="1"/>
    <s v="Local"/>
    <x v="1"/>
    <x v="1"/>
    <x v="0"/>
    <x v="1"/>
    <x v="0"/>
    <x v="1"/>
    <x v="0"/>
    <x v="3"/>
    <x v="0"/>
    <x v="4"/>
    <x v="0"/>
  </r>
  <r>
    <x v="98"/>
    <x v="236"/>
    <n v="6710"/>
    <s v="Orhuela Costa, Punta Prima"/>
    <x v="28"/>
    <x v="12"/>
    <d v="1899-12-30T18:00:00"/>
    <s v="37.942142"/>
    <s v="-0.705236"/>
    <s v="Rescatan a un hombre que estuvo en el agua atrapado entre las rocas"/>
    <x v="1"/>
    <x v="72"/>
    <x v="0"/>
    <x v="4"/>
    <s v="Local"/>
    <x v="4"/>
    <x v="0"/>
    <x v="3"/>
    <x v="8"/>
    <x v="0"/>
    <x v="3"/>
    <x v="0"/>
    <x v="3"/>
    <x v="2"/>
    <x v="4"/>
    <x v="2"/>
  </r>
  <r>
    <x v="98"/>
    <x v="237"/>
    <n v="6693"/>
    <s v="Benicassim"/>
    <x v="38"/>
    <x v="12"/>
    <d v="1899-12-30T13:25:00"/>
    <s v="40.037949"/>
    <s v="0.051518"/>
    <s v="Tremendo susto con un niño de 14 años en una piscina de Benicàssim -"/>
    <x v="1"/>
    <x v="26"/>
    <x v="0"/>
    <x v="4"/>
    <s v="Local"/>
    <x v="3"/>
    <x v="1"/>
    <x v="1"/>
    <x v="15"/>
    <x v="1"/>
    <x v="2"/>
    <x v="1"/>
    <x v="2"/>
    <x v="1"/>
    <x v="2"/>
    <x v="1"/>
  </r>
  <r>
    <x v="98"/>
    <x v="238"/>
    <n v="6691"/>
    <s v="Quereño, Río Sil"/>
    <x v="26"/>
    <x v="1"/>
    <m/>
    <s v="42.421991"/>
    <s v="-6.826689"/>
    <s v="Rescatan sin vida el cuerpo de un vecino de Rubiá en las aguas del Sil"/>
    <x v="1"/>
    <x v="40"/>
    <x v="0"/>
    <x v="4"/>
    <s v="Local"/>
    <x v="3"/>
    <x v="0"/>
    <x v="0"/>
    <x v="1"/>
    <x v="0"/>
    <x v="1"/>
    <x v="0"/>
    <x v="3"/>
    <x v="0"/>
    <x v="4"/>
    <x v="0"/>
  </r>
  <r>
    <x v="98"/>
    <x v="239"/>
    <n v="6690"/>
    <s v="Alcudia, Playa balneario 3"/>
    <x v="17"/>
    <x v="7"/>
    <d v="1899-12-30T13:30:00"/>
    <s v="39.835955"/>
    <s v="3.123171"/>
    <s v="En estado crítico un turista sueco de 70 años tras sufrir un ahogamiento Alcúdia"/>
    <x v="1"/>
    <x v="1"/>
    <x v="9"/>
    <x v="1"/>
    <s v="Extranjero"/>
    <x v="0"/>
    <x v="0"/>
    <x v="1"/>
    <x v="2"/>
    <x v="0"/>
    <x v="2"/>
    <x v="1"/>
    <x v="2"/>
    <x v="1"/>
    <x v="2"/>
    <x v="1"/>
  </r>
  <r>
    <x v="99"/>
    <x v="240"/>
    <n v="6689"/>
    <s v="Vinaroz, Playa del Fortí"/>
    <x v="38"/>
    <x v="12"/>
    <d v="1899-12-30T14:10:00"/>
    <s v="40.468553"/>
    <s v="0.477741"/>
    <s v="Logran reanimar a una mujer inconsciente en la playa de Vinaròs"/>
    <x v="0"/>
    <x v="3"/>
    <x v="0"/>
    <x v="1"/>
    <s v="Sin datos"/>
    <x v="1"/>
    <x v="0"/>
    <x v="1"/>
    <x v="2"/>
    <x v="0"/>
    <x v="2"/>
    <x v="1"/>
    <x v="2"/>
    <x v="1"/>
    <x v="2"/>
    <x v="1"/>
  </r>
  <r>
    <x v="99"/>
    <x v="241"/>
    <n v="6688"/>
    <s v="Bayas, Playón de Bayas"/>
    <x v="23"/>
    <x v="9"/>
    <d v="1899-12-30T14:00:00"/>
    <s v="43.575237"/>
    <s v="-6.043178"/>
    <s v="Los socorristas rescatan a un hombre en la playa de Bayas"/>
    <x v="1"/>
    <x v="5"/>
    <x v="0"/>
    <x v="11"/>
    <s v="Sin datos"/>
    <x v="4"/>
    <x v="1"/>
    <x v="2"/>
    <x v="14"/>
    <x v="5"/>
    <x v="3"/>
    <x v="1"/>
    <x v="2"/>
    <x v="3"/>
    <x v="2"/>
    <x v="1"/>
  </r>
  <r>
    <x v="99"/>
    <x v="242"/>
    <n v="6686"/>
    <s v="La Oliva, playa de l'Aigua Morta"/>
    <x v="33"/>
    <x v="12"/>
    <d v="1899-12-30T09:15:00"/>
    <s v="38.903547"/>
    <s v="-0.060886"/>
    <s v="Un hombre pierde la vida en una playa de Oliva"/>
    <x v="1"/>
    <x v="58"/>
    <x v="0"/>
    <x v="1"/>
    <s v="Sin datos"/>
    <x v="1"/>
    <x v="0"/>
    <x v="0"/>
    <x v="2"/>
    <x v="0"/>
    <x v="0"/>
    <x v="2"/>
    <x v="2"/>
    <x v="0"/>
    <x v="1"/>
    <x v="3"/>
  </r>
  <r>
    <x v="99"/>
    <x v="243"/>
    <n v="6683"/>
    <s v="Cala Romana, Playa de Capellans"/>
    <x v="30"/>
    <x v="0"/>
    <d v="1899-12-30T17:17:00"/>
    <s v="41.125154"/>
    <s v="1.291022"/>
    <s v="Fallece un hombre en una playa de Tarragona"/>
    <x v="1"/>
    <x v="73"/>
    <x v="0"/>
    <x v="2"/>
    <s v="Sin datos"/>
    <x v="2"/>
    <x v="1"/>
    <x v="0"/>
    <x v="2"/>
    <x v="1"/>
    <x v="2"/>
    <x v="1"/>
    <x v="2"/>
    <x v="1"/>
    <x v="2"/>
    <x v="1"/>
  </r>
  <r>
    <x v="100"/>
    <x v="244"/>
    <n v="6684"/>
    <s v="Melilla, Cortados de Aguadú"/>
    <x v="43"/>
    <x v="17"/>
    <d v="1899-12-30T22:00:00"/>
    <s v="35.315104"/>
    <s v="-2.944843"/>
    <s v="Fallece un hombre tras intentar rescatar su hijo del mar en Aguadú"/>
    <x v="1"/>
    <x v="74"/>
    <x v="0"/>
    <x v="9"/>
    <s v="Local"/>
    <x v="3"/>
    <x v="1"/>
    <x v="0"/>
    <x v="8"/>
    <x v="5"/>
    <x v="9"/>
    <x v="0"/>
    <x v="8"/>
    <x v="2"/>
    <x v="4"/>
    <x v="2"/>
  </r>
  <r>
    <x v="100"/>
    <x v="244"/>
    <n v="6687"/>
    <s v="Melilla, Cortados de Aguadú"/>
    <x v="43"/>
    <x v="17"/>
    <d v="1899-12-30T22:00:00"/>
    <s v="35.315104"/>
    <s v="-2.944843"/>
    <s v="Fallece un hombre tras intentar rescatar su hijo del mar en Aguadú"/>
    <x v="1"/>
    <x v="52"/>
    <x v="0"/>
    <x v="11"/>
    <s v="Local"/>
    <x v="4"/>
    <x v="1"/>
    <x v="3"/>
    <x v="8"/>
    <x v="5"/>
    <x v="3"/>
    <x v="0"/>
    <x v="8"/>
    <x v="2"/>
    <x v="4"/>
    <x v="2"/>
  </r>
  <r>
    <x v="100"/>
    <x v="245"/>
    <n v="6682"/>
    <s v="San Javier, Playa Ensenada del Esparto"/>
    <x v="9"/>
    <x v="5"/>
    <d v="1899-12-30T17:10:00"/>
    <s v="37.753001"/>
    <s v="-0.740283"/>
    <s v="Rescatan y trasladan al hospital a una mujer que ha sufrido síndrome de inmersión en la Manga"/>
    <x v="0"/>
    <x v="28"/>
    <x v="0"/>
    <x v="1"/>
    <s v="Sin datos"/>
    <x v="0"/>
    <x v="0"/>
    <x v="1"/>
    <x v="2"/>
    <x v="0"/>
    <x v="2"/>
    <x v="1"/>
    <x v="2"/>
    <x v="1"/>
    <x v="2"/>
    <x v="1"/>
  </r>
  <r>
    <x v="100"/>
    <x v="246"/>
    <n v="6681"/>
    <s v="Foz, Playa de A Rapadoira"/>
    <x v="3"/>
    <x v="1"/>
    <d v="1899-12-30T17:30:00"/>
    <s v="43.573107"/>
    <s v="-7.246766"/>
    <s v="Los socorristas rescatan a un bañista a quien arrastraba la corriente en A Rapadoira"/>
    <x v="1"/>
    <x v="1"/>
    <x v="0"/>
    <x v="11"/>
    <s v="Local"/>
    <x v="4"/>
    <x v="0"/>
    <x v="2"/>
    <x v="2"/>
    <x v="5"/>
    <x v="3"/>
    <x v="1"/>
    <x v="2"/>
    <x v="1"/>
    <x v="2"/>
    <x v="1"/>
  </r>
  <r>
    <x v="100"/>
    <x v="247"/>
    <n v="6680"/>
    <s v="Vigo, Playa de los Olmos"/>
    <x v="1"/>
    <x v="1"/>
    <d v="1899-12-30T21:00:00"/>
    <s v="42.223019"/>
    <s v="-8.772834"/>
    <s v="Salvan a un bañista que se ahogaba en la playa de Los Olmos"/>
    <x v="1"/>
    <x v="1"/>
    <x v="0"/>
    <x v="2"/>
    <s v="Local"/>
    <x v="2"/>
    <x v="0"/>
    <x v="1"/>
    <x v="2"/>
    <x v="0"/>
    <x v="4"/>
    <x v="2"/>
    <x v="2"/>
    <x v="5"/>
    <x v="1"/>
    <x v="4"/>
  </r>
  <r>
    <x v="100"/>
    <x v="248"/>
    <n v="6679"/>
    <s v="A Coruña, Illa do Pé"/>
    <x v="20"/>
    <x v="1"/>
    <d v="1899-12-30T13:00:00"/>
    <s v="43.384505"/>
    <s v="-8.413601"/>
    <s v="Rescatan a un percebeiro que cayó al mar cerca de la Illa do Pé"/>
    <x v="1"/>
    <x v="38"/>
    <x v="0"/>
    <x v="11"/>
    <s v="Local"/>
    <x v="4"/>
    <x v="3"/>
    <x v="5"/>
    <x v="8"/>
    <x v="0"/>
    <x v="5"/>
    <x v="0"/>
    <x v="8"/>
    <x v="2"/>
    <x v="2"/>
    <x v="1"/>
  </r>
  <r>
    <x v="100"/>
    <x v="249"/>
    <n v="6678"/>
    <s v="Arico; Tajao, Playa de Callao Hondo"/>
    <x v="27"/>
    <x v="2"/>
    <d v="1899-12-30T08:30:00"/>
    <s v="28.107155"/>
    <s v="-16.472859"/>
    <s v="El fallecido en Tajao se dio un golpe en la cabeza al sufrir una caída"/>
    <x v="1"/>
    <x v="53"/>
    <x v="0"/>
    <x v="4"/>
    <s v="Sin datos"/>
    <x v="1"/>
    <x v="1"/>
    <x v="0"/>
    <x v="3"/>
    <x v="0"/>
    <x v="1"/>
    <x v="0"/>
    <x v="3"/>
    <x v="0"/>
    <x v="1"/>
    <x v="0"/>
  </r>
  <r>
    <x v="101"/>
    <x v="250"/>
    <n v="6677"/>
    <s v="Alarcón, Embalse de Alarcon"/>
    <x v="44"/>
    <x v="14"/>
    <d v="1899-12-30T12:24:00"/>
    <s v="39.573405"/>
    <s v="-2.113702"/>
    <s v="Una mujer muere al caer su coche a un embalse de Cuenca"/>
    <x v="0"/>
    <x v="74"/>
    <x v="0"/>
    <x v="10"/>
    <s v="Sin datos"/>
    <x v="3"/>
    <x v="1"/>
    <x v="0"/>
    <x v="13"/>
    <x v="0"/>
    <x v="1"/>
    <x v="0"/>
    <x v="7"/>
    <x v="0"/>
    <x v="4"/>
    <x v="0"/>
  </r>
  <r>
    <x v="101"/>
    <x v="251"/>
    <n v="6676"/>
    <s v="Algeciras, Playa del Rinconcillo"/>
    <x v="15"/>
    <x v="4"/>
    <d v="1899-12-30T10:20:00"/>
    <s v="36.155358"/>
    <s v="-5.444358"/>
    <s v="Muere un hombre de 74 años en la playa de El Rinconcillo de Algeciras"/>
    <x v="1"/>
    <x v="27"/>
    <x v="0"/>
    <x v="1"/>
    <s v="Local"/>
    <x v="0"/>
    <x v="0"/>
    <x v="0"/>
    <x v="2"/>
    <x v="0"/>
    <x v="0"/>
    <x v="2"/>
    <x v="2"/>
    <x v="0"/>
    <x v="1"/>
    <x v="3"/>
  </r>
  <r>
    <x v="101"/>
    <x v="252"/>
    <n v="6675"/>
    <s v="Goián, Río Miño"/>
    <x v="1"/>
    <x v="1"/>
    <d v="1899-12-30T16:45:00"/>
    <s v="41.938457"/>
    <s v="-8.751428"/>
    <s v="Buscan a un nadador de triatlón portugués que pudo ahogarse en una prueba en el río Miño"/>
    <x v="1"/>
    <x v="63"/>
    <x v="21"/>
    <x v="2"/>
    <s v="Extranjero"/>
    <x v="2"/>
    <x v="4"/>
    <x v="6"/>
    <x v="1"/>
    <x v="0"/>
    <x v="1"/>
    <x v="1"/>
    <x v="14"/>
    <x v="0"/>
    <x v="4"/>
    <x v="0"/>
  </r>
  <r>
    <x v="101"/>
    <x v="253"/>
    <n v="6674"/>
    <s v="Mairena del Aljarafe"/>
    <x v="45"/>
    <x v="4"/>
    <d v="1899-12-30T19:10:00"/>
    <s v="37.348568"/>
    <s v="-6.034803"/>
    <s v="Muere joven de unos 20 años ahogado en una piscina de Sevilla"/>
    <x v="1"/>
    <x v="30"/>
    <x v="22"/>
    <x v="1"/>
    <s v="Residente"/>
    <x v="0"/>
    <x v="1"/>
    <x v="0"/>
    <x v="12"/>
    <x v="1"/>
    <x v="0"/>
    <x v="0"/>
    <x v="2"/>
    <x v="2"/>
    <x v="0"/>
    <x v="3"/>
  </r>
  <r>
    <x v="101"/>
    <x v="254"/>
    <n v="6673"/>
    <s v="Calafell"/>
    <x v="30"/>
    <x v="0"/>
    <d v="1899-12-30T12:48:00"/>
    <s v="41.188203"/>
    <s v="1.587538"/>
    <s v="Un hombre muere ahogado en la playa de Calafell"/>
    <x v="1"/>
    <x v="1"/>
    <x v="0"/>
    <x v="1"/>
    <s v="Sin datos"/>
    <x v="0"/>
    <x v="0"/>
    <x v="0"/>
    <x v="2"/>
    <x v="1"/>
    <x v="2"/>
    <x v="1"/>
    <x v="2"/>
    <x v="1"/>
    <x v="2"/>
    <x v="1"/>
  </r>
  <r>
    <x v="101"/>
    <x v="255"/>
    <n v="6670"/>
    <s v="Jávea, Playa del Portixol"/>
    <x v="28"/>
    <x v="12"/>
    <d v="1899-12-30T14:00:00"/>
    <s v="38.752763"/>
    <s v="0.224390"/>
    <s v="Una familia con un menor de 10 años queda atrapada en l'Illa del Portitxol de Xàbia"/>
    <x v="1"/>
    <x v="4"/>
    <x v="0"/>
    <x v="11"/>
    <s v="Sin datos"/>
    <x v="4"/>
    <x v="1"/>
    <x v="2"/>
    <x v="2"/>
    <x v="5"/>
    <x v="3"/>
    <x v="1"/>
    <x v="16"/>
    <x v="1"/>
    <x v="2"/>
    <x v="1"/>
  </r>
  <r>
    <x v="101"/>
    <x v="255"/>
    <n v="6671"/>
    <s v="Jávea, Playa del Portixol"/>
    <x v="28"/>
    <x v="12"/>
    <d v="1899-12-30T14:00:00"/>
    <s v="38.752763"/>
    <s v="0.224390"/>
    <s v="Una familia con un menor de 10 años queda atrapada en l'Illa del Portitxol de Xàbia"/>
    <x v="0"/>
    <x v="14"/>
    <x v="0"/>
    <x v="11"/>
    <s v="Sin datos"/>
    <x v="4"/>
    <x v="1"/>
    <x v="2"/>
    <x v="2"/>
    <x v="5"/>
    <x v="3"/>
    <x v="1"/>
    <x v="16"/>
    <x v="1"/>
    <x v="2"/>
    <x v="1"/>
  </r>
  <r>
    <x v="101"/>
    <x v="255"/>
    <n v="6672"/>
    <s v="Jávea, Playa del Portixol"/>
    <x v="28"/>
    <x v="12"/>
    <d v="1899-12-30T14:00:00"/>
    <s v="38.752763"/>
    <s v="0.224390"/>
    <s v="Una familia con un menor de 10 años queda atrapada en l'Illa del Portitxol de Xàbia"/>
    <x v="1"/>
    <x v="0"/>
    <x v="0"/>
    <x v="11"/>
    <s v="Sin datos"/>
    <x v="4"/>
    <x v="1"/>
    <x v="2"/>
    <x v="2"/>
    <x v="5"/>
    <x v="3"/>
    <x v="1"/>
    <x v="16"/>
    <x v="1"/>
    <x v="2"/>
    <x v="1"/>
  </r>
  <r>
    <x v="101"/>
    <x v="256"/>
    <n v="6669"/>
    <s v="Premiá de Mar, Playa de Bellamar"/>
    <x v="4"/>
    <x v="0"/>
    <d v="1899-12-30T10:03:00"/>
    <s v="41.489358"/>
    <s v="2.362403"/>
    <s v="Persona de 67 años en parada cardio respiratoria recuperada en la lámina de agua y recuperada"/>
    <x v="1"/>
    <x v="22"/>
    <x v="0"/>
    <x v="2"/>
    <s v="Sin datos"/>
    <x v="2"/>
    <x v="0"/>
    <x v="1"/>
    <x v="2"/>
    <x v="0"/>
    <x v="2"/>
    <x v="1"/>
    <x v="2"/>
    <x v="1"/>
    <x v="2"/>
    <x v="1"/>
  </r>
  <r>
    <x v="101"/>
    <x v="257"/>
    <n v="6668"/>
    <s v="Gijón, Playa del Poniente"/>
    <x v="23"/>
    <x v="9"/>
    <d v="1899-12-30T10:30:00"/>
    <s v="43.548010"/>
    <s v="-5.673523"/>
    <s v="Amplio dispositivo de emergencia en la playa de Poniente para rescatar al tripulante de un velero"/>
    <x v="1"/>
    <x v="38"/>
    <x v="2"/>
    <x v="5"/>
    <s v="Extranjero"/>
    <x v="4"/>
    <x v="3"/>
    <x v="2"/>
    <x v="5"/>
    <x v="5"/>
    <x v="3"/>
    <x v="0"/>
    <x v="4"/>
    <x v="0"/>
    <x v="3"/>
    <x v="2"/>
  </r>
  <r>
    <x v="101"/>
    <x v="258"/>
    <n v="6667"/>
    <s v="Moaña"/>
    <x v="1"/>
    <x v="1"/>
    <d v="1899-12-30T02:15:00"/>
    <s v="42.272816"/>
    <s v="-8.735966"/>
    <s v="Muere un hombre tras caer al mar desde el puerto en el que pescaba"/>
    <x v="1"/>
    <x v="54"/>
    <x v="0"/>
    <x v="4"/>
    <s v="Local"/>
    <x v="3"/>
    <x v="1"/>
    <x v="0"/>
    <x v="4"/>
    <x v="0"/>
    <x v="0"/>
    <x v="0"/>
    <x v="8"/>
    <x v="2"/>
    <x v="4"/>
    <x v="2"/>
  </r>
  <r>
    <x v="102"/>
    <x v="259"/>
    <n v="6666"/>
    <s v="Almayate, Playa de El Hornillo"/>
    <x v="7"/>
    <x v="4"/>
    <d v="1899-12-30T21:00:00"/>
    <s v="36.723550"/>
    <s v="-4.132466"/>
    <s v="Fallece una mujer en la playa del Hornillo, en Almayate"/>
    <x v="0"/>
    <x v="13"/>
    <x v="0"/>
    <x v="1"/>
    <s v="Sin datos"/>
    <x v="0"/>
    <x v="1"/>
    <x v="0"/>
    <x v="2"/>
    <x v="0"/>
    <x v="0"/>
    <x v="0"/>
    <x v="2"/>
    <x v="0"/>
    <x v="1"/>
    <x v="3"/>
  </r>
  <r>
    <x v="102"/>
    <x v="260"/>
    <n v="6660"/>
    <s v="Can Pastilla"/>
    <x v="17"/>
    <x v="7"/>
    <d v="1899-12-30T15:30:00"/>
    <s v="39.523642"/>
    <s v="2.708144"/>
    <s v="Rescatan en el mar a cinco personas tras volcar su motora en Can Pastilla"/>
    <x v="3"/>
    <x v="5"/>
    <x v="0"/>
    <x v="5"/>
    <s v="Sin datos"/>
    <x v="4"/>
    <x v="1"/>
    <x v="2"/>
    <x v="5"/>
    <x v="0"/>
    <x v="3"/>
    <x v="0"/>
    <x v="6"/>
    <x v="0"/>
    <x v="4"/>
    <x v="2"/>
  </r>
  <r>
    <x v="102"/>
    <x v="260"/>
    <n v="6661"/>
    <s v="Can Pastilla"/>
    <x v="17"/>
    <x v="7"/>
    <d v="1899-12-30T15:30:00"/>
    <s v="39.523642"/>
    <s v="2.708144"/>
    <s v="Rescatan en el mar a cinco personas tras volcar su motora en Can Pastilla"/>
    <x v="3"/>
    <x v="5"/>
    <x v="0"/>
    <x v="5"/>
    <s v="Sin datos"/>
    <x v="4"/>
    <x v="1"/>
    <x v="2"/>
    <x v="5"/>
    <x v="0"/>
    <x v="3"/>
    <x v="0"/>
    <x v="6"/>
    <x v="0"/>
    <x v="4"/>
    <x v="2"/>
  </r>
  <r>
    <x v="102"/>
    <x v="260"/>
    <n v="6662"/>
    <s v="Can Pastilla"/>
    <x v="17"/>
    <x v="7"/>
    <d v="1899-12-30T15:30:00"/>
    <s v="39.523642"/>
    <s v="2.708144"/>
    <s v="Rescatan en el mar a cinco personas tras volcar su motora en Can Pastilla"/>
    <x v="3"/>
    <x v="5"/>
    <x v="0"/>
    <x v="5"/>
    <s v="Sin datos"/>
    <x v="4"/>
    <x v="1"/>
    <x v="2"/>
    <x v="5"/>
    <x v="0"/>
    <x v="3"/>
    <x v="0"/>
    <x v="6"/>
    <x v="0"/>
    <x v="4"/>
    <x v="2"/>
  </r>
  <r>
    <x v="102"/>
    <x v="260"/>
    <n v="6663"/>
    <s v="Can Pastilla"/>
    <x v="17"/>
    <x v="7"/>
    <d v="1899-12-30T15:30:00"/>
    <s v="39.523642"/>
    <s v="2.708144"/>
    <s v="Rescatan en el mar a cinco personas tras volcar su motora en Can Pastilla"/>
    <x v="3"/>
    <x v="5"/>
    <x v="0"/>
    <x v="5"/>
    <s v="Sin datos"/>
    <x v="4"/>
    <x v="1"/>
    <x v="2"/>
    <x v="5"/>
    <x v="0"/>
    <x v="3"/>
    <x v="0"/>
    <x v="6"/>
    <x v="0"/>
    <x v="4"/>
    <x v="2"/>
  </r>
  <r>
    <x v="102"/>
    <x v="260"/>
    <n v="6664"/>
    <s v="Can Pastilla"/>
    <x v="17"/>
    <x v="7"/>
    <d v="1899-12-30T15:30:00"/>
    <s v="39.523642"/>
    <s v="2.708144"/>
    <s v="Rescatan en el mar a cinco personas tras volcar su motora en Can Pastilla"/>
    <x v="3"/>
    <x v="5"/>
    <x v="0"/>
    <x v="5"/>
    <s v="Sin datos"/>
    <x v="4"/>
    <x v="1"/>
    <x v="2"/>
    <x v="5"/>
    <x v="0"/>
    <x v="3"/>
    <x v="0"/>
    <x v="6"/>
    <x v="0"/>
    <x v="4"/>
    <x v="2"/>
  </r>
  <r>
    <x v="103"/>
    <x v="261"/>
    <n v="6659"/>
    <s v="Valladolid, Río Pisuerga"/>
    <x v="14"/>
    <x v="3"/>
    <d v="1899-12-30T20:45:00"/>
    <s v="41.670407"/>
    <s v="-4.716377"/>
    <s v="Rescatan a un joven de 14 años cuando intentaba cruzar a nado el río Pisuerga en Valladolid"/>
    <x v="1"/>
    <x v="26"/>
    <x v="0"/>
    <x v="15"/>
    <s v="Local"/>
    <x v="7"/>
    <x v="6"/>
    <x v="3"/>
    <x v="1"/>
    <x v="1"/>
    <x v="3"/>
    <x v="0"/>
    <x v="2"/>
    <x v="2"/>
    <x v="4"/>
    <x v="2"/>
  </r>
  <r>
    <x v="103"/>
    <x v="262"/>
    <n v="6653"/>
    <s v="Redondela, A Portela, río Alvedosa"/>
    <x v="1"/>
    <x v="1"/>
    <d v="1899-12-30T18:53:00"/>
    <s v="42.287360"/>
    <s v="-8.612378"/>
    <s v="Una mujer de 55 años muere ahogada en Redondela"/>
    <x v="0"/>
    <x v="31"/>
    <x v="0"/>
    <x v="1"/>
    <s v="Local"/>
    <x v="0"/>
    <x v="1"/>
    <x v="0"/>
    <x v="1"/>
    <x v="0"/>
    <x v="1"/>
    <x v="0"/>
    <x v="1"/>
    <x v="0"/>
    <x v="4"/>
    <x v="0"/>
  </r>
  <r>
    <x v="103"/>
    <x v="263"/>
    <n v="6651"/>
    <s v="Ourense, Río Miño, playa fluvial de la Antena"/>
    <x v="26"/>
    <x v="1"/>
    <d v="1899-12-30T11:00:00"/>
    <s v="42.345610"/>
    <s v="-7.866042"/>
    <s v="Aparece el cadáver de un hombre flotando en el Miño en Ourense"/>
    <x v="1"/>
    <x v="2"/>
    <x v="0"/>
    <x v="4"/>
    <s v="Local"/>
    <x v="1"/>
    <x v="0"/>
    <x v="0"/>
    <x v="1"/>
    <x v="0"/>
    <x v="1"/>
    <x v="0"/>
    <x v="3"/>
    <x v="0"/>
    <x v="4"/>
    <x v="0"/>
  </r>
  <r>
    <x v="104"/>
    <x v="264"/>
    <n v="6656"/>
    <s v="Cervera de los Montes"/>
    <x v="46"/>
    <x v="14"/>
    <d v="1899-12-30T10:00:00"/>
    <s v="40.051129"/>
    <s v="-4.811784"/>
    <s v="Encuentran el cadáver de un hombre en el fondo del pozo con el que regaba su huerto"/>
    <x v="1"/>
    <x v="1"/>
    <x v="0"/>
    <x v="4"/>
    <s v="Local"/>
    <x v="3"/>
    <x v="0"/>
    <x v="0"/>
    <x v="11"/>
    <x v="0"/>
    <x v="1"/>
    <x v="0"/>
    <x v="3"/>
    <x v="2"/>
    <x v="4"/>
    <x v="0"/>
  </r>
  <r>
    <x v="104"/>
    <x v="265"/>
    <n v="6655"/>
    <s v="El Perellonet"/>
    <x v="33"/>
    <x v="12"/>
    <d v="1899-12-30T18:30:00"/>
    <s v="39.297008"/>
    <s v="-0.286142"/>
    <s v="Ahogado en la playa de El Perellonet"/>
    <x v="1"/>
    <x v="53"/>
    <x v="0"/>
    <x v="14"/>
    <s v="Sin datos"/>
    <x v="0"/>
    <x v="1"/>
    <x v="0"/>
    <x v="2"/>
    <x v="0"/>
    <x v="2"/>
    <x v="1"/>
    <x v="2"/>
    <x v="2"/>
    <x v="2"/>
    <x v="5"/>
  </r>
  <r>
    <x v="104"/>
    <x v="265"/>
    <n v="6665"/>
    <s v="El Perellonet"/>
    <x v="33"/>
    <x v="12"/>
    <d v="1899-12-30T18:30:00"/>
    <s v="39.297008"/>
    <s v="-0.286142"/>
    <s v="Ahogado en la playa de El Perellonet"/>
    <x v="0"/>
    <x v="53"/>
    <x v="0"/>
    <x v="14"/>
    <s v="Sin datos"/>
    <x v="4"/>
    <x v="1"/>
    <x v="2"/>
    <x v="2"/>
    <x v="0"/>
    <x v="3"/>
    <x v="1"/>
    <x v="2"/>
    <x v="2"/>
    <x v="2"/>
    <x v="5"/>
  </r>
  <r>
    <x v="104"/>
    <x v="266"/>
    <n v="6654"/>
    <s v="Mazarrón, Playa de la Reya"/>
    <x v="9"/>
    <x v="5"/>
    <d v="1899-12-30T12:00:00"/>
    <s v="37.559666"/>
    <s v="-1.277096"/>
    <s v="Muere un hombre en la playa La Reya de Mazarrón"/>
    <x v="1"/>
    <x v="1"/>
    <x v="0"/>
    <x v="2"/>
    <s v="Sin datos"/>
    <x v="2"/>
    <x v="0"/>
    <x v="0"/>
    <x v="2"/>
    <x v="0"/>
    <x v="2"/>
    <x v="1"/>
    <x v="2"/>
    <x v="0"/>
    <x v="1"/>
    <x v="1"/>
  </r>
  <r>
    <x v="104"/>
    <x v="267"/>
    <n v="6650"/>
    <s v="Sada, Puerto"/>
    <x v="20"/>
    <x v="1"/>
    <d v="1899-12-30T22:00:00"/>
    <s v="43.362184"/>
    <s v="-8.246120"/>
    <s v="Aparatoso rescate en Sada de un conductor ebrio que cayó al mar"/>
    <x v="1"/>
    <x v="5"/>
    <x v="0"/>
    <x v="10"/>
    <s v="Local"/>
    <x v="4"/>
    <x v="5"/>
    <x v="2"/>
    <x v="4"/>
    <x v="0"/>
    <x v="3"/>
    <x v="0"/>
    <x v="7"/>
    <x v="0"/>
    <x v="4"/>
    <x v="2"/>
  </r>
  <r>
    <x v="104"/>
    <x v="268"/>
    <n v="6646"/>
    <s v="Sant Llorenç des Cardassar, Sa Coma"/>
    <x v="17"/>
    <x v="7"/>
    <d v="1899-12-30T10:30:00"/>
    <s v="39.572991"/>
    <s v="3.378755"/>
    <s v="Hallan muerto a un joven de 17 años desaparecido mientras buceaba en sa Coma"/>
    <x v="1"/>
    <x v="20"/>
    <x v="0"/>
    <x v="6"/>
    <s v="Sin datos"/>
    <x v="1"/>
    <x v="1"/>
    <x v="0"/>
    <x v="8"/>
    <x v="0"/>
    <x v="1"/>
    <x v="0"/>
    <x v="5"/>
    <x v="2"/>
    <x v="4"/>
    <x v="0"/>
  </r>
  <r>
    <x v="105"/>
    <x v="269"/>
    <n v="6658"/>
    <s v="Altafuya"/>
    <x v="30"/>
    <x v="0"/>
    <d v="1899-12-30T13:10:00"/>
    <s v="41.134029"/>
    <s v="1.379113"/>
    <s v="Evacúan a una mujer a punto de morir ahogada en Altafulla"/>
    <x v="0"/>
    <x v="19"/>
    <x v="0"/>
    <x v="1"/>
    <s v="Sin datos"/>
    <x v="0"/>
    <x v="0"/>
    <x v="1"/>
    <x v="2"/>
    <x v="0"/>
    <x v="2"/>
    <x v="1"/>
    <x v="2"/>
    <x v="3"/>
    <x v="2"/>
    <x v="1"/>
  </r>
  <r>
    <x v="105"/>
    <x v="270"/>
    <n v="6648"/>
    <s v="Getxo, Playa La Galea"/>
    <x v="31"/>
    <x v="6"/>
    <m/>
    <s v="43.368415"/>
    <s v="-3.035565"/>
    <s v="Un herido al chocar su moto de agua contra unas rocas en La Galea"/>
    <x v="1"/>
    <x v="5"/>
    <x v="0"/>
    <x v="5"/>
    <s v="Sin datos"/>
    <x v="5"/>
    <x v="1"/>
    <x v="5"/>
    <x v="8"/>
    <x v="0"/>
    <x v="3"/>
    <x v="0"/>
    <x v="6"/>
    <x v="2"/>
    <x v="4"/>
    <x v="2"/>
  </r>
  <r>
    <x v="105"/>
    <x v="270"/>
    <n v="6649"/>
    <s v="Getxo, Playa La Galea"/>
    <x v="31"/>
    <x v="6"/>
    <m/>
    <s v="43.368415"/>
    <s v="-3.035565"/>
    <s v="Un herido al chocar su moto de agua contra unas rocas en La Galea"/>
    <x v="1"/>
    <x v="5"/>
    <x v="0"/>
    <x v="5"/>
    <s v="Sin datos"/>
    <x v="4"/>
    <x v="1"/>
    <x v="3"/>
    <x v="8"/>
    <x v="0"/>
    <x v="3"/>
    <x v="0"/>
    <x v="6"/>
    <x v="2"/>
    <x v="4"/>
    <x v="2"/>
  </r>
  <r>
    <x v="105"/>
    <x v="271"/>
    <n v="6645"/>
    <s v="Laredo, Playa de la Salvé"/>
    <x v="25"/>
    <x v="11"/>
    <d v="1899-12-30T20:55:00"/>
    <s v="43.420801"/>
    <s v="-3.435606"/>
    <s v="Bomberos autonómicos ayudan a un surfista a salir del agua en la playa La Salvé, en Laredo"/>
    <x v="1"/>
    <x v="5"/>
    <x v="0"/>
    <x v="13"/>
    <s v="Sin datos"/>
    <x v="4"/>
    <x v="1"/>
    <x v="2"/>
    <x v="2"/>
    <x v="0"/>
    <x v="3"/>
    <x v="2"/>
    <x v="9"/>
    <x v="0"/>
    <x v="4"/>
    <x v="2"/>
  </r>
  <r>
    <x v="105"/>
    <x v="272"/>
    <n v="6644"/>
    <s v="Cangas, Vilariño, playa de Vilariño"/>
    <x v="1"/>
    <x v="1"/>
    <d v="1899-12-30T15:30:00"/>
    <s v="42.275578"/>
    <s v="-8.821292"/>
    <s v="Logra reanimar con otro vecino a su abuela, hallada flotando en Vilariño"/>
    <x v="0"/>
    <x v="35"/>
    <x v="0"/>
    <x v="4"/>
    <s v="Local"/>
    <x v="3"/>
    <x v="0"/>
    <x v="1"/>
    <x v="3"/>
    <x v="0"/>
    <x v="4"/>
    <x v="0"/>
    <x v="3"/>
    <x v="0"/>
    <x v="1"/>
    <x v="4"/>
  </r>
  <r>
    <x v="105"/>
    <x v="273"/>
    <n v="6640"/>
    <s v="Muxía, Punta de la Buitra"/>
    <x v="20"/>
    <x v="1"/>
    <d v="1899-12-30T11:00:00"/>
    <s v="43.089205"/>
    <s v="-9.257266"/>
    <s v="Cae al mar una familia de Zaragoza que visitaba A Barca de Muxía"/>
    <x v="1"/>
    <x v="53"/>
    <x v="0"/>
    <x v="11"/>
    <s v="Otra CCAA"/>
    <x v="4"/>
    <x v="3"/>
    <x v="5"/>
    <x v="8"/>
    <x v="0"/>
    <x v="3"/>
    <x v="0"/>
    <x v="3"/>
    <x v="2"/>
    <x v="0"/>
    <x v="3"/>
  </r>
  <r>
    <x v="105"/>
    <x v="273"/>
    <n v="6641"/>
    <s v="Muxía, Punta de la Buitra"/>
    <x v="20"/>
    <x v="1"/>
    <d v="1899-12-30T11:00:00"/>
    <s v="43.089205"/>
    <s v="-9.257266"/>
    <s v="Cae al mar una familia de Zaragoza que visitaba A Barca de Muxía"/>
    <x v="0"/>
    <x v="53"/>
    <x v="0"/>
    <x v="11"/>
    <s v="Otra CCAA"/>
    <x v="4"/>
    <x v="3"/>
    <x v="5"/>
    <x v="8"/>
    <x v="0"/>
    <x v="3"/>
    <x v="0"/>
    <x v="3"/>
    <x v="2"/>
    <x v="0"/>
    <x v="3"/>
  </r>
  <r>
    <x v="105"/>
    <x v="273"/>
    <n v="6642"/>
    <s v="Muxía, Punta de la Buitra"/>
    <x v="20"/>
    <x v="1"/>
    <d v="1899-12-30T11:00:00"/>
    <s v="43.089205"/>
    <s v="-9.257266"/>
    <s v="Cae al mar una familia de Zaragoza que visitaba A Barca de Muxía"/>
    <x v="0"/>
    <x v="0"/>
    <x v="0"/>
    <x v="11"/>
    <s v="Otra CCAA"/>
    <x v="4"/>
    <x v="3"/>
    <x v="5"/>
    <x v="8"/>
    <x v="0"/>
    <x v="3"/>
    <x v="0"/>
    <x v="3"/>
    <x v="2"/>
    <x v="0"/>
    <x v="3"/>
  </r>
  <r>
    <x v="105"/>
    <x v="273"/>
    <n v="6643"/>
    <s v="Muxía, Punta de la Buitra"/>
    <x v="20"/>
    <x v="1"/>
    <d v="1899-12-30T11:00:00"/>
    <s v="43.089205"/>
    <s v="-9.257266"/>
    <s v="Cae al mar una familia de Zaragoza que visitaba A Barca de Muxía"/>
    <x v="0"/>
    <x v="26"/>
    <x v="0"/>
    <x v="11"/>
    <s v="Otra CCAA"/>
    <x v="4"/>
    <x v="3"/>
    <x v="5"/>
    <x v="8"/>
    <x v="0"/>
    <x v="3"/>
    <x v="0"/>
    <x v="3"/>
    <x v="2"/>
    <x v="0"/>
    <x v="3"/>
  </r>
  <r>
    <x v="105"/>
    <x v="274"/>
    <n v="6627"/>
    <s v="Muxía, Punta da Buitra"/>
    <x v="20"/>
    <x v="1"/>
    <d v="1899-12-30T10:00:00"/>
    <s v="43.093305"/>
    <s v="-9.248491"/>
    <s v="Una mujer fue rescatada en helicóptero después de caer al agua mientras pescaba en Muxía"/>
    <x v="0"/>
    <x v="66"/>
    <x v="0"/>
    <x v="4"/>
    <s v="Local"/>
    <x v="4"/>
    <x v="1"/>
    <x v="3"/>
    <x v="8"/>
    <x v="0"/>
    <x v="3"/>
    <x v="0"/>
    <x v="8"/>
    <x v="2"/>
    <x v="3"/>
    <x v="2"/>
  </r>
  <r>
    <x v="105"/>
    <x v="274"/>
    <n v="6628"/>
    <s v="Muxía, Punta da Buitra"/>
    <x v="20"/>
    <x v="1"/>
    <d v="1899-12-30T10:00:00"/>
    <s v="43.093305"/>
    <s v="-9.248491"/>
    <s v="Una mujer fue rescatada en helicóptero después de caer al agua mientras pescaba en Muxía"/>
    <x v="1"/>
    <x v="5"/>
    <x v="0"/>
    <x v="4"/>
    <s v="Local"/>
    <x v="4"/>
    <x v="1"/>
    <x v="2"/>
    <x v="8"/>
    <x v="0"/>
    <x v="3"/>
    <x v="0"/>
    <x v="8"/>
    <x v="2"/>
    <x v="8"/>
    <x v="2"/>
  </r>
  <r>
    <x v="105"/>
    <x v="274"/>
    <n v="6629"/>
    <s v="Muxía, Punta da Buitra"/>
    <x v="20"/>
    <x v="1"/>
    <d v="1899-12-30T10:00:00"/>
    <s v="43.093305"/>
    <s v="-9.248491"/>
    <s v="Una mujer fue rescatada en helicóptero después de caer al agua mientras pescaba en Muxía"/>
    <x v="1"/>
    <x v="5"/>
    <x v="0"/>
    <x v="4"/>
    <s v="Local"/>
    <x v="4"/>
    <x v="1"/>
    <x v="3"/>
    <x v="8"/>
    <x v="0"/>
    <x v="3"/>
    <x v="0"/>
    <x v="8"/>
    <x v="2"/>
    <x v="8"/>
    <x v="2"/>
  </r>
  <r>
    <x v="106"/>
    <x v="275"/>
    <n v="6769"/>
    <s v="Villaviciosa, Parque de la Barquerina, Rïo Linares"/>
    <x v="23"/>
    <x v="9"/>
    <m/>
    <s v="43.480943"/>
    <s v="-5.440829"/>
    <s v="Una mujer herida tras caer al río Linares en Villaviciosa"/>
    <x v="0"/>
    <x v="5"/>
    <x v="0"/>
    <x v="4"/>
    <s v="Local"/>
    <x v="5"/>
    <x v="1"/>
    <x v="4"/>
    <x v="1"/>
    <x v="0"/>
    <x v="3"/>
    <x v="0"/>
    <x v="3"/>
    <x v="2"/>
    <x v="4"/>
    <x v="2"/>
  </r>
  <r>
    <x v="106"/>
    <x v="276"/>
    <n v="6652"/>
    <s v="Monserrat"/>
    <x v="33"/>
    <x v="12"/>
    <d v="1899-12-30T12:00:00"/>
    <s v="39.366103"/>
    <s v="-0.613518"/>
    <s v="Una niña de año y medio muere ahogada tras caer a una piscina en Montserrat"/>
    <x v="0"/>
    <x v="75"/>
    <x v="7"/>
    <x v="16"/>
    <s v="Residente"/>
    <x v="0"/>
    <x v="1"/>
    <x v="0"/>
    <x v="12"/>
    <x v="1"/>
    <x v="0"/>
    <x v="0"/>
    <x v="3"/>
    <x v="2"/>
    <x v="0"/>
    <x v="3"/>
  </r>
  <r>
    <x v="106"/>
    <x v="277"/>
    <n v="6647"/>
    <s v="Rosas, Parque acuático"/>
    <x v="0"/>
    <x v="0"/>
    <d v="1899-12-30T17:00:00"/>
    <s v="42.277008"/>
    <s v="3.153584"/>
    <s v="Reanimen un nen de 5 anys que gairebé s'ofega en un parc aquàtic"/>
    <x v="1"/>
    <x v="76"/>
    <x v="0"/>
    <x v="1"/>
    <s v="Sin datos"/>
    <x v="0"/>
    <x v="1"/>
    <x v="1"/>
    <x v="16"/>
    <x v="1"/>
    <x v="2"/>
    <x v="1"/>
    <x v="17"/>
    <x v="2"/>
    <x v="2"/>
    <x v="1"/>
  </r>
  <r>
    <x v="106"/>
    <x v="278"/>
    <n v="6639"/>
    <s v="Las Navas del Marqués, barrio de la Estación"/>
    <x v="47"/>
    <x v="3"/>
    <d v="1899-12-30T18:00:00"/>
    <s v="40.589318"/>
    <s v="-4.363538"/>
    <s v="Una fuerte tromba desborda arroyos, inunda viviendas y causa importantes destrozos en Las Navas del Marqués"/>
    <x v="1"/>
    <x v="50"/>
    <x v="0"/>
    <x v="12"/>
    <s v="Local"/>
    <x v="4"/>
    <x v="1"/>
    <x v="2"/>
    <x v="10"/>
    <x v="2"/>
    <x v="3"/>
    <x v="0"/>
    <x v="7"/>
    <x v="0"/>
    <x v="4"/>
    <x v="2"/>
  </r>
  <r>
    <x v="106"/>
    <x v="279"/>
    <n v="6637"/>
    <s v="San Vicente de la Barquera, Playa de Gerra"/>
    <x v="25"/>
    <x v="11"/>
    <d v="1899-12-30T11:10:00"/>
    <s v="43.398239"/>
    <s v="-4.363006"/>
    <s v="Socorren a un surfista que se encontraba mal en la playa de Gerra"/>
    <x v="1"/>
    <x v="63"/>
    <x v="0"/>
    <x v="2"/>
    <s v="Local"/>
    <x v="4"/>
    <x v="4"/>
    <x v="3"/>
    <x v="2"/>
    <x v="0"/>
    <x v="3"/>
    <x v="1"/>
    <x v="9"/>
    <x v="2"/>
    <x v="0"/>
    <x v="1"/>
  </r>
  <r>
    <x v="106"/>
    <x v="280"/>
    <n v="6636"/>
    <s v="San Sebastián, Playa de la Concha"/>
    <x v="12"/>
    <x v="6"/>
    <m/>
    <s v="43.321736"/>
    <s v="-1.987403"/>
    <s v="Rescate en el Náutico a un hombre herido tras tirarse al agua"/>
    <x v="1"/>
    <x v="5"/>
    <x v="0"/>
    <x v="4"/>
    <s v="Sin datos"/>
    <x v="5"/>
    <x v="1"/>
    <x v="4"/>
    <x v="2"/>
    <x v="2"/>
    <x v="3"/>
    <x v="1"/>
    <x v="15"/>
    <x v="2"/>
    <x v="2"/>
    <x v="1"/>
  </r>
  <r>
    <x v="106"/>
    <x v="281"/>
    <n v="6632"/>
    <s v="Benidorm, Playa del Poniente"/>
    <x v="28"/>
    <x v="12"/>
    <d v="1899-12-30T18:00:00"/>
    <s v="38.533407"/>
    <s v="-0.154790"/>
    <s v="Un hombre de 70 años muere al intentar sacar a su mujer del agua en una playa de Benidorm"/>
    <x v="0"/>
    <x v="1"/>
    <x v="0"/>
    <x v="15"/>
    <s v="Otra CCAA"/>
    <x v="4"/>
    <x v="0"/>
    <x v="2"/>
    <x v="2"/>
    <x v="0"/>
    <x v="3"/>
    <x v="1"/>
    <x v="2"/>
    <x v="2"/>
    <x v="2"/>
    <x v="1"/>
  </r>
  <r>
    <x v="106"/>
    <x v="281"/>
    <n v="6633"/>
    <s v="Benidorm, Playa del Poniente"/>
    <x v="28"/>
    <x v="12"/>
    <d v="1899-12-30T18:00:00"/>
    <s v="38.533407"/>
    <s v="-0.154790"/>
    <s v="Un hombre de 70 años muere al intentar sacar a su mujer del agua en una playa de Benidorm"/>
    <x v="1"/>
    <x v="1"/>
    <x v="0"/>
    <x v="9"/>
    <s v="Otra CCAA"/>
    <x v="0"/>
    <x v="0"/>
    <x v="0"/>
    <x v="2"/>
    <x v="0"/>
    <x v="2"/>
    <x v="1"/>
    <x v="2"/>
    <x v="2"/>
    <x v="2"/>
    <x v="1"/>
  </r>
  <r>
    <x v="106"/>
    <x v="282"/>
    <n v="6631"/>
    <s v="Cambre, Presa de Cecebre"/>
    <x v="20"/>
    <x v="1"/>
    <d v="1899-12-30T10:50:00"/>
    <s v="43.282471"/>
    <s v="-8.296746"/>
    <s v="Los servicios de emergencia recuperan el cuerpo sin vida de un hombre en la presa de Cecebre, en Cambre"/>
    <x v="1"/>
    <x v="71"/>
    <x v="0"/>
    <x v="4"/>
    <s v="Local"/>
    <x v="3"/>
    <x v="0"/>
    <x v="0"/>
    <x v="13"/>
    <x v="0"/>
    <x v="1"/>
    <x v="0"/>
    <x v="3"/>
    <x v="2"/>
    <x v="4"/>
    <x v="0"/>
  </r>
  <r>
    <x v="106"/>
    <x v="283"/>
    <n v="6630"/>
    <s v="Ferrol, Punta Penencia"/>
    <x v="20"/>
    <x v="1"/>
    <d v="1899-12-30T17:30:00"/>
    <s v="43.488506"/>
    <s v="-8.32755"/>
    <s v="Los socorristas de la playa de Penencia, en Ferrol, salvan la vida de un surfista tras sufrir un infarto"/>
    <x v="1"/>
    <x v="15"/>
    <x v="0"/>
    <x v="2"/>
    <s v="Local"/>
    <x v="2"/>
    <x v="4"/>
    <x v="3"/>
    <x v="2"/>
    <x v="0"/>
    <x v="5"/>
    <x v="1"/>
    <x v="9"/>
    <x v="1"/>
    <x v="2"/>
    <x v="1"/>
  </r>
  <r>
    <x v="106"/>
    <x v="284"/>
    <n v="6626"/>
    <s v="Port d’Addaia"/>
    <x v="37"/>
    <x v="7"/>
    <d v="1899-12-30T02:00:00"/>
    <s v="40.006802"/>
    <s v="4.197992"/>
    <s v="Aparece una mujer ahogada en aguas del Port d’Addaia"/>
    <x v="0"/>
    <x v="73"/>
    <x v="2"/>
    <x v="4"/>
    <s v="Extranjero"/>
    <x v="3"/>
    <x v="5"/>
    <x v="0"/>
    <x v="4"/>
    <x v="0"/>
    <x v="1"/>
    <x v="0"/>
    <x v="3"/>
    <x v="4"/>
    <x v="4"/>
    <x v="0"/>
  </r>
  <r>
    <x v="106"/>
    <x v="285"/>
    <n v="6623"/>
    <s v="Segur de Calafell"/>
    <x v="30"/>
    <x v="0"/>
    <d v="1899-12-30T19:45:00"/>
    <s v="41.188180"/>
    <s v="1.602090"/>
    <s v="Un bañista en estado crítico tras intentar rescatar del mar a dos chicas en Calafell"/>
    <x v="0"/>
    <x v="46"/>
    <x v="0"/>
    <x v="11"/>
    <s v="Sin datos"/>
    <x v="4"/>
    <x v="1"/>
    <x v="2"/>
    <x v="2"/>
    <x v="4"/>
    <x v="3"/>
    <x v="2"/>
    <x v="2"/>
    <x v="0"/>
    <x v="8"/>
    <x v="3"/>
  </r>
  <r>
    <x v="106"/>
    <x v="285"/>
    <n v="6624"/>
    <s v="Segur de Calafell"/>
    <x v="30"/>
    <x v="0"/>
    <d v="1899-12-30T19:45:00"/>
    <s v="41.188180"/>
    <s v="1.602090"/>
    <s v="Un bañista en estado crítico tras intentar rescatar del mar a dos chicas en Calafell"/>
    <x v="0"/>
    <x v="46"/>
    <x v="0"/>
    <x v="11"/>
    <s v="Sin datos"/>
    <x v="4"/>
    <x v="1"/>
    <x v="2"/>
    <x v="2"/>
    <x v="4"/>
    <x v="3"/>
    <x v="2"/>
    <x v="2"/>
    <x v="0"/>
    <x v="8"/>
    <x v="3"/>
  </r>
  <r>
    <x v="106"/>
    <x v="285"/>
    <n v="6625"/>
    <s v="Segur de Calafell"/>
    <x v="30"/>
    <x v="0"/>
    <d v="1899-12-30T19:45:00"/>
    <s v="41.188180"/>
    <s v="1.602090"/>
    <s v="Un bañista en estado crítico tras intentar rescatar del mar a dos chicas en Calafell"/>
    <x v="1"/>
    <x v="13"/>
    <x v="23"/>
    <x v="9"/>
    <s v="Residente"/>
    <x v="0"/>
    <x v="1"/>
    <x v="0"/>
    <x v="2"/>
    <x v="4"/>
    <x v="0"/>
    <x v="2"/>
    <x v="2"/>
    <x v="0"/>
    <x v="1"/>
    <x v="3"/>
  </r>
  <r>
    <x v="106"/>
    <x v="286"/>
    <n v="6622"/>
    <s v="Almería, Playa de El Zapillo"/>
    <x v="11"/>
    <x v="4"/>
    <d v="1899-12-30T09:30:00"/>
    <s v="36.824908"/>
    <s v="-2.448868"/>
    <s v="Fallece un hombre de 64 años con signos de ahogamiento en la playa de El Zapillo de Almería"/>
    <x v="1"/>
    <x v="3"/>
    <x v="0"/>
    <x v="11"/>
    <s v="Local"/>
    <x v="0"/>
    <x v="0"/>
    <x v="0"/>
    <x v="2"/>
    <x v="5"/>
    <x v="0"/>
    <x v="2"/>
    <x v="2"/>
    <x v="0"/>
    <x v="7"/>
    <x v="3"/>
  </r>
  <r>
    <x v="106"/>
    <x v="287"/>
    <n v="6621"/>
    <s v="Benalmádena, Playa de la Gaviota"/>
    <x v="7"/>
    <x v="4"/>
    <d v="1899-12-30T12:05:00"/>
    <s v="36.591852"/>
    <s v="-4.522664"/>
    <s v="Muere una bañista de 69 años ahogada en una playa de Benalmádena"/>
    <x v="0"/>
    <x v="54"/>
    <x v="0"/>
    <x v="1"/>
    <s v="Sin datos"/>
    <x v="1"/>
    <x v="0"/>
    <x v="0"/>
    <x v="2"/>
    <x v="2"/>
    <x v="2"/>
    <x v="1"/>
    <x v="2"/>
    <x v="1"/>
    <x v="2"/>
    <x v="1"/>
  </r>
  <r>
    <x v="107"/>
    <x v="288"/>
    <n v="6638"/>
    <s v="Jávea, l'Illa del Portixol"/>
    <x v="28"/>
    <x v="12"/>
    <d v="1899-12-30T18:00:00"/>
    <s v="38.755696"/>
    <s v="0.231618"/>
    <s v="Rescatan a un náufrago cuya barca se estrelló contra l'Illa del Portitxol de Xàbia"/>
    <x v="1"/>
    <x v="5"/>
    <x v="0"/>
    <x v="5"/>
    <s v="Local"/>
    <x v="4"/>
    <x v="1"/>
    <x v="2"/>
    <x v="8"/>
    <x v="0"/>
    <x v="3"/>
    <x v="0"/>
    <x v="6"/>
    <x v="0"/>
    <x v="5"/>
    <x v="3"/>
  </r>
  <r>
    <x v="107"/>
    <x v="289"/>
    <n v="6620"/>
    <s v="Calpe"/>
    <x v="28"/>
    <x v="12"/>
    <d v="1899-12-30T12:17:00"/>
    <s v="38.641486"/>
    <s v="0.046251"/>
    <s v="Rescatado un bañista de una piscina de Calp al que se había dado por fallecido"/>
    <x v="1"/>
    <x v="77"/>
    <x v="0"/>
    <x v="1"/>
    <s v="Local"/>
    <x v="1"/>
    <x v="0"/>
    <x v="1"/>
    <x v="12"/>
    <x v="1"/>
    <x v="2"/>
    <x v="0"/>
    <x v="2"/>
    <x v="2"/>
    <x v="0"/>
    <x v="3"/>
  </r>
  <r>
    <x v="108"/>
    <x v="290"/>
    <n v="6618"/>
    <s v="Porto do Son, Playa del Dique"/>
    <x v="20"/>
    <x v="1"/>
    <m/>
    <s v="42.684998"/>
    <s v="-9.028552"/>
    <s v="Rescatados dos bañistas en Porto do Son que no podían volver a la orilla"/>
    <x v="1"/>
    <x v="5"/>
    <x v="0"/>
    <x v="11"/>
    <s v="Sin datos"/>
    <x v="4"/>
    <x v="1"/>
    <x v="2"/>
    <x v="3"/>
    <x v="0"/>
    <x v="3"/>
    <x v="0"/>
    <x v="2"/>
    <x v="0"/>
    <x v="1"/>
    <x v="3"/>
  </r>
  <r>
    <x v="108"/>
    <x v="290"/>
    <n v="6619"/>
    <s v="Porto do Son, Playa del Dique"/>
    <x v="20"/>
    <x v="1"/>
    <m/>
    <s v="42.684998"/>
    <s v="-9.028552"/>
    <s v="Rescatados dos bañistas en Porto do Son que no podían volver a la orilla"/>
    <x v="1"/>
    <x v="5"/>
    <x v="0"/>
    <x v="11"/>
    <s v="Sin datos"/>
    <x v="4"/>
    <x v="1"/>
    <x v="2"/>
    <x v="3"/>
    <x v="0"/>
    <x v="3"/>
    <x v="0"/>
    <x v="2"/>
    <x v="0"/>
    <x v="1"/>
    <x v="3"/>
  </r>
  <r>
    <x v="109"/>
    <x v="291"/>
    <n v="6634"/>
    <s v="Sóller, Torrent Na mora"/>
    <x v="17"/>
    <x v="7"/>
    <d v="1899-12-30T02:30:00"/>
    <s v="39.823230"/>
    <s v="2.728239"/>
    <s v="Rescate nocturno de dos excursionistas en el torrent de na Mora de Sóller"/>
    <x v="1"/>
    <x v="7"/>
    <x v="0"/>
    <x v="11"/>
    <s v="Sin datos"/>
    <x v="4"/>
    <x v="1"/>
    <x v="2"/>
    <x v="8"/>
    <x v="0"/>
    <x v="3"/>
    <x v="0"/>
    <x v="18"/>
    <x v="2"/>
    <x v="4"/>
    <x v="6"/>
  </r>
  <r>
    <x v="109"/>
    <x v="291"/>
    <n v="6635"/>
    <s v="Sóller, Torrent Na mora"/>
    <x v="17"/>
    <x v="7"/>
    <d v="1899-12-30T02:30:00"/>
    <s v="39.823230"/>
    <s v="2.728239"/>
    <s v="Rescate nocturno de dos excursionistas en el torrent de na Mora de Sóller"/>
    <x v="1"/>
    <x v="7"/>
    <x v="0"/>
    <x v="11"/>
    <s v="Sin datos"/>
    <x v="4"/>
    <x v="1"/>
    <x v="2"/>
    <x v="8"/>
    <x v="0"/>
    <x v="3"/>
    <x v="0"/>
    <x v="18"/>
    <x v="2"/>
    <x v="4"/>
    <x v="6"/>
  </r>
  <r>
    <x v="109"/>
    <x v="292"/>
    <n v="6616"/>
    <s v="Algeciras"/>
    <x v="15"/>
    <x v="4"/>
    <d v="1899-12-30T15:20:00"/>
    <s v="36.050748"/>
    <s v="-5.381629"/>
    <s v="Salvamento Marítimo asiste a dos personas que se hundían en una moto acuática en la Bahía de Algeciras"/>
    <x v="1"/>
    <x v="5"/>
    <x v="24"/>
    <x v="5"/>
    <s v="Residente"/>
    <x v="4"/>
    <x v="1"/>
    <x v="2"/>
    <x v="5"/>
    <x v="0"/>
    <x v="3"/>
    <x v="0"/>
    <x v="6"/>
    <x v="0"/>
    <x v="5"/>
    <x v="2"/>
  </r>
  <r>
    <x v="109"/>
    <x v="292"/>
    <n v="6617"/>
    <s v="Algeciras"/>
    <x v="15"/>
    <x v="4"/>
    <d v="1899-12-30T15:20:00"/>
    <s v="36.050748"/>
    <s v="-5.381629"/>
    <s v="Salvamento Marítimo asiste a dos personas que se hundían en una moto acuática en la Bahía de Algeciras"/>
    <x v="1"/>
    <x v="5"/>
    <x v="24"/>
    <x v="5"/>
    <s v="Residente"/>
    <x v="4"/>
    <x v="1"/>
    <x v="2"/>
    <x v="5"/>
    <x v="0"/>
    <x v="3"/>
    <x v="0"/>
    <x v="6"/>
    <x v="0"/>
    <x v="5"/>
    <x v="2"/>
  </r>
  <r>
    <x v="109"/>
    <x v="293"/>
    <n v="6606"/>
    <s v="San Roque, Playa de Torreguadiaro"/>
    <x v="15"/>
    <x v="4"/>
    <m/>
    <s v="36.299026"/>
    <s v="-5.269270"/>
    <s v="Los socorristas rescatan en Torreguadiaro a diez personas que ignoraron la bandera roja"/>
    <x v="0"/>
    <x v="31"/>
    <x v="0"/>
    <x v="11"/>
    <s v="Sin datos"/>
    <x v="4"/>
    <x v="7"/>
    <x v="2"/>
    <x v="2"/>
    <x v="4"/>
    <x v="3"/>
    <x v="1"/>
    <x v="2"/>
    <x v="1"/>
    <x v="2"/>
    <x v="1"/>
  </r>
  <r>
    <x v="109"/>
    <x v="293"/>
    <n v="6607"/>
    <s v="San Roque, Playa de Torreguadiaro"/>
    <x v="15"/>
    <x v="4"/>
    <m/>
    <s v="36.299026"/>
    <s v="-5.269270"/>
    <s v="Los socorristas rescatan en Torreguadiaro a diez personas que ignoraron la bandera roja"/>
    <x v="0"/>
    <x v="7"/>
    <x v="0"/>
    <x v="11"/>
    <s v="Sin datos"/>
    <x v="4"/>
    <x v="7"/>
    <x v="2"/>
    <x v="2"/>
    <x v="4"/>
    <x v="3"/>
    <x v="1"/>
    <x v="2"/>
    <x v="1"/>
    <x v="2"/>
    <x v="1"/>
  </r>
  <r>
    <x v="109"/>
    <x v="293"/>
    <n v="6608"/>
    <s v="San Roque, Playa de Torreguadiaro"/>
    <x v="15"/>
    <x v="4"/>
    <m/>
    <s v="36.299026"/>
    <s v="-5.269270"/>
    <s v="Los socorristas rescatan en Torreguadiaro a diez personas que ignoraron la bandera roja"/>
    <x v="0"/>
    <x v="13"/>
    <x v="0"/>
    <x v="11"/>
    <s v="Sin datos"/>
    <x v="4"/>
    <x v="7"/>
    <x v="2"/>
    <x v="2"/>
    <x v="4"/>
    <x v="3"/>
    <x v="1"/>
    <x v="2"/>
    <x v="1"/>
    <x v="2"/>
    <x v="1"/>
  </r>
  <r>
    <x v="109"/>
    <x v="293"/>
    <n v="6609"/>
    <s v="San Roque, Playa de Torreguadiaro"/>
    <x v="15"/>
    <x v="4"/>
    <m/>
    <s v="36.299026"/>
    <s v="-5.269270"/>
    <s v="Los socorristas rescatan en Torreguadiaro a diez personas que ignoraron la bandera roja"/>
    <x v="0"/>
    <x v="48"/>
    <x v="0"/>
    <x v="11"/>
    <s v="Sin datos"/>
    <x v="4"/>
    <x v="7"/>
    <x v="2"/>
    <x v="2"/>
    <x v="4"/>
    <x v="3"/>
    <x v="1"/>
    <x v="2"/>
    <x v="1"/>
    <x v="2"/>
    <x v="1"/>
  </r>
  <r>
    <x v="109"/>
    <x v="293"/>
    <n v="6610"/>
    <s v="San Roque, Playa de Torreguadiaro"/>
    <x v="15"/>
    <x v="4"/>
    <m/>
    <s v="36.299026"/>
    <s v="-5.269270"/>
    <s v="Los socorristas rescatan en Torreguadiaro a diez personas que ignoraron la bandera roja"/>
    <x v="0"/>
    <x v="48"/>
    <x v="0"/>
    <x v="11"/>
    <s v="Sin datos"/>
    <x v="4"/>
    <x v="7"/>
    <x v="2"/>
    <x v="2"/>
    <x v="4"/>
    <x v="3"/>
    <x v="1"/>
    <x v="2"/>
    <x v="1"/>
    <x v="2"/>
    <x v="1"/>
  </r>
  <r>
    <x v="109"/>
    <x v="293"/>
    <n v="6611"/>
    <s v="San Roque, Playa de Torreguadiaro"/>
    <x v="15"/>
    <x v="4"/>
    <m/>
    <s v="36.299026"/>
    <s v="-5.269270"/>
    <s v="Los socorristas rescatan en Torreguadiaro a diez personas que ignoraron la bandera roja"/>
    <x v="1"/>
    <x v="78"/>
    <x v="0"/>
    <x v="11"/>
    <s v="Sin datos"/>
    <x v="4"/>
    <x v="7"/>
    <x v="2"/>
    <x v="2"/>
    <x v="4"/>
    <x v="3"/>
    <x v="1"/>
    <x v="2"/>
    <x v="1"/>
    <x v="2"/>
    <x v="1"/>
  </r>
  <r>
    <x v="109"/>
    <x v="293"/>
    <n v="6612"/>
    <s v="San Roque, Playa de Torreguadiaro"/>
    <x v="15"/>
    <x v="4"/>
    <m/>
    <s v="36.299026"/>
    <s v="-5.269270"/>
    <s v="Los socorristas rescatan en Torreguadiaro a diez personas que ignoraron la bandera roja"/>
    <x v="1"/>
    <x v="78"/>
    <x v="0"/>
    <x v="11"/>
    <s v="Sin datos"/>
    <x v="4"/>
    <x v="7"/>
    <x v="2"/>
    <x v="2"/>
    <x v="4"/>
    <x v="3"/>
    <x v="1"/>
    <x v="2"/>
    <x v="1"/>
    <x v="2"/>
    <x v="1"/>
  </r>
  <r>
    <x v="109"/>
    <x v="293"/>
    <n v="6613"/>
    <s v="San Roque, Playa de Torreguadiaro"/>
    <x v="15"/>
    <x v="4"/>
    <m/>
    <s v="36.299026"/>
    <s v="-5.269270"/>
    <s v="Los socorristas rescatan en Torreguadiaro a diez personas que ignoraron la bandera roja"/>
    <x v="1"/>
    <x v="53"/>
    <x v="0"/>
    <x v="11"/>
    <s v="Sin datos"/>
    <x v="4"/>
    <x v="7"/>
    <x v="2"/>
    <x v="2"/>
    <x v="4"/>
    <x v="3"/>
    <x v="1"/>
    <x v="2"/>
    <x v="1"/>
    <x v="2"/>
    <x v="1"/>
  </r>
  <r>
    <x v="109"/>
    <x v="293"/>
    <n v="6614"/>
    <s v="San Roque, Playa de Torreguadiaro"/>
    <x v="15"/>
    <x v="4"/>
    <m/>
    <s v="36.299026"/>
    <s v="-5.269270"/>
    <s v="Los socorristas rescatan en Torreguadiaro a diez personas que ignoraron la bandera roja"/>
    <x v="1"/>
    <x v="78"/>
    <x v="0"/>
    <x v="11"/>
    <s v="Sin datos"/>
    <x v="4"/>
    <x v="7"/>
    <x v="2"/>
    <x v="2"/>
    <x v="4"/>
    <x v="3"/>
    <x v="1"/>
    <x v="2"/>
    <x v="1"/>
    <x v="2"/>
    <x v="1"/>
  </r>
  <r>
    <x v="109"/>
    <x v="293"/>
    <n v="6615"/>
    <s v="San Roque, Playa de Torreguadiaro"/>
    <x v="15"/>
    <x v="4"/>
    <m/>
    <s v="36.299026"/>
    <s v="-5.269270"/>
    <s v="Los socorristas rescatan en Torreguadiaro a diez personas que ignoraron la bandera roja"/>
    <x v="1"/>
    <x v="0"/>
    <x v="0"/>
    <x v="11"/>
    <s v="Sin datos"/>
    <x v="4"/>
    <x v="7"/>
    <x v="2"/>
    <x v="2"/>
    <x v="4"/>
    <x v="3"/>
    <x v="1"/>
    <x v="2"/>
    <x v="1"/>
    <x v="2"/>
    <x v="1"/>
  </r>
  <r>
    <x v="109"/>
    <x v="294"/>
    <n v="6604"/>
    <s v="Isla de Arosa, Varadero de O Xufre"/>
    <x v="1"/>
    <x v="1"/>
    <d v="1899-12-30T20:00:00"/>
    <s v="42.570167"/>
    <s v="-8.862912"/>
    <s v="Un pescador jubilado de A Illa aparece muerto en O Xufre tras salir a faenar"/>
    <x v="1"/>
    <x v="38"/>
    <x v="0"/>
    <x v="5"/>
    <s v="Local"/>
    <x v="1"/>
    <x v="0"/>
    <x v="0"/>
    <x v="5"/>
    <x v="0"/>
    <x v="1"/>
    <x v="0"/>
    <x v="11"/>
    <x v="0"/>
    <x v="1"/>
    <x v="0"/>
  </r>
  <r>
    <x v="109"/>
    <x v="295"/>
    <n v="6596"/>
    <s v="Mazarrón, Playa del Puerto"/>
    <x v="9"/>
    <x v="5"/>
    <d v="1899-12-30T17:30:00"/>
    <s v="37.565963"/>
    <s v="-1.256257"/>
    <s v="Rescatados en Mazarrón 6 tripulantes tras volcar su lancha"/>
    <x v="3"/>
    <x v="5"/>
    <x v="0"/>
    <x v="5"/>
    <s v="Sin datos"/>
    <x v="4"/>
    <x v="1"/>
    <x v="2"/>
    <x v="2"/>
    <x v="0"/>
    <x v="3"/>
    <x v="1"/>
    <x v="6"/>
    <x v="1"/>
    <x v="2"/>
    <x v="1"/>
  </r>
  <r>
    <x v="109"/>
    <x v="295"/>
    <n v="6597"/>
    <s v="Mazarrón, Playa del Puerto"/>
    <x v="9"/>
    <x v="5"/>
    <d v="1899-12-30T17:30:00"/>
    <s v="37.565963"/>
    <s v="-1.256257"/>
    <s v="Rescatados en Mazarrón 6 tripulantes tras volcar su lancha"/>
    <x v="3"/>
    <x v="5"/>
    <x v="0"/>
    <x v="5"/>
    <s v="Sin datos"/>
    <x v="4"/>
    <x v="1"/>
    <x v="2"/>
    <x v="2"/>
    <x v="0"/>
    <x v="3"/>
    <x v="1"/>
    <x v="6"/>
    <x v="1"/>
    <x v="2"/>
    <x v="1"/>
  </r>
  <r>
    <x v="109"/>
    <x v="295"/>
    <n v="6598"/>
    <s v="Mazarrón, Playa del Puerto"/>
    <x v="9"/>
    <x v="5"/>
    <d v="1899-12-30T17:30:00"/>
    <s v="37.565963"/>
    <s v="-1.256257"/>
    <s v="Rescatados en Mazarrón 6 tripulantes tras volcar su lancha"/>
    <x v="3"/>
    <x v="5"/>
    <x v="0"/>
    <x v="5"/>
    <s v="Sin datos"/>
    <x v="4"/>
    <x v="1"/>
    <x v="2"/>
    <x v="2"/>
    <x v="0"/>
    <x v="3"/>
    <x v="1"/>
    <x v="6"/>
    <x v="1"/>
    <x v="2"/>
    <x v="1"/>
  </r>
  <r>
    <x v="109"/>
    <x v="295"/>
    <n v="6599"/>
    <s v="Mazarrón, Playa del Puerto"/>
    <x v="9"/>
    <x v="5"/>
    <d v="1899-12-30T17:30:00"/>
    <s v="37.565963"/>
    <s v="-1.256257"/>
    <s v="Rescatados en Mazarrón 6 tripulantes tras volcar su lancha"/>
    <x v="3"/>
    <x v="5"/>
    <x v="0"/>
    <x v="5"/>
    <s v="Sin datos"/>
    <x v="4"/>
    <x v="1"/>
    <x v="2"/>
    <x v="2"/>
    <x v="0"/>
    <x v="3"/>
    <x v="1"/>
    <x v="6"/>
    <x v="1"/>
    <x v="2"/>
    <x v="1"/>
  </r>
  <r>
    <x v="109"/>
    <x v="295"/>
    <n v="6600"/>
    <s v="Mazarrón, Playa del Puerto"/>
    <x v="9"/>
    <x v="5"/>
    <d v="1899-12-30T17:30:00"/>
    <s v="37.565963"/>
    <s v="-1.256257"/>
    <s v="Rescatados en Mazarrón 6 tripulantes tras volcar su lancha"/>
    <x v="3"/>
    <x v="5"/>
    <x v="0"/>
    <x v="5"/>
    <s v="Sin datos"/>
    <x v="4"/>
    <x v="1"/>
    <x v="2"/>
    <x v="2"/>
    <x v="0"/>
    <x v="3"/>
    <x v="1"/>
    <x v="6"/>
    <x v="1"/>
    <x v="2"/>
    <x v="1"/>
  </r>
  <r>
    <x v="109"/>
    <x v="295"/>
    <n v="6601"/>
    <s v="Mazarrón, Playa del Puerto"/>
    <x v="9"/>
    <x v="5"/>
    <d v="1899-12-30T17:30:00"/>
    <s v="37.565963"/>
    <s v="-1.256257"/>
    <s v="Rescatados en Mazarrón 6 tripulantes tras volcar su lancha"/>
    <x v="3"/>
    <x v="5"/>
    <x v="0"/>
    <x v="5"/>
    <s v="Sin datos"/>
    <x v="4"/>
    <x v="1"/>
    <x v="2"/>
    <x v="2"/>
    <x v="0"/>
    <x v="3"/>
    <x v="1"/>
    <x v="6"/>
    <x v="1"/>
    <x v="2"/>
    <x v="1"/>
  </r>
  <r>
    <x v="109"/>
    <x v="296"/>
    <n v="6589"/>
    <s v="Playa Dicido Mioño"/>
    <x v="25"/>
    <x v="11"/>
    <d v="1899-12-30T12:03:00"/>
    <s v="43.363733"/>
    <s v="-3.193939"/>
    <s v="Rescatado bañista por S.O.S #DYA playa de Dicido Mioño"/>
    <x v="1"/>
    <x v="5"/>
    <x v="0"/>
    <x v="11"/>
    <s v="Sin datos"/>
    <x v="0"/>
    <x v="1"/>
    <x v="1"/>
    <x v="2"/>
    <x v="0"/>
    <x v="8"/>
    <x v="1"/>
    <x v="2"/>
    <x v="1"/>
    <x v="2"/>
    <x v="1"/>
  </r>
  <r>
    <x v="109"/>
    <x v="297"/>
    <n v="6583"/>
    <s v="Palma de Mallorca, Hotel Lis Mallorca"/>
    <x v="17"/>
    <x v="7"/>
    <d v="1899-12-30T09:00:00"/>
    <s v="39.552873"/>
    <s v="2.602013"/>
    <s v="Dos turistas salvan a un bebé de morir ahogado en la piscina de un hotel de Palma"/>
    <x v="1"/>
    <x v="75"/>
    <x v="3"/>
    <x v="16"/>
    <s v="Extranjero"/>
    <x v="0"/>
    <x v="1"/>
    <x v="0"/>
    <x v="7"/>
    <x v="1"/>
    <x v="6"/>
    <x v="2"/>
    <x v="3"/>
    <x v="0"/>
    <x v="0"/>
    <x v="3"/>
  </r>
  <r>
    <x v="110"/>
    <x v="298"/>
    <n v="6603"/>
    <s v="Altea, Cala del Mascarat"/>
    <x v="28"/>
    <x v="12"/>
    <m/>
    <s v="38.830124"/>
    <s v="-0.05716"/>
    <s v="Rescatada una mujer de 62 años alcanzada por una embarcación en Altea"/>
    <x v="0"/>
    <x v="62"/>
    <x v="0"/>
    <x v="13"/>
    <s v="Local"/>
    <x v="5"/>
    <x v="1"/>
    <x v="4"/>
    <x v="5"/>
    <x v="0"/>
    <x v="3"/>
    <x v="0"/>
    <x v="2"/>
    <x v="2"/>
    <x v="0"/>
    <x v="2"/>
  </r>
  <r>
    <x v="110"/>
    <x v="299"/>
    <n v="6588"/>
    <s v="Palma de Mallorca, Piscinas polideportivo Germans Escalas"/>
    <x v="17"/>
    <x v="7"/>
    <d v="1899-12-30T09:45:00"/>
    <s v="39.578681"/>
    <s v="2.678607"/>
    <s v="Rescatan a un usuario de 85 años en la piscina de Germans Escalas."/>
    <x v="1"/>
    <x v="77"/>
    <x v="0"/>
    <x v="2"/>
    <s v="Local"/>
    <x v="2"/>
    <x v="0"/>
    <x v="1"/>
    <x v="9"/>
    <x v="3"/>
    <x v="8"/>
    <x v="1"/>
    <x v="2"/>
    <x v="0"/>
    <x v="2"/>
    <x v="1"/>
  </r>
  <r>
    <x v="110"/>
    <x v="300"/>
    <n v="6582"/>
    <s v="Almonte, Playa de Matalascañas"/>
    <x v="18"/>
    <x v="4"/>
    <d v="1899-12-30T20:22:00"/>
    <s v="37.016917"/>
    <s v="-6.586465"/>
    <s v="Fallece un bañista de 73 años de edad ahogado en Matalascañas"/>
    <x v="1"/>
    <x v="61"/>
    <x v="0"/>
    <x v="11"/>
    <s v="Sin datos"/>
    <x v="0"/>
    <x v="0"/>
    <x v="0"/>
    <x v="3"/>
    <x v="0"/>
    <x v="0"/>
    <x v="3"/>
    <x v="2"/>
    <x v="0"/>
    <x v="1"/>
    <x v="3"/>
  </r>
  <r>
    <x v="110"/>
    <x v="301"/>
    <n v="6580"/>
    <s v="Alcorcón"/>
    <x v="48"/>
    <x v="18"/>
    <d v="1899-12-30T19:00:00"/>
    <s v="40.340148"/>
    <s v="-3.826596"/>
    <s v="Reaniman a un hombre de 76 años tras ahogarse en una piscina en Alcorcón"/>
    <x v="1"/>
    <x v="64"/>
    <x v="0"/>
    <x v="2"/>
    <s v="Local"/>
    <x v="0"/>
    <x v="0"/>
    <x v="1"/>
    <x v="2"/>
    <x v="1"/>
    <x v="2"/>
    <x v="1"/>
    <x v="2"/>
    <x v="0"/>
    <x v="2"/>
    <x v="1"/>
  </r>
  <r>
    <x v="110"/>
    <x v="302"/>
    <n v="6579"/>
    <s v="Ribamontán al Mar, Playa de Langre"/>
    <x v="25"/>
    <x v="11"/>
    <d v="1899-12-30T20:20:00"/>
    <s v="43.475949"/>
    <s v="-3.689602"/>
    <s v="Fallece una niña alemana de 6 años por ahogamiento en la playa de Langre, en Ribamontán al Mar"/>
    <x v="0"/>
    <x v="79"/>
    <x v="4"/>
    <x v="11"/>
    <s v="Extranjero"/>
    <x v="0"/>
    <x v="1"/>
    <x v="0"/>
    <x v="2"/>
    <x v="0"/>
    <x v="2"/>
    <x v="2"/>
    <x v="2"/>
    <x v="0"/>
    <x v="2"/>
    <x v="1"/>
  </r>
  <r>
    <x v="110"/>
    <x v="303"/>
    <n v="6578"/>
    <s v="Islas Medes"/>
    <x v="0"/>
    <x v="0"/>
    <d v="1899-12-30T12:00:00"/>
    <s v="42.045242"/>
    <s v="3.225007"/>
    <s v="Muere una mujer de 60 años cuando buceaba en las islas Medes"/>
    <x v="0"/>
    <x v="50"/>
    <x v="10"/>
    <x v="6"/>
    <s v="Extranjero"/>
    <x v="2"/>
    <x v="1"/>
    <x v="0"/>
    <x v="5"/>
    <x v="0"/>
    <x v="4"/>
    <x v="0"/>
    <x v="10"/>
    <x v="2"/>
    <x v="0"/>
    <x v="4"/>
  </r>
  <r>
    <x v="110"/>
    <x v="304"/>
    <n v="6576"/>
    <s v="Redondela, Chapela, Playa de Arealonga"/>
    <x v="1"/>
    <x v="1"/>
    <d v="1899-12-30T10:30:00"/>
    <s v="42.265073"/>
    <s v="-8.676458"/>
    <s v="Muere tras caer al mar un pescador aficionado en la playa de Arealonga, en Chapela"/>
    <x v="1"/>
    <x v="2"/>
    <x v="0"/>
    <x v="4"/>
    <s v="Limítrofe"/>
    <x v="3"/>
    <x v="0"/>
    <x v="0"/>
    <x v="2"/>
    <x v="0"/>
    <x v="1"/>
    <x v="2"/>
    <x v="8"/>
    <x v="0"/>
    <x v="4"/>
    <x v="0"/>
  </r>
  <r>
    <x v="110"/>
    <x v="305"/>
    <n v="6572"/>
    <s v="Palma de Mallorca, Puerto"/>
    <x v="17"/>
    <x v="7"/>
    <d v="1899-12-30T18:30:00"/>
    <s v="39.564605"/>
    <s v="2.642857"/>
    <s v="Rescatado tras perder la consciencia y caer al mar en el puerto de Palma"/>
    <x v="1"/>
    <x v="7"/>
    <x v="0"/>
    <x v="2"/>
    <s v="Sin datos"/>
    <x v="2"/>
    <x v="1"/>
    <x v="1"/>
    <x v="4"/>
    <x v="0"/>
    <x v="0"/>
    <x v="0"/>
    <x v="3"/>
    <x v="0"/>
    <x v="1"/>
    <x v="3"/>
  </r>
  <r>
    <x v="111"/>
    <x v="306"/>
    <n v="6590"/>
    <s v="Ibiza, Es Freus"/>
    <x v="22"/>
    <x v="7"/>
    <d v="1899-12-30T19:00:00"/>
    <s v="38.820537"/>
    <s v="1.415906"/>
    <s v="Rescatados seis tripulantes de una barca hundida en Ibiza"/>
    <x v="1"/>
    <x v="7"/>
    <x v="0"/>
    <x v="5"/>
    <s v="Sin datos"/>
    <x v="4"/>
    <x v="1"/>
    <x v="2"/>
    <x v="5"/>
    <x v="0"/>
    <x v="3"/>
    <x v="0"/>
    <x v="6"/>
    <x v="0"/>
    <x v="9"/>
    <x v="3"/>
  </r>
  <r>
    <x v="111"/>
    <x v="306"/>
    <n v="6591"/>
    <s v="Ibiza, Es Freus"/>
    <x v="22"/>
    <x v="7"/>
    <d v="1899-12-30T19:00:00"/>
    <s v="38.820537"/>
    <s v="1.415906"/>
    <s v="Rescatados seis tripulantes de una barca hundida en Ibiza"/>
    <x v="1"/>
    <x v="7"/>
    <x v="0"/>
    <x v="5"/>
    <s v="Sin datos"/>
    <x v="4"/>
    <x v="1"/>
    <x v="2"/>
    <x v="5"/>
    <x v="0"/>
    <x v="3"/>
    <x v="0"/>
    <x v="6"/>
    <x v="0"/>
    <x v="9"/>
    <x v="3"/>
  </r>
  <r>
    <x v="111"/>
    <x v="306"/>
    <n v="6592"/>
    <s v="Ibiza, Es Freus"/>
    <x v="22"/>
    <x v="7"/>
    <d v="1899-12-30T19:00:00"/>
    <s v="38.820537"/>
    <s v="1.415906"/>
    <s v="Rescatados seis tripulantes de una barca hundida en Ibiza"/>
    <x v="1"/>
    <x v="7"/>
    <x v="0"/>
    <x v="5"/>
    <s v="Sin datos"/>
    <x v="4"/>
    <x v="1"/>
    <x v="2"/>
    <x v="5"/>
    <x v="0"/>
    <x v="3"/>
    <x v="0"/>
    <x v="6"/>
    <x v="0"/>
    <x v="9"/>
    <x v="3"/>
  </r>
  <r>
    <x v="111"/>
    <x v="306"/>
    <n v="6593"/>
    <s v="Ibiza, Es Freus"/>
    <x v="22"/>
    <x v="7"/>
    <d v="1899-12-30T19:00:00"/>
    <s v="38.820537"/>
    <s v="1.415906"/>
    <s v="Rescatados seis tripulantes de una barca hundida en Ibiza"/>
    <x v="1"/>
    <x v="7"/>
    <x v="0"/>
    <x v="5"/>
    <s v="Sin datos"/>
    <x v="4"/>
    <x v="1"/>
    <x v="2"/>
    <x v="5"/>
    <x v="0"/>
    <x v="3"/>
    <x v="0"/>
    <x v="6"/>
    <x v="0"/>
    <x v="9"/>
    <x v="3"/>
  </r>
  <r>
    <x v="111"/>
    <x v="306"/>
    <n v="6594"/>
    <s v="Ibiza, Es Freus"/>
    <x v="22"/>
    <x v="7"/>
    <d v="1899-12-30T19:00:00"/>
    <s v="38.820537"/>
    <s v="1.415906"/>
    <s v="Rescatados seis tripulantes de una barca hundida en Ibiza"/>
    <x v="1"/>
    <x v="7"/>
    <x v="0"/>
    <x v="5"/>
    <s v="Sin datos"/>
    <x v="4"/>
    <x v="1"/>
    <x v="2"/>
    <x v="5"/>
    <x v="0"/>
    <x v="3"/>
    <x v="0"/>
    <x v="6"/>
    <x v="0"/>
    <x v="9"/>
    <x v="3"/>
  </r>
  <r>
    <x v="111"/>
    <x v="306"/>
    <n v="6595"/>
    <s v="Ibiza, Es Freus"/>
    <x v="22"/>
    <x v="7"/>
    <d v="1899-12-30T19:00:00"/>
    <s v="38.820537"/>
    <s v="1.415906"/>
    <s v="Rescatados seis tripulantes de una barca hundida en Ibiza"/>
    <x v="1"/>
    <x v="7"/>
    <x v="0"/>
    <x v="5"/>
    <s v="Sin datos"/>
    <x v="4"/>
    <x v="1"/>
    <x v="2"/>
    <x v="5"/>
    <x v="0"/>
    <x v="3"/>
    <x v="0"/>
    <x v="6"/>
    <x v="0"/>
    <x v="9"/>
    <x v="3"/>
  </r>
  <r>
    <x v="111"/>
    <x v="307"/>
    <n v="6584"/>
    <s v="Oleiros, Faro de Mera"/>
    <x v="20"/>
    <x v="1"/>
    <d v="1899-12-30T15:30:00"/>
    <s v="43.392496"/>
    <s v="-8.356222"/>
    <s v="Rescatados cuatro tripulantes de una lancha con una vía de agua en Oleiros"/>
    <x v="3"/>
    <x v="5"/>
    <x v="0"/>
    <x v="5"/>
    <s v="Sin datos"/>
    <x v="4"/>
    <x v="1"/>
    <x v="2"/>
    <x v="5"/>
    <x v="0"/>
    <x v="3"/>
    <x v="0"/>
    <x v="6"/>
    <x v="2"/>
    <x v="6"/>
    <x v="2"/>
  </r>
  <r>
    <x v="111"/>
    <x v="307"/>
    <n v="6585"/>
    <s v="Oleiros, Faro de Mera"/>
    <x v="20"/>
    <x v="1"/>
    <d v="1899-12-30T15:30:00"/>
    <s v="43.392496"/>
    <s v="-8.356222"/>
    <s v="Rescatados cuatro tripulantes de una lancha con una vía de agua en Oleiros"/>
    <x v="3"/>
    <x v="5"/>
    <x v="0"/>
    <x v="5"/>
    <s v="Sin datos"/>
    <x v="4"/>
    <x v="1"/>
    <x v="2"/>
    <x v="5"/>
    <x v="0"/>
    <x v="3"/>
    <x v="0"/>
    <x v="6"/>
    <x v="2"/>
    <x v="6"/>
    <x v="2"/>
  </r>
  <r>
    <x v="111"/>
    <x v="307"/>
    <n v="6586"/>
    <s v="Oleiros, Faro de Mera"/>
    <x v="20"/>
    <x v="1"/>
    <d v="1899-12-30T15:30:00"/>
    <s v="43.392496"/>
    <s v="-8.356222"/>
    <s v="Rescatados cuatro tripulantes de una lancha con una vía de agua en Oleiros"/>
    <x v="3"/>
    <x v="5"/>
    <x v="0"/>
    <x v="5"/>
    <s v="Sin datos"/>
    <x v="4"/>
    <x v="1"/>
    <x v="2"/>
    <x v="5"/>
    <x v="0"/>
    <x v="3"/>
    <x v="0"/>
    <x v="6"/>
    <x v="2"/>
    <x v="6"/>
    <x v="2"/>
  </r>
  <r>
    <x v="111"/>
    <x v="307"/>
    <n v="6587"/>
    <s v="Oleiros, Faro de Mera"/>
    <x v="20"/>
    <x v="1"/>
    <d v="1899-12-30T15:30:00"/>
    <s v="43.392496"/>
    <s v="-8.356222"/>
    <s v="Rescatados cuatro tripulantes de una lancha con una vía de agua en Oleiros"/>
    <x v="3"/>
    <x v="5"/>
    <x v="0"/>
    <x v="5"/>
    <s v="Sin datos"/>
    <x v="4"/>
    <x v="1"/>
    <x v="2"/>
    <x v="5"/>
    <x v="0"/>
    <x v="3"/>
    <x v="0"/>
    <x v="6"/>
    <x v="2"/>
    <x v="6"/>
    <x v="2"/>
  </r>
  <r>
    <x v="111"/>
    <x v="308"/>
    <n v="6581"/>
    <s v="Castro Urdiales, Solarium"/>
    <x v="25"/>
    <x v="11"/>
    <d v="1899-12-30T17:33:00"/>
    <s v="43.377765"/>
    <s v="-3.212673"/>
    <s v="Socorristas de Solárium #CastroUrdiales rescatan persona que sufre indisposición mientras se bañaba"/>
    <x v="1"/>
    <x v="5"/>
    <x v="0"/>
    <x v="15"/>
    <s v="Sin datos"/>
    <x v="4"/>
    <x v="1"/>
    <x v="2"/>
    <x v="2"/>
    <x v="0"/>
    <x v="3"/>
    <x v="1"/>
    <x v="2"/>
    <x v="1"/>
    <x v="2"/>
    <x v="1"/>
  </r>
  <r>
    <x v="111"/>
    <x v="309"/>
    <n v="6575"/>
    <s v="Xirivella, Piscina Municipal"/>
    <x v="33"/>
    <x v="12"/>
    <m/>
    <s v="39.460368"/>
    <s v="-0.424522"/>
    <s v="Le sorprende la muerte con 41 años mientras se bañaba en la piscina de su barrio"/>
    <x v="1"/>
    <x v="69"/>
    <x v="0"/>
    <x v="2"/>
    <s v="Local"/>
    <x v="1"/>
    <x v="5"/>
    <x v="6"/>
    <x v="9"/>
    <x v="1"/>
    <x v="2"/>
    <x v="1"/>
    <x v="2"/>
    <x v="1"/>
    <x v="2"/>
    <x v="1"/>
  </r>
  <r>
    <x v="111"/>
    <x v="310"/>
    <n v="6573"/>
    <s v="Llanes, Playa de Borizu"/>
    <x v="23"/>
    <x v="9"/>
    <d v="1899-12-30T17:00:00"/>
    <s v="43.436175"/>
    <s v="-4.810977"/>
    <s v="Gran susto en la playa de Borizu al quedar unos bañistas atrapados por las corrientes"/>
    <x v="1"/>
    <x v="1"/>
    <x v="0"/>
    <x v="14"/>
    <s v="Local"/>
    <x v="4"/>
    <x v="0"/>
    <x v="2"/>
    <x v="2"/>
    <x v="0"/>
    <x v="3"/>
    <x v="1"/>
    <x v="2"/>
    <x v="1"/>
    <x v="2"/>
    <x v="1"/>
  </r>
  <r>
    <x v="111"/>
    <x v="310"/>
    <n v="6574"/>
    <s v="Llanes, Playa de Borizu"/>
    <x v="23"/>
    <x v="9"/>
    <d v="1899-12-30T17:00:00"/>
    <s v="43.436175"/>
    <s v="-4.810977"/>
    <s v="Gran susto en la playa de Borizu al quedar unos bañistas atrapados por las corrientes"/>
    <x v="1"/>
    <x v="1"/>
    <x v="0"/>
    <x v="14"/>
    <s v="Local"/>
    <x v="4"/>
    <x v="0"/>
    <x v="2"/>
    <x v="2"/>
    <x v="0"/>
    <x v="3"/>
    <x v="1"/>
    <x v="2"/>
    <x v="1"/>
    <x v="2"/>
    <x v="1"/>
  </r>
  <r>
    <x v="111"/>
    <x v="311"/>
    <n v="6571"/>
    <s v="Arenal d’en Castell"/>
    <x v="37"/>
    <x v="7"/>
    <d v="1899-12-30T11:30:00"/>
    <s v="40.022040"/>
    <s v="4.183772"/>
    <s v="Los socorristas salvan la vida a un niño en Arenal d’en Castell"/>
    <x v="1"/>
    <x v="76"/>
    <x v="0"/>
    <x v="1"/>
    <s v="Sin datos"/>
    <x v="0"/>
    <x v="1"/>
    <x v="1"/>
    <x v="2"/>
    <x v="2"/>
    <x v="2"/>
    <x v="1"/>
    <x v="2"/>
    <x v="0"/>
    <x v="2"/>
    <x v="1"/>
  </r>
  <r>
    <x v="111"/>
    <x v="312"/>
    <n v="6560"/>
    <s v="Gáldar; piscinas naturales del Agujero"/>
    <x v="19"/>
    <x v="2"/>
    <d v="1899-12-30T06:40:00"/>
    <s v="28.161592"/>
    <s v="-15.660768"/>
    <s v="Localizan el cuerpo sin vida de un hombre en las piscinas naturales del Agujero, en Gáldar"/>
    <x v="1"/>
    <x v="80"/>
    <x v="0"/>
    <x v="4"/>
    <s v="Local"/>
    <x v="1"/>
    <x v="0"/>
    <x v="0"/>
    <x v="2"/>
    <x v="0"/>
    <x v="1"/>
    <x v="2"/>
    <x v="3"/>
    <x v="0"/>
    <x v="1"/>
    <x v="0"/>
  </r>
  <r>
    <x v="112"/>
    <x v="313"/>
    <n v="6568"/>
    <s v="Jávea, Cova Tallada"/>
    <x v="28"/>
    <x v="12"/>
    <d v="1899-12-30T15:00:00"/>
    <s v="38.817590"/>
    <s v="0.167428"/>
    <s v="Dos jóvenes son rescatados en la Cova Tallada al caer al mar por el golpe de una ola"/>
    <x v="1"/>
    <x v="30"/>
    <x v="0"/>
    <x v="11"/>
    <s v="Sin datos"/>
    <x v="4"/>
    <x v="1"/>
    <x v="3"/>
    <x v="3"/>
    <x v="4"/>
    <x v="3"/>
    <x v="0"/>
    <x v="2"/>
    <x v="2"/>
    <x v="6"/>
    <x v="2"/>
  </r>
  <r>
    <x v="112"/>
    <x v="313"/>
    <n v="6569"/>
    <s v="Jávea, Cova Tallada"/>
    <x v="28"/>
    <x v="12"/>
    <d v="1899-12-30T15:00:00"/>
    <s v="38.817590"/>
    <s v="0.167428"/>
    <s v="Dos jóvenes son rescatados en la Cova Tallada al caer al mar por el golpe de una ola"/>
    <x v="1"/>
    <x v="7"/>
    <x v="0"/>
    <x v="11"/>
    <s v="Sin datos"/>
    <x v="4"/>
    <x v="1"/>
    <x v="3"/>
    <x v="3"/>
    <x v="4"/>
    <x v="3"/>
    <x v="0"/>
    <x v="2"/>
    <x v="2"/>
    <x v="2"/>
    <x v="2"/>
  </r>
  <r>
    <x v="112"/>
    <x v="314"/>
    <n v="6567"/>
    <s v="Bilbao, Puente de la Merced"/>
    <x v="31"/>
    <x v="6"/>
    <d v="1899-12-30T07:30:00"/>
    <s v="43.257435"/>
    <s v="-2.927022"/>
    <s v="Rescatan a un joven que se tiró a la ría para huir de la Policía"/>
    <x v="1"/>
    <x v="7"/>
    <x v="0"/>
    <x v="4"/>
    <s v="Sin datos"/>
    <x v="4"/>
    <x v="1"/>
    <x v="2"/>
    <x v="1"/>
    <x v="1"/>
    <x v="3"/>
    <x v="0"/>
    <x v="15"/>
    <x v="4"/>
    <x v="4"/>
    <x v="2"/>
  </r>
  <r>
    <x v="112"/>
    <x v="315"/>
    <n v="6562"/>
    <s v="Garachico, Piscina Municipal"/>
    <x v="27"/>
    <x v="2"/>
    <d v="1899-12-30T12:08:00"/>
    <s v="28.374590"/>
    <s v="-16.765199"/>
    <s v="Un varón en estado grave con síntomas de ahogamiento en Tenerife"/>
    <x v="1"/>
    <x v="10"/>
    <x v="0"/>
    <x v="1"/>
    <s v="Sin datos"/>
    <x v="0"/>
    <x v="1"/>
    <x v="1"/>
    <x v="9"/>
    <x v="1"/>
    <x v="2"/>
    <x v="1"/>
    <x v="2"/>
    <x v="1"/>
    <x v="2"/>
    <x v="1"/>
  </r>
  <r>
    <x v="112"/>
    <x v="316"/>
    <n v="6561"/>
    <s v="Roses, Playa Nova"/>
    <x v="0"/>
    <x v="0"/>
    <d v="1899-12-30T19:04:00"/>
    <s v="42.264052"/>
    <s v="3.171988"/>
    <s v="Una mujer muere ahogada en una playa de Girona"/>
    <x v="0"/>
    <x v="19"/>
    <x v="0"/>
    <x v="1"/>
    <s v="Local"/>
    <x v="1"/>
    <x v="0"/>
    <x v="0"/>
    <x v="2"/>
    <x v="5"/>
    <x v="0"/>
    <x v="2"/>
    <x v="2"/>
    <x v="0"/>
    <x v="1"/>
    <x v="3"/>
  </r>
  <r>
    <x v="112"/>
    <x v="317"/>
    <n v="6556"/>
    <s v="Mojácar, Torre Pirulico"/>
    <x v="11"/>
    <x v="4"/>
    <d v="1899-12-30T13:00:00"/>
    <s v="37.068455"/>
    <s v="-1.849320"/>
    <s v="Tres adolescentes rescatados tras saltar de la torre Pirulico de Mojácar"/>
    <x v="1"/>
    <x v="46"/>
    <x v="0"/>
    <x v="1"/>
    <s v="Sin datos"/>
    <x v="4"/>
    <x v="1"/>
    <x v="2"/>
    <x v="3"/>
    <x v="4"/>
    <x v="3"/>
    <x v="0"/>
    <x v="15"/>
    <x v="2"/>
    <x v="3"/>
    <x v="2"/>
  </r>
  <r>
    <x v="112"/>
    <x v="317"/>
    <n v="6557"/>
    <s v="Mojácar, Torre Pirulico"/>
    <x v="11"/>
    <x v="4"/>
    <d v="1899-12-30T13:00:00"/>
    <s v="37.068455"/>
    <s v="-1.849320"/>
    <s v="Tres adolescentes rescatados tras saltar de la torre Pirulico de Mojácar"/>
    <x v="1"/>
    <x v="46"/>
    <x v="0"/>
    <x v="1"/>
    <s v="Sin datos"/>
    <x v="4"/>
    <x v="1"/>
    <x v="2"/>
    <x v="3"/>
    <x v="4"/>
    <x v="3"/>
    <x v="0"/>
    <x v="15"/>
    <x v="2"/>
    <x v="3"/>
    <x v="2"/>
  </r>
  <r>
    <x v="112"/>
    <x v="317"/>
    <n v="6558"/>
    <s v="Mojácar, Torre Pirulico"/>
    <x v="11"/>
    <x v="4"/>
    <d v="1899-12-30T13:00:00"/>
    <s v="37.068455"/>
    <s v="-1.849320"/>
    <s v="Tres adolescentes rescatados tras saltar de la torre Pirulico de Mojácar"/>
    <x v="1"/>
    <x v="46"/>
    <x v="0"/>
    <x v="1"/>
    <s v="Sin datos"/>
    <x v="4"/>
    <x v="1"/>
    <x v="2"/>
    <x v="3"/>
    <x v="4"/>
    <x v="3"/>
    <x v="0"/>
    <x v="15"/>
    <x v="2"/>
    <x v="3"/>
    <x v="2"/>
  </r>
  <r>
    <x v="113"/>
    <x v="318"/>
    <n v="6564"/>
    <s v="Calviá, Port Adriano"/>
    <x v="17"/>
    <x v="7"/>
    <d v="1899-12-30T11:00:00"/>
    <s v="39.491816"/>
    <s v="2.476772"/>
    <s v="Una lancha con un madrileño y su hijo a bordo sufre una explosión y se hunde en Mallorca"/>
    <x v="1"/>
    <x v="67"/>
    <x v="0"/>
    <x v="5"/>
    <s v="Sin datos"/>
    <x v="4"/>
    <x v="1"/>
    <x v="3"/>
    <x v="5"/>
    <x v="0"/>
    <x v="3"/>
    <x v="0"/>
    <x v="6"/>
    <x v="0"/>
    <x v="6"/>
    <x v="6"/>
  </r>
  <r>
    <x v="113"/>
    <x v="318"/>
    <n v="6565"/>
    <s v="Calviá, Port Adriano"/>
    <x v="17"/>
    <x v="7"/>
    <d v="1899-12-30T11:00:00"/>
    <s v="39.491816"/>
    <s v="2.476772"/>
    <s v="Una lancha con un madrileño y su hijo a bordo sufre una explosión y se hunde en Mallorca"/>
    <x v="1"/>
    <x v="61"/>
    <x v="0"/>
    <x v="5"/>
    <s v="Sin datos"/>
    <x v="4"/>
    <x v="1"/>
    <x v="3"/>
    <x v="5"/>
    <x v="0"/>
    <x v="3"/>
    <x v="0"/>
    <x v="6"/>
    <x v="0"/>
    <x v="6"/>
    <x v="6"/>
  </r>
  <r>
    <x v="113"/>
    <x v="319"/>
    <n v="6559"/>
    <s v="El Altet"/>
    <x v="28"/>
    <x v="12"/>
    <m/>
    <s v="38.269722"/>
    <s v="-0.518964"/>
    <s v="Muere un hombre de 49 años mientras se bañaba con bandera roja en El Altet"/>
    <x v="1"/>
    <x v="11"/>
    <x v="0"/>
    <x v="2"/>
    <s v="Sin datos"/>
    <x v="2"/>
    <x v="1"/>
    <x v="0"/>
    <x v="2"/>
    <x v="4"/>
    <x v="2"/>
    <x v="1"/>
    <x v="2"/>
    <x v="2"/>
    <x v="2"/>
    <x v="1"/>
  </r>
  <r>
    <x v="113"/>
    <x v="320"/>
    <n v="6553"/>
    <s v="Peñíscola, Cala del Moro"/>
    <x v="38"/>
    <x v="12"/>
    <d v="1899-12-30T13:30:00"/>
    <s v="40.347248"/>
    <s v="0.389912"/>
    <s v="Rescatan a dos personas a bordo de un bote en pleno temporal en Peníscola"/>
    <x v="3"/>
    <x v="5"/>
    <x v="0"/>
    <x v="11"/>
    <s v="Local"/>
    <x v="4"/>
    <x v="1"/>
    <x v="2"/>
    <x v="5"/>
    <x v="0"/>
    <x v="3"/>
    <x v="0"/>
    <x v="6"/>
    <x v="0"/>
    <x v="4"/>
    <x v="2"/>
  </r>
  <r>
    <x v="113"/>
    <x v="320"/>
    <n v="6554"/>
    <s v="Peñíscola, Cala del Moro"/>
    <x v="38"/>
    <x v="12"/>
    <d v="1899-12-30T13:30:00"/>
    <s v="40.347248"/>
    <s v="0.389912"/>
    <s v="Rescatan a dos personas a bordo de un bote en pleno temporal en Peníscola"/>
    <x v="3"/>
    <x v="5"/>
    <x v="0"/>
    <x v="11"/>
    <s v="Local"/>
    <x v="4"/>
    <x v="1"/>
    <x v="2"/>
    <x v="5"/>
    <x v="0"/>
    <x v="3"/>
    <x v="0"/>
    <x v="6"/>
    <x v="0"/>
    <x v="4"/>
    <x v="2"/>
  </r>
  <r>
    <x v="113"/>
    <x v="321"/>
    <n v="6547"/>
    <s v="Benicarló, La Basseta"/>
    <x v="38"/>
    <x v="12"/>
    <m/>
    <s v="40.425027"/>
    <s v="0.403011"/>
    <s v="La tormenta entre Peníscola y Benicarló atrapa 6 vehículos y daña una playa"/>
    <x v="3"/>
    <x v="5"/>
    <x v="0"/>
    <x v="12"/>
    <s v="Local"/>
    <x v="4"/>
    <x v="1"/>
    <x v="2"/>
    <x v="10"/>
    <x v="2"/>
    <x v="3"/>
    <x v="0"/>
    <x v="7"/>
    <x v="2"/>
    <x v="4"/>
    <x v="2"/>
  </r>
  <r>
    <x v="113"/>
    <x v="321"/>
    <n v="6548"/>
    <s v="Benicarló, La Basseta"/>
    <x v="38"/>
    <x v="12"/>
    <m/>
    <s v="40.425027"/>
    <s v="0.403011"/>
    <s v="La tormenta entre Peníscola y Benicarló atrapa 6 vehículos y daña una playa"/>
    <x v="3"/>
    <x v="5"/>
    <x v="0"/>
    <x v="12"/>
    <s v="Local"/>
    <x v="4"/>
    <x v="1"/>
    <x v="2"/>
    <x v="10"/>
    <x v="2"/>
    <x v="3"/>
    <x v="0"/>
    <x v="7"/>
    <x v="2"/>
    <x v="4"/>
    <x v="2"/>
  </r>
  <r>
    <x v="113"/>
    <x v="321"/>
    <n v="6549"/>
    <s v="Benicarló, La Basseta"/>
    <x v="38"/>
    <x v="12"/>
    <m/>
    <s v="40.425027"/>
    <s v="0.403011"/>
    <s v="La tormenta entre Peníscola y Benicarló atrapa 6 vehículos y daña una playa"/>
    <x v="3"/>
    <x v="5"/>
    <x v="0"/>
    <x v="12"/>
    <s v="Local"/>
    <x v="4"/>
    <x v="1"/>
    <x v="2"/>
    <x v="10"/>
    <x v="2"/>
    <x v="3"/>
    <x v="0"/>
    <x v="7"/>
    <x v="2"/>
    <x v="4"/>
    <x v="2"/>
  </r>
  <r>
    <x v="113"/>
    <x v="321"/>
    <n v="6550"/>
    <s v="Benicarló, La Basseta"/>
    <x v="38"/>
    <x v="12"/>
    <m/>
    <s v="40.425027"/>
    <s v="0.403011"/>
    <s v="La tormenta entre Peníscola y Benicarló atrapa 6 vehículos y daña una playa"/>
    <x v="3"/>
    <x v="5"/>
    <x v="0"/>
    <x v="12"/>
    <s v="Local"/>
    <x v="4"/>
    <x v="1"/>
    <x v="2"/>
    <x v="10"/>
    <x v="2"/>
    <x v="3"/>
    <x v="0"/>
    <x v="7"/>
    <x v="2"/>
    <x v="4"/>
    <x v="2"/>
  </r>
  <r>
    <x v="113"/>
    <x v="321"/>
    <n v="6551"/>
    <s v="Benicarló, La Basseta"/>
    <x v="38"/>
    <x v="12"/>
    <m/>
    <s v="40.425027"/>
    <s v="0.403011"/>
    <s v="La tormenta entre Peníscola y Benicarló atrapa 6 vehículos y daña una playa"/>
    <x v="3"/>
    <x v="5"/>
    <x v="0"/>
    <x v="12"/>
    <s v="Local"/>
    <x v="4"/>
    <x v="1"/>
    <x v="2"/>
    <x v="10"/>
    <x v="2"/>
    <x v="3"/>
    <x v="0"/>
    <x v="7"/>
    <x v="2"/>
    <x v="4"/>
    <x v="2"/>
  </r>
  <r>
    <x v="113"/>
    <x v="321"/>
    <n v="6552"/>
    <s v="Benicarló, La Basseta"/>
    <x v="38"/>
    <x v="12"/>
    <m/>
    <s v="40.425027"/>
    <s v="0.403011"/>
    <s v="La tormenta entre Peníscola y Benicarló atrapa 6 vehículos y daña una playa"/>
    <x v="3"/>
    <x v="5"/>
    <x v="0"/>
    <x v="12"/>
    <s v="Local"/>
    <x v="4"/>
    <x v="1"/>
    <x v="2"/>
    <x v="10"/>
    <x v="2"/>
    <x v="3"/>
    <x v="0"/>
    <x v="7"/>
    <x v="2"/>
    <x v="4"/>
    <x v="2"/>
  </r>
  <r>
    <x v="113"/>
    <x v="322"/>
    <n v="6539"/>
    <s v="Ibiza, playa de ses Figueretes"/>
    <x v="22"/>
    <x v="7"/>
    <d v="1899-12-30T12:01:00"/>
    <s v="38.903946"/>
    <s v="1.421586"/>
    <s v="Hospitalizada una bañista tras desmayarse en una playa de Ibiza"/>
    <x v="0"/>
    <x v="38"/>
    <x v="0"/>
    <x v="1"/>
    <s v="Sin datos"/>
    <x v="0"/>
    <x v="0"/>
    <x v="1"/>
    <x v="2"/>
    <x v="0"/>
    <x v="2"/>
    <x v="1"/>
    <x v="2"/>
    <x v="1"/>
    <x v="2"/>
    <x v="1"/>
  </r>
  <r>
    <x v="113"/>
    <x v="323"/>
    <n v="6538"/>
    <s v="Santoña, Faro del Caballo"/>
    <x v="25"/>
    <x v="11"/>
    <d v="1899-12-30T13:40:00"/>
    <s v="43.451284"/>
    <s v="-3.425767"/>
    <s v="Nuevo rescate en el Faro del Caballo por una lesión al saltar al agua"/>
    <x v="0"/>
    <x v="63"/>
    <x v="0"/>
    <x v="4"/>
    <s v="Otra CCAA"/>
    <x v="5"/>
    <x v="3"/>
    <x v="4"/>
    <x v="8"/>
    <x v="0"/>
    <x v="3"/>
    <x v="0"/>
    <x v="15"/>
    <x v="2"/>
    <x v="3"/>
    <x v="2"/>
  </r>
  <r>
    <x v="113"/>
    <x v="324"/>
    <n v="6537"/>
    <s v="Sanxenxo, playa de Silga"/>
    <x v="1"/>
    <x v="1"/>
    <d v="1899-12-30T18:30:00"/>
    <s v="42.39916"/>
    <s v="-8.812323"/>
    <s v="Evacuado en helicóptero tras caer al mar cuando practicaba &quot;parascending&quot; en Sanxenxo"/>
    <x v="1"/>
    <x v="45"/>
    <x v="0"/>
    <x v="13"/>
    <s v="Sin datos"/>
    <x v="4"/>
    <x v="1"/>
    <x v="5"/>
    <x v="8"/>
    <x v="0"/>
    <x v="3"/>
    <x v="0"/>
    <x v="12"/>
    <x v="2"/>
    <x v="0"/>
    <x v="4"/>
  </r>
  <r>
    <x v="113"/>
    <x v="325"/>
    <n v="6531"/>
    <s v="Alboraya, playa de Port Saplaya"/>
    <x v="33"/>
    <x v="12"/>
    <d v="1899-12-30T12:00:00"/>
    <s v="39.506416"/>
    <s v="-0.321747"/>
    <s v="Rescatan en la playa de Port Saplaya a cinco bañistas por el mal estado del mar"/>
    <x v="3"/>
    <x v="7"/>
    <x v="0"/>
    <x v="11"/>
    <s v="Sin datos"/>
    <x v="4"/>
    <x v="1"/>
    <x v="2"/>
    <x v="2"/>
    <x v="5"/>
    <x v="3"/>
    <x v="1"/>
    <x v="2"/>
    <x v="1"/>
    <x v="2"/>
    <x v="1"/>
  </r>
  <r>
    <x v="113"/>
    <x v="325"/>
    <n v="6532"/>
    <s v="Alboraya, playa de Port Saplaya"/>
    <x v="33"/>
    <x v="12"/>
    <d v="1899-12-30T12:00:00"/>
    <s v="39.506416"/>
    <s v="-0.321747"/>
    <s v="Rescatan en la playa de Port Saplaya a cinco bañistas por el mal estado del mar"/>
    <x v="3"/>
    <x v="7"/>
    <x v="0"/>
    <x v="11"/>
    <s v="Sin datos"/>
    <x v="4"/>
    <x v="1"/>
    <x v="2"/>
    <x v="2"/>
    <x v="5"/>
    <x v="3"/>
    <x v="1"/>
    <x v="2"/>
    <x v="1"/>
    <x v="2"/>
    <x v="1"/>
  </r>
  <r>
    <x v="113"/>
    <x v="325"/>
    <n v="6533"/>
    <s v="Alboraya, playa de Port Saplaya"/>
    <x v="33"/>
    <x v="12"/>
    <d v="1899-12-30T12:00:00"/>
    <s v="39.506416"/>
    <s v="-0.321747"/>
    <s v="Rescatan en la playa de Port Saplaya a cinco bañistas por el mal estado del mar"/>
    <x v="3"/>
    <x v="7"/>
    <x v="0"/>
    <x v="11"/>
    <s v="Sin datos"/>
    <x v="4"/>
    <x v="1"/>
    <x v="2"/>
    <x v="2"/>
    <x v="5"/>
    <x v="3"/>
    <x v="1"/>
    <x v="2"/>
    <x v="1"/>
    <x v="2"/>
    <x v="1"/>
  </r>
  <r>
    <x v="113"/>
    <x v="325"/>
    <n v="6534"/>
    <s v="Alboraya, playa de Port Saplaya"/>
    <x v="33"/>
    <x v="12"/>
    <d v="1899-12-30T12:00:00"/>
    <s v="39.506416"/>
    <s v="-0.321747"/>
    <s v="Rescatan en la playa de Port Saplaya a cinco bañistas por el mal estado del mar"/>
    <x v="3"/>
    <x v="7"/>
    <x v="0"/>
    <x v="11"/>
    <s v="Sin datos"/>
    <x v="0"/>
    <x v="1"/>
    <x v="2"/>
    <x v="2"/>
    <x v="5"/>
    <x v="3"/>
    <x v="1"/>
    <x v="2"/>
    <x v="1"/>
    <x v="2"/>
    <x v="1"/>
  </r>
  <r>
    <x v="113"/>
    <x v="325"/>
    <n v="6535"/>
    <s v="Alboraya, playa de Port Saplaya"/>
    <x v="33"/>
    <x v="12"/>
    <d v="1899-12-30T12:00:00"/>
    <s v="39.506416"/>
    <s v="-0.321747"/>
    <s v="Rescatan en la playa de Port Saplaya a cinco bañistas por el mal estado del mar"/>
    <x v="3"/>
    <x v="0"/>
    <x v="0"/>
    <x v="11"/>
    <s v="Sin datos"/>
    <x v="4"/>
    <x v="1"/>
    <x v="2"/>
    <x v="2"/>
    <x v="5"/>
    <x v="3"/>
    <x v="1"/>
    <x v="2"/>
    <x v="1"/>
    <x v="8"/>
    <x v="1"/>
  </r>
  <r>
    <x v="113"/>
    <x v="325"/>
    <n v="6536"/>
    <s v="Alboraya, playa de Port Saplaya"/>
    <x v="33"/>
    <x v="12"/>
    <d v="1899-12-30T12:00:00"/>
    <s v="39.506416"/>
    <s v="-0.321747"/>
    <s v="Rescatan en la playa de Port Saplaya a cinco bañistas por el mal estado del mar"/>
    <x v="3"/>
    <x v="0"/>
    <x v="0"/>
    <x v="11"/>
    <s v="Sin datos"/>
    <x v="4"/>
    <x v="1"/>
    <x v="2"/>
    <x v="2"/>
    <x v="5"/>
    <x v="3"/>
    <x v="1"/>
    <x v="2"/>
    <x v="1"/>
    <x v="8"/>
    <x v="1"/>
  </r>
  <r>
    <x v="113"/>
    <x v="326"/>
    <n v="6530"/>
    <s v="Guardamar de Segura, Playa de les Ortigues"/>
    <x v="28"/>
    <x v="12"/>
    <d v="1899-12-30T12:44:00"/>
    <s v="38.038279"/>
    <s v="-.651506"/>
    <s v="Hallan muerto al hombre desaparecido en la playa de Les Ortigues de Guardamar"/>
    <x v="1"/>
    <x v="81"/>
    <x v="21"/>
    <x v="1"/>
    <s v="Extranjero"/>
    <x v="0"/>
    <x v="1"/>
    <x v="0"/>
    <x v="2"/>
    <x v="5"/>
    <x v="1"/>
    <x v="1"/>
    <x v="2"/>
    <x v="2"/>
    <x v="3"/>
    <x v="0"/>
  </r>
  <r>
    <x v="113"/>
    <x v="327"/>
    <n v="6519"/>
    <s v="Burela, Playa de A Marosa"/>
    <x v="3"/>
    <x v="1"/>
    <d v="1899-12-30T10:50:00"/>
    <s v="43.674399"/>
    <s v="-7.373549"/>
    <s v="Muere el bañista rescatado tras arrastrarlo la corriente en la playa de A Marosa, en Burela"/>
    <x v="1"/>
    <x v="50"/>
    <x v="0"/>
    <x v="1"/>
    <s v="Otra provincia"/>
    <x v="1"/>
    <x v="1"/>
    <x v="0"/>
    <x v="2"/>
    <x v="0"/>
    <x v="2"/>
    <x v="2"/>
    <x v="2"/>
    <x v="0"/>
    <x v="1"/>
    <x v="1"/>
  </r>
  <r>
    <x v="114"/>
    <x v="328"/>
    <n v="6657"/>
    <s v="Santander, Playa de la Magdalena"/>
    <x v="25"/>
    <x v="11"/>
    <d v="1899-12-30T19:30:00"/>
    <s v="43.466387"/>
    <s v="-3.774719"/>
    <s v="Fallece el bañista que fue socorrido en la Magdalena el lunes 19"/>
    <x v="1"/>
    <x v="5"/>
    <x v="25"/>
    <x v="1"/>
    <s v="Extranjero"/>
    <x v="0"/>
    <x v="1"/>
    <x v="0"/>
    <x v="2"/>
    <x v="0"/>
    <x v="2"/>
    <x v="1"/>
    <x v="2"/>
    <x v="1"/>
    <x v="2"/>
    <x v="1"/>
  </r>
  <r>
    <x v="114"/>
    <x v="329"/>
    <n v="6577"/>
    <s v="Candelaria, residencial Afirama"/>
    <x v="27"/>
    <x v="2"/>
    <m/>
    <s v="28.369653"/>
    <s v="-16.362220"/>
    <s v="Recuperan a una mujer que estaba en parada cardiorespiratoria en una piscina"/>
    <x v="0"/>
    <x v="5"/>
    <x v="0"/>
    <x v="1"/>
    <s v="Sin datos"/>
    <x v="0"/>
    <x v="1"/>
    <x v="1"/>
    <x v="7"/>
    <x v="1"/>
    <x v="6"/>
    <x v="0"/>
    <x v="2"/>
    <x v="0"/>
    <x v="1"/>
    <x v="3"/>
  </r>
  <r>
    <x v="114"/>
    <x v="330"/>
    <n v="6570"/>
    <s v="Marbella, Playa Puente Romano"/>
    <x v="7"/>
    <x v="4"/>
    <d v="1899-12-30T09:00:00"/>
    <s v="36.504187"/>
    <s v="-4.916310"/>
    <s v="Dos socorristas del Hotel Marbella Club salvan a un hombre que pedía auxilio agarrado a una boya situada a 200 metros de la orilla"/>
    <x v="1"/>
    <x v="5"/>
    <x v="0"/>
    <x v="15"/>
    <s v="Sin datos"/>
    <x v="7"/>
    <x v="1"/>
    <x v="2"/>
    <x v="2"/>
    <x v="0"/>
    <x v="3"/>
    <x v="2"/>
    <x v="2"/>
    <x v="5"/>
    <x v="2"/>
    <x v="1"/>
  </r>
  <r>
    <x v="114"/>
    <x v="331"/>
    <n v="6540"/>
    <s v="Gandía"/>
    <x v="33"/>
    <x v="12"/>
    <d v="1899-12-30T21:45:00"/>
    <s v="39.010579"/>
    <s v="-0.169087"/>
    <s v="La Policía Local de Gandia atiende a un varón por ahogamiento en una piscina"/>
    <x v="1"/>
    <x v="62"/>
    <x v="0"/>
    <x v="1"/>
    <s v="Sin datos"/>
    <x v="0"/>
    <x v="1"/>
    <x v="0"/>
    <x v="14"/>
    <x v="1"/>
    <x v="0"/>
    <x v="0"/>
    <x v="2"/>
    <x v="2"/>
    <x v="0"/>
    <x v="3"/>
  </r>
  <r>
    <x v="114"/>
    <x v="332"/>
    <n v="6528"/>
    <s v="Sineu"/>
    <x v="17"/>
    <x v="7"/>
    <d v="1899-12-30T09:00:00"/>
    <s v="39.649240"/>
    <s v="3.013399"/>
    <s v="Rescatan a un hombre de 68 años que se había caído en una cisterna en Sineu"/>
    <x v="1"/>
    <x v="19"/>
    <x v="0"/>
    <x v="4"/>
    <s v="Local"/>
    <x v="4"/>
    <x v="0"/>
    <x v="5"/>
    <x v="11"/>
    <x v="0"/>
    <x v="3"/>
    <x v="0"/>
    <x v="3"/>
    <x v="2"/>
    <x v="4"/>
    <x v="2"/>
  </r>
  <r>
    <x v="114"/>
    <x v="333"/>
    <n v="6520"/>
    <s v="Trebalúger"/>
    <x v="37"/>
    <x v="7"/>
    <d v="1899-12-30T13:00:00"/>
    <s v="39.931033"/>
    <s v="3.988915"/>
    <s v="Sufre una lesión medular en una playa en Menorca"/>
    <x v="1"/>
    <x v="23"/>
    <x v="26"/>
    <x v="4"/>
    <s v="Extranjero"/>
    <x v="5"/>
    <x v="1"/>
    <x v="4"/>
    <x v="3"/>
    <x v="0"/>
    <x v="3"/>
    <x v="0"/>
    <x v="15"/>
    <x v="2"/>
    <x v="0"/>
    <x v="2"/>
  </r>
  <r>
    <x v="114"/>
    <x v="334"/>
    <n v="6513"/>
    <s v="Banyalbufal, Cala"/>
    <x v="17"/>
    <x v="7"/>
    <d v="1899-12-30T12:50:00"/>
    <s v="39.691767"/>
    <s v="2.517125"/>
    <s v="Un joven sufre graves lesiones al tirarse al mar de 15 metros en Cala Banyalbufar"/>
    <x v="1"/>
    <x v="45"/>
    <x v="0"/>
    <x v="4"/>
    <s v="Sin datos"/>
    <x v="5"/>
    <x v="3"/>
    <x v="4"/>
    <x v="8"/>
    <x v="0"/>
    <x v="3"/>
    <x v="0"/>
    <x v="15"/>
    <x v="2"/>
    <x v="4"/>
    <x v="2"/>
  </r>
  <r>
    <x v="114"/>
    <x v="335"/>
    <n v="6512"/>
    <s v="Granadilla de Abona, Playa de El Médano"/>
    <x v="27"/>
    <x v="2"/>
    <d v="1899-12-30T13:15:00"/>
    <s v="28.043182"/>
    <s v="-16.538489"/>
    <s v="Muere un windsurfista en El Médano"/>
    <x v="1"/>
    <x v="5"/>
    <x v="0"/>
    <x v="13"/>
    <s v="Sin datos"/>
    <x v="0"/>
    <x v="1"/>
    <x v="0"/>
    <x v="2"/>
    <x v="0"/>
    <x v="2"/>
    <x v="1"/>
    <x v="9"/>
    <x v="1"/>
    <x v="2"/>
    <x v="1"/>
  </r>
  <r>
    <x v="114"/>
    <x v="336"/>
    <n v="6511"/>
    <s v="Mogán, Playa de Amadores"/>
    <x v="19"/>
    <x v="2"/>
    <d v="1899-12-30T10:17:00"/>
    <s v="27.789474"/>
    <s v="-15.725909"/>
    <s v="Un varón fallece tras sufrir un ahogamiento en el mar en Gran Canaria"/>
    <x v="1"/>
    <x v="5"/>
    <x v="0"/>
    <x v="1"/>
    <s v="Sin datos"/>
    <x v="0"/>
    <x v="1"/>
    <x v="0"/>
    <x v="2"/>
    <x v="0"/>
    <x v="0"/>
    <x v="2"/>
    <x v="2"/>
    <x v="0"/>
    <x v="3"/>
    <x v="2"/>
  </r>
  <r>
    <x v="114"/>
    <x v="337"/>
    <n v="6510"/>
    <s v="Barcelona, Playa de la Barceloneta"/>
    <x v="4"/>
    <x v="0"/>
    <d v="1899-12-30T05:00:00"/>
    <s v="41.378300"/>
    <s v="2.192458"/>
    <s v="Un mosso d’esquadra rescata a un hombre que se estaba ahogando en la Barceloneta"/>
    <x v="1"/>
    <x v="5"/>
    <x v="0"/>
    <x v="15"/>
    <s v="Sin datos"/>
    <x v="4"/>
    <x v="1"/>
    <x v="2"/>
    <x v="2"/>
    <x v="0"/>
    <x v="3"/>
    <x v="2"/>
    <x v="2"/>
    <x v="4"/>
    <x v="7"/>
    <x v="4"/>
  </r>
  <r>
    <x v="114"/>
    <x v="338"/>
    <n v="6509"/>
    <s v="Sant Feliú de Guisols, Playa de Sant Pol"/>
    <x v="0"/>
    <x v="0"/>
    <d v="1899-12-30T13:30:00"/>
    <s v="41.790224"/>
    <s v="3.048693"/>
    <s v="Una mujer de 86 años muere ahogada en una playa de Sant Feliu de Guíxols"/>
    <x v="0"/>
    <x v="72"/>
    <x v="0"/>
    <x v="1"/>
    <s v="Sin datos"/>
    <x v="0"/>
    <x v="0"/>
    <x v="0"/>
    <x v="2"/>
    <x v="1"/>
    <x v="2"/>
    <x v="1"/>
    <x v="2"/>
    <x v="1"/>
    <x v="2"/>
    <x v="1"/>
  </r>
  <r>
    <x v="114"/>
    <x v="339"/>
    <n v="6506"/>
    <s v="Arnao, Castrillón"/>
    <x v="23"/>
    <x v="9"/>
    <d v="1899-12-30T02:00:00"/>
    <s v="43.578387"/>
    <s v="-5.977710"/>
    <s v="Desaparecida una mujer tras caer al mar en Arnao"/>
    <x v="0"/>
    <x v="23"/>
    <x v="0"/>
    <x v="4"/>
    <s v="Limítrofe"/>
    <x v="3"/>
    <x v="1"/>
    <x v="0"/>
    <x v="8"/>
    <x v="0"/>
    <x v="1"/>
    <x v="0"/>
    <x v="8"/>
    <x v="2"/>
    <x v="4"/>
    <x v="2"/>
  </r>
  <r>
    <x v="115"/>
    <x v="340"/>
    <n v="6555"/>
    <s v="Alcudia, Acequia Real"/>
    <x v="33"/>
    <x v="12"/>
    <m/>
    <s v="39.191016"/>
    <s v="-0.498239"/>
    <s v="La policía de l'Alcúdia rescatan a una mujer y a su perro en la Acequia Real"/>
    <x v="0"/>
    <x v="7"/>
    <x v="0"/>
    <x v="9"/>
    <s v="Local"/>
    <x v="4"/>
    <x v="3"/>
    <x v="2"/>
    <x v="1"/>
    <x v="0"/>
    <x v="3"/>
    <x v="0"/>
    <x v="19"/>
    <x v="2"/>
    <x v="7"/>
    <x v="2"/>
  </r>
  <r>
    <x v="115"/>
    <x v="341"/>
    <n v="6542"/>
    <s v="Madrid, Moratalaz, Piscina polideportivo de la Elipa"/>
    <x v="48"/>
    <x v="18"/>
    <d v="1899-12-30T18:00:00"/>
    <s v="40.414334"/>
    <s v="-3.654440"/>
    <s v="Una mujer salva la vida gracias a la actuación de una enfermera tras semiahogarse en Moratalaz"/>
    <x v="0"/>
    <x v="15"/>
    <x v="0"/>
    <x v="1"/>
    <s v="Sin datos"/>
    <x v="0"/>
    <x v="1"/>
    <x v="1"/>
    <x v="9"/>
    <x v="1"/>
    <x v="2"/>
    <x v="1"/>
    <x v="2"/>
    <x v="1"/>
    <x v="2"/>
    <x v="1"/>
  </r>
  <r>
    <x v="115"/>
    <x v="342"/>
    <n v="6541"/>
    <s v="Tortosa, Canal del Ebro"/>
    <x v="30"/>
    <x v="0"/>
    <d v="1899-12-30T15:45:00"/>
    <s v="40.793299"/>
    <s v="0.497124"/>
    <s v="Hallado el cadáver de una persona en el coche caído al canal en Tortosa"/>
    <x v="1"/>
    <x v="5"/>
    <x v="0"/>
    <x v="10"/>
    <s v="Sin datos"/>
    <x v="3"/>
    <x v="1"/>
    <x v="0"/>
    <x v="1"/>
    <x v="0"/>
    <x v="1"/>
    <x v="0"/>
    <x v="7"/>
    <x v="0"/>
    <x v="4"/>
    <x v="2"/>
  </r>
  <r>
    <x v="115"/>
    <x v="343"/>
    <n v="6521"/>
    <s v="Ciutadella"/>
    <x v="37"/>
    <x v="7"/>
    <d v="1899-12-30T17:09:00"/>
    <s v="40.011287"/>
    <s v="3.843692"/>
    <s v="Un niño de 2 años a punto de ahogarse, trasladado a Son Espases desde Menorca"/>
    <x v="1"/>
    <x v="75"/>
    <x v="0"/>
    <x v="1"/>
    <s v="Sin datos"/>
    <x v="0"/>
    <x v="1"/>
    <x v="1"/>
    <x v="12"/>
    <x v="1"/>
    <x v="0"/>
    <x v="0"/>
    <x v="3"/>
    <x v="2"/>
    <x v="0"/>
    <x v="3"/>
  </r>
  <r>
    <x v="115"/>
    <x v="344"/>
    <n v="6516"/>
    <s v="San Roque, Cala Sardina"/>
    <x v="15"/>
    <x v="4"/>
    <d v="1899-12-30T18:30:00"/>
    <s v="36.309373"/>
    <s v="-5.258006"/>
    <s v="Rescatadas cinco personas en tres intervenciones en las playas de Torreguadiaro"/>
    <x v="1"/>
    <x v="69"/>
    <x v="0"/>
    <x v="11"/>
    <s v="Sin datos"/>
    <x v="4"/>
    <x v="4"/>
    <x v="2"/>
    <x v="2"/>
    <x v="5"/>
    <x v="3"/>
    <x v="1"/>
    <x v="2"/>
    <x v="1"/>
    <x v="2"/>
    <x v="1"/>
  </r>
  <r>
    <x v="115"/>
    <x v="344"/>
    <n v="6517"/>
    <s v="San Roque, Cala Sardina"/>
    <x v="15"/>
    <x v="4"/>
    <d v="1899-12-30T18:30:00"/>
    <s v="36.309373"/>
    <s v="-5.258006"/>
    <s v="Rescatadas cinco personas en tres intervenciones en las playas de Torreguadiaro"/>
    <x v="1"/>
    <x v="29"/>
    <x v="0"/>
    <x v="11"/>
    <s v="Sin datos"/>
    <x v="4"/>
    <x v="4"/>
    <x v="2"/>
    <x v="2"/>
    <x v="5"/>
    <x v="3"/>
    <x v="1"/>
    <x v="2"/>
    <x v="1"/>
    <x v="2"/>
    <x v="1"/>
  </r>
  <r>
    <x v="115"/>
    <x v="344"/>
    <n v="6518"/>
    <s v="San Roque, Cala Sardina"/>
    <x v="15"/>
    <x v="4"/>
    <d v="1899-12-30T18:30:00"/>
    <s v="36.309373"/>
    <s v="-5.258006"/>
    <s v="Rescatadas cinco personas en tres intervenciones en las playas de Torreguadiaro"/>
    <x v="1"/>
    <x v="82"/>
    <x v="0"/>
    <x v="11"/>
    <s v="Sin datos"/>
    <x v="4"/>
    <x v="4"/>
    <x v="2"/>
    <x v="2"/>
    <x v="5"/>
    <x v="3"/>
    <x v="1"/>
    <x v="2"/>
    <x v="1"/>
    <x v="2"/>
    <x v="1"/>
  </r>
  <r>
    <x v="115"/>
    <x v="345"/>
    <n v="6515"/>
    <s v="San Roque, playa de Torreguadiaro"/>
    <x v="15"/>
    <x v="4"/>
    <d v="1899-12-30T18:30:00"/>
    <s v="36.299506"/>
    <s v="-5.269072"/>
    <s v="Rescatadas cinco personas en tres intervenciones en las playas de Torreguadiaro"/>
    <x v="0"/>
    <x v="13"/>
    <x v="0"/>
    <x v="11"/>
    <s v="Sin datos"/>
    <x v="4"/>
    <x v="4"/>
    <x v="2"/>
    <x v="2"/>
    <x v="5"/>
    <x v="3"/>
    <x v="1"/>
    <x v="2"/>
    <x v="1"/>
    <x v="2"/>
    <x v="1"/>
  </r>
  <r>
    <x v="115"/>
    <x v="346"/>
    <n v="6514"/>
    <s v="San Roque, playa de Torreguadiaro"/>
    <x v="15"/>
    <x v="4"/>
    <d v="1899-12-30T14:00:00"/>
    <s v="36.299506"/>
    <s v="-5.269072"/>
    <s v="Rescatadas cinco personas en tres intervenciones en las playas de Torreguadiaro"/>
    <x v="1"/>
    <x v="8"/>
    <x v="0"/>
    <x v="11"/>
    <s v="Sin datos"/>
    <x v="4"/>
    <x v="4"/>
    <x v="2"/>
    <x v="2"/>
    <x v="5"/>
    <x v="3"/>
    <x v="1"/>
    <x v="9"/>
    <x v="1"/>
    <x v="2"/>
    <x v="1"/>
  </r>
  <r>
    <x v="115"/>
    <x v="347"/>
    <n v="6508"/>
    <s v="Sant Josep de Talaia, Playa es Xarcú"/>
    <x v="22"/>
    <x v="7"/>
    <d v="1899-12-30T14:10:00"/>
    <s v="38.868458"/>
    <s v="1.310887"/>
    <s v="Un hombre se encuentra en estado grave tras ahogarse en Ibiza"/>
    <x v="1"/>
    <x v="3"/>
    <x v="0"/>
    <x v="1"/>
    <s v="Sin datos"/>
    <x v="0"/>
    <x v="0"/>
    <x v="1"/>
    <x v="3"/>
    <x v="0"/>
    <x v="0"/>
    <x v="0"/>
    <x v="2"/>
    <x v="0"/>
    <x v="1"/>
    <x v="3"/>
  </r>
  <r>
    <x v="115"/>
    <x v="348"/>
    <n v="6507"/>
    <s v="Alcudia, Playa de Alcudia"/>
    <x v="17"/>
    <x v="7"/>
    <d v="1899-12-30T16:20:00"/>
    <s v="39.837159"/>
    <s v="3.124345"/>
    <s v="Rescatan a una bañista de 84 años inconsciente en la playa de Alcúdia"/>
    <x v="0"/>
    <x v="47"/>
    <x v="0"/>
    <x v="1"/>
    <s v="Otra CCAA"/>
    <x v="0"/>
    <x v="0"/>
    <x v="1"/>
    <x v="14"/>
    <x v="0"/>
    <x v="3"/>
    <x v="1"/>
    <x v="2"/>
    <x v="0"/>
    <x v="1"/>
    <x v="1"/>
  </r>
  <r>
    <x v="115"/>
    <x v="349"/>
    <n v="6505"/>
    <s v="Rota, Playa de La Costilla"/>
    <x v="15"/>
    <x v="4"/>
    <d v="1899-12-30T16:15:00"/>
    <s v="36.619956"/>
    <s v="-6.365568"/>
    <s v="Muere una bañista sevillana en la playa roteña de La Costilla"/>
    <x v="0"/>
    <x v="1"/>
    <x v="0"/>
    <x v="2"/>
    <s v="Otra provincia"/>
    <x v="3"/>
    <x v="0"/>
    <x v="0"/>
    <x v="2"/>
    <x v="0"/>
    <x v="2"/>
    <x v="1"/>
    <x v="2"/>
    <x v="1"/>
    <x v="2"/>
    <x v="1"/>
  </r>
  <r>
    <x v="116"/>
    <x v="350"/>
    <n v="6543"/>
    <s v="Cap D'en Font"/>
    <x v="37"/>
    <x v="7"/>
    <m/>
    <s v="39.824222"/>
    <s v="4.205466"/>
    <s v="Aparece flotando un cuerpo sin vida cerca de Cap d'en Font"/>
    <x v="0"/>
    <x v="38"/>
    <x v="0"/>
    <x v="4"/>
    <s v="Local"/>
    <x v="3"/>
    <x v="0"/>
    <x v="0"/>
    <x v="8"/>
    <x v="0"/>
    <x v="1"/>
    <x v="0"/>
    <x v="20"/>
    <x v="0"/>
    <x v="4"/>
    <x v="0"/>
  </r>
  <r>
    <x v="116"/>
    <x v="351"/>
    <n v="6503"/>
    <s v="Arenas de Iguña, Río Besaya"/>
    <x v="25"/>
    <x v="11"/>
    <d v="1899-12-30T14:00:00"/>
    <s v="43.183045"/>
    <s v="-4.045869"/>
    <s v="Fallece un hombre de 81 años ahogado en Arenas de Iguña"/>
    <x v="1"/>
    <x v="71"/>
    <x v="0"/>
    <x v="4"/>
    <s v="Local"/>
    <x v="1"/>
    <x v="0"/>
    <x v="0"/>
    <x v="1"/>
    <x v="0"/>
    <x v="1"/>
    <x v="0"/>
    <x v="3"/>
    <x v="2"/>
    <x v="4"/>
    <x v="0"/>
  </r>
  <r>
    <x v="116"/>
    <x v="352"/>
    <n v="6502"/>
    <s v="Lousame"/>
    <x v="20"/>
    <x v="1"/>
    <m/>
    <s v="42.766821"/>
    <s v="-8.848646"/>
    <s v="Encuentran muerta a una anciana en un depósito de agua en A Coruña"/>
    <x v="0"/>
    <x v="2"/>
    <x v="0"/>
    <x v="4"/>
    <s v="Local"/>
    <x v="3"/>
    <x v="0"/>
    <x v="0"/>
    <x v="11"/>
    <x v="0"/>
    <x v="1"/>
    <x v="0"/>
    <x v="3"/>
    <x v="0"/>
    <x v="1"/>
    <x v="0"/>
  </r>
  <r>
    <x v="116"/>
    <x v="353"/>
    <n v="6500"/>
    <s v="Almenara"/>
    <x v="38"/>
    <x v="12"/>
    <d v="1899-12-30T13:35:00"/>
    <s v="39.735300"/>
    <s v="-0.180690"/>
    <s v="Muere ahogado un hombre de 68 años en la playa de Almenara"/>
    <x v="1"/>
    <x v="19"/>
    <x v="0"/>
    <x v="13"/>
    <s v="Sin datos"/>
    <x v="3"/>
    <x v="0"/>
    <x v="0"/>
    <x v="2"/>
    <x v="5"/>
    <x v="2"/>
    <x v="1"/>
    <x v="9"/>
    <x v="1"/>
    <x v="2"/>
    <x v="1"/>
  </r>
  <r>
    <x v="116"/>
    <x v="354"/>
    <n v="6499"/>
    <s v="Calella, Playa Garbí"/>
    <x v="4"/>
    <x v="0"/>
    <d v="1899-12-30T12:08:00"/>
    <s v="41.608967"/>
    <s v="2.649817"/>
    <s v="Muere un hombre de 79 años en una playa de Calella"/>
    <x v="1"/>
    <x v="40"/>
    <x v="0"/>
    <x v="1"/>
    <s v="Sin datos"/>
    <x v="1"/>
    <x v="0"/>
    <x v="0"/>
    <x v="2"/>
    <x v="1"/>
    <x v="2"/>
    <x v="1"/>
    <x v="2"/>
    <x v="0"/>
    <x v="2"/>
    <x v="1"/>
  </r>
  <r>
    <x v="116"/>
    <x v="355"/>
    <n v="6497"/>
    <s v="L'Escala, Playa de Riells"/>
    <x v="0"/>
    <x v="0"/>
    <d v="1899-12-30T15:30:00"/>
    <s v="42.115511"/>
    <s v="3.139251"/>
    <s v="Mueren ahogados un niño de 4 años y su padre, de 29, en una playa de L’Escala"/>
    <x v="1"/>
    <x v="43"/>
    <x v="10"/>
    <x v="15"/>
    <s v="Extranjero"/>
    <x v="0"/>
    <x v="1"/>
    <x v="1"/>
    <x v="2"/>
    <x v="0"/>
    <x v="2"/>
    <x v="1"/>
    <x v="2"/>
    <x v="2"/>
    <x v="2"/>
    <x v="1"/>
  </r>
  <r>
    <x v="116"/>
    <x v="355"/>
    <n v="6498"/>
    <s v="L'Escala, Playa de Riells"/>
    <x v="0"/>
    <x v="0"/>
    <d v="1899-12-30T15:30:00"/>
    <s v="42.115511"/>
    <s v="3.139251"/>
    <s v="Mueren ahogados un niño de 4 años y su padre, de 29, en una playa de L’Escala"/>
    <x v="1"/>
    <x v="83"/>
    <x v="10"/>
    <x v="1"/>
    <s v="Extranjero"/>
    <x v="0"/>
    <x v="1"/>
    <x v="0"/>
    <x v="2"/>
    <x v="0"/>
    <x v="1"/>
    <x v="1"/>
    <x v="2"/>
    <x v="2"/>
    <x v="2"/>
    <x v="1"/>
  </r>
  <r>
    <x v="116"/>
    <x v="356"/>
    <n v="6479"/>
    <s v="Playa de Xagó"/>
    <x v="23"/>
    <x v="9"/>
    <d v="1899-12-30T13:45:00"/>
    <s v="43.604068"/>
    <s v="-5.921129"/>
    <s v="Rescatados cuatro menores y una mujer cuando estaban en riesgo en la playa de Xagó"/>
    <x v="0"/>
    <x v="84"/>
    <x v="10"/>
    <x v="14"/>
    <s v="Extranjero"/>
    <x v="4"/>
    <x v="3"/>
    <x v="2"/>
    <x v="2"/>
    <x v="0"/>
    <x v="3"/>
    <x v="1"/>
    <x v="2"/>
    <x v="1"/>
    <x v="2"/>
    <x v="1"/>
  </r>
  <r>
    <x v="116"/>
    <x v="356"/>
    <n v="6480"/>
    <s v="Playa de Xagó"/>
    <x v="23"/>
    <x v="9"/>
    <d v="1899-12-30T13:45:00"/>
    <s v="43.604068"/>
    <s v="-5.921129"/>
    <s v="Rescatados cuatro menores y una mujer cuando estaban en riesgo en la playa de Xagó"/>
    <x v="1"/>
    <x v="52"/>
    <x v="10"/>
    <x v="14"/>
    <s v="Extranjero"/>
    <x v="4"/>
    <x v="3"/>
    <x v="2"/>
    <x v="2"/>
    <x v="0"/>
    <x v="3"/>
    <x v="1"/>
    <x v="2"/>
    <x v="1"/>
    <x v="2"/>
    <x v="1"/>
  </r>
  <r>
    <x v="116"/>
    <x v="356"/>
    <n v="6481"/>
    <s v="Playa de Xagó"/>
    <x v="23"/>
    <x v="9"/>
    <d v="1899-12-30T13:45:00"/>
    <s v="43.604068"/>
    <s v="-5.921129"/>
    <s v="Rescatados cuatro menores y una mujer cuando estaban en riesgo en la playa de Xagó"/>
    <x v="1"/>
    <x v="52"/>
    <x v="10"/>
    <x v="14"/>
    <s v="Extranjero"/>
    <x v="4"/>
    <x v="3"/>
    <x v="2"/>
    <x v="2"/>
    <x v="0"/>
    <x v="3"/>
    <x v="1"/>
    <x v="2"/>
    <x v="1"/>
    <x v="2"/>
    <x v="1"/>
  </r>
  <r>
    <x v="116"/>
    <x v="356"/>
    <n v="6482"/>
    <s v="Playa de Xagó"/>
    <x v="23"/>
    <x v="9"/>
    <d v="1899-12-30T13:45:00"/>
    <s v="43.604068"/>
    <s v="-5.921129"/>
    <s v="Rescatados cuatro menores y una mujer cuando estaban en riesgo en la playa de Xagó"/>
    <x v="1"/>
    <x v="29"/>
    <x v="10"/>
    <x v="14"/>
    <s v="Extranjero"/>
    <x v="4"/>
    <x v="3"/>
    <x v="2"/>
    <x v="2"/>
    <x v="0"/>
    <x v="3"/>
    <x v="1"/>
    <x v="2"/>
    <x v="1"/>
    <x v="2"/>
    <x v="1"/>
  </r>
  <r>
    <x v="116"/>
    <x v="356"/>
    <n v="6483"/>
    <s v="Playa de Xagó"/>
    <x v="23"/>
    <x v="9"/>
    <d v="1899-12-30T13:45:00"/>
    <s v="43.604068"/>
    <s v="-5.921129"/>
    <s v="Rescatados cuatro menores y una mujer cuando estaban en riesgo en la playa de Xagó"/>
    <x v="1"/>
    <x v="26"/>
    <x v="10"/>
    <x v="14"/>
    <s v="Extranjero"/>
    <x v="4"/>
    <x v="3"/>
    <x v="2"/>
    <x v="2"/>
    <x v="0"/>
    <x v="3"/>
    <x v="1"/>
    <x v="2"/>
    <x v="1"/>
    <x v="2"/>
    <x v="1"/>
  </r>
  <r>
    <x v="117"/>
    <x v="357"/>
    <n v="6522"/>
    <s v="Ciruelos de Cervera"/>
    <x v="49"/>
    <x v="3"/>
    <m/>
    <s v="41.905664"/>
    <s v="-3.530621"/>
    <s v="Fallece un niño de 3 años tras caer a una piscina en un pueblo de Burgos"/>
    <x v="1"/>
    <x v="33"/>
    <x v="0"/>
    <x v="16"/>
    <s v="Local"/>
    <x v="0"/>
    <x v="1"/>
    <x v="0"/>
    <x v="12"/>
    <x v="1"/>
    <x v="6"/>
    <x v="0"/>
    <x v="3"/>
    <x v="2"/>
    <x v="0"/>
    <x v="3"/>
  </r>
  <r>
    <x v="117"/>
    <x v="358"/>
    <n v="6501"/>
    <s v="Ameal, O Campo, Marín"/>
    <x v="1"/>
    <x v="1"/>
    <m/>
    <s v="42.232973"/>
    <s v="-8.036226"/>
    <s v="Rescatan el cadáver de una mujer de un lavadero en Marín"/>
    <x v="0"/>
    <x v="51"/>
    <x v="0"/>
    <x v="4"/>
    <s v="Local"/>
    <x v="0"/>
    <x v="0"/>
    <x v="0"/>
    <x v="10"/>
    <x v="0"/>
    <x v="1"/>
    <x v="0"/>
    <x v="3"/>
    <x v="0"/>
    <x v="1"/>
    <x v="0"/>
  </r>
  <r>
    <x v="117"/>
    <x v="359"/>
    <n v="6492"/>
    <s v="Estepona"/>
    <x v="7"/>
    <x v="4"/>
    <d v="1899-12-30T14:00:00"/>
    <s v="36.417820"/>
    <s v="-5.502708"/>
    <s v="Rescatan a una niña atrapada en una piscina al meter el brazo en el tubo aspirador"/>
    <x v="0"/>
    <x v="79"/>
    <x v="2"/>
    <x v="8"/>
    <s v="Extranjero"/>
    <x v="4"/>
    <x v="1"/>
    <x v="3"/>
    <x v="14"/>
    <x v="1"/>
    <x v="3"/>
    <x v="0"/>
    <x v="2"/>
    <x v="2"/>
    <x v="4"/>
    <x v="2"/>
  </r>
  <r>
    <x v="118"/>
    <x v="360"/>
    <n v="6523"/>
    <s v="Arrecife, Playa del Reducto"/>
    <x v="10"/>
    <x v="2"/>
    <m/>
    <s v="28.957765"/>
    <s v="-13.559018"/>
    <s v="Rescatado un bañista en El Reducto"/>
    <x v="1"/>
    <x v="5"/>
    <x v="0"/>
    <x v="1"/>
    <s v="Sin datos"/>
    <x v="4"/>
    <x v="1"/>
    <x v="2"/>
    <x v="2"/>
    <x v="0"/>
    <x v="3"/>
    <x v="2"/>
    <x v="2"/>
    <x v="0"/>
    <x v="1"/>
    <x v="3"/>
  </r>
  <r>
    <x v="118"/>
    <x v="361"/>
    <n v="6493"/>
    <s v="Carchuna, Gualchos, Playa de la Rijana"/>
    <x v="13"/>
    <x v="4"/>
    <m/>
    <s v="36.709661"/>
    <s v="-3.391244"/>
    <s v="Rescatan en Carchuna a un submarinista herido tras clavarse un arpón en la mano"/>
    <x v="1"/>
    <x v="30"/>
    <x v="0"/>
    <x v="6"/>
    <s v="Sin datos"/>
    <x v="5"/>
    <x v="1"/>
    <x v="5"/>
    <x v="2"/>
    <x v="0"/>
    <x v="3"/>
    <x v="1"/>
    <x v="5"/>
    <x v="1"/>
    <x v="2"/>
    <x v="1"/>
  </r>
  <r>
    <x v="118"/>
    <x v="362"/>
    <n v="6491"/>
    <s v="El Puig de Santa Maria, Playa Pedretes"/>
    <x v="33"/>
    <x v="12"/>
    <d v="1899-12-30T18:55:00"/>
    <s v="39.585686"/>
    <s v="-0.271615"/>
    <s v="Un hombre de avanzada edad muere en la playa del Puig"/>
    <x v="1"/>
    <x v="1"/>
    <x v="0"/>
    <x v="1"/>
    <s v="Sin datos"/>
    <x v="1"/>
    <x v="0"/>
    <x v="0"/>
    <x v="2"/>
    <x v="0"/>
    <x v="2"/>
    <x v="1"/>
    <x v="2"/>
    <x v="1"/>
    <x v="2"/>
    <x v="1"/>
  </r>
  <r>
    <x v="118"/>
    <x v="363"/>
    <n v="6484"/>
    <s v="Lastres"/>
    <x v="23"/>
    <x v="9"/>
    <m/>
    <s v="43.533589"/>
    <s v="-5.245228"/>
    <s v="Rescatan a siete jóvenes tras naufragar su barco en Lastres"/>
    <x v="1"/>
    <x v="5"/>
    <x v="0"/>
    <x v="5"/>
    <s v="Sin datos"/>
    <x v="4"/>
    <x v="1"/>
    <x v="2"/>
    <x v="5"/>
    <x v="0"/>
    <x v="3"/>
    <x v="0"/>
    <x v="6"/>
    <x v="2"/>
    <x v="9"/>
    <x v="3"/>
  </r>
  <r>
    <x v="118"/>
    <x v="363"/>
    <n v="6485"/>
    <s v="Lastres"/>
    <x v="23"/>
    <x v="9"/>
    <m/>
    <s v="43.533589"/>
    <s v="-5.245228"/>
    <s v="Rescatan a siete jóvenes tras naufragar su barco en Lastres"/>
    <x v="1"/>
    <x v="5"/>
    <x v="0"/>
    <x v="5"/>
    <s v="Sin datos"/>
    <x v="4"/>
    <x v="1"/>
    <x v="2"/>
    <x v="5"/>
    <x v="0"/>
    <x v="3"/>
    <x v="0"/>
    <x v="6"/>
    <x v="2"/>
    <x v="9"/>
    <x v="3"/>
  </r>
  <r>
    <x v="118"/>
    <x v="363"/>
    <n v="6486"/>
    <s v="Lastres"/>
    <x v="23"/>
    <x v="9"/>
    <m/>
    <s v="43.533589"/>
    <s v="-5.245228"/>
    <s v="Rescatan a siete jóvenes tras naufragar su barco en Lastres"/>
    <x v="1"/>
    <x v="5"/>
    <x v="0"/>
    <x v="5"/>
    <s v="Sin datos"/>
    <x v="4"/>
    <x v="1"/>
    <x v="2"/>
    <x v="5"/>
    <x v="0"/>
    <x v="3"/>
    <x v="0"/>
    <x v="6"/>
    <x v="2"/>
    <x v="9"/>
    <x v="3"/>
  </r>
  <r>
    <x v="118"/>
    <x v="363"/>
    <n v="6487"/>
    <s v="Lastres"/>
    <x v="23"/>
    <x v="9"/>
    <m/>
    <s v="43.533589"/>
    <s v="-5.245228"/>
    <s v="Rescatan a siete jóvenes tras naufragar su barco en Lastres"/>
    <x v="1"/>
    <x v="5"/>
    <x v="0"/>
    <x v="5"/>
    <s v="Sin datos"/>
    <x v="4"/>
    <x v="1"/>
    <x v="2"/>
    <x v="5"/>
    <x v="0"/>
    <x v="3"/>
    <x v="0"/>
    <x v="6"/>
    <x v="2"/>
    <x v="9"/>
    <x v="3"/>
  </r>
  <r>
    <x v="118"/>
    <x v="363"/>
    <n v="6488"/>
    <s v="Lastres"/>
    <x v="23"/>
    <x v="9"/>
    <m/>
    <s v="43.533589"/>
    <s v="-5.245228"/>
    <s v="Rescatan a siete jóvenes tras naufragar su barco en Lastres"/>
    <x v="1"/>
    <x v="5"/>
    <x v="0"/>
    <x v="5"/>
    <s v="Sin datos"/>
    <x v="4"/>
    <x v="1"/>
    <x v="2"/>
    <x v="5"/>
    <x v="0"/>
    <x v="3"/>
    <x v="0"/>
    <x v="6"/>
    <x v="2"/>
    <x v="9"/>
    <x v="3"/>
  </r>
  <r>
    <x v="118"/>
    <x v="363"/>
    <n v="6489"/>
    <s v="Lastres"/>
    <x v="23"/>
    <x v="9"/>
    <m/>
    <s v="43.533589"/>
    <s v="-5.245228"/>
    <s v="Rescatan a siete jóvenes tras naufragar su barco en Lastres"/>
    <x v="1"/>
    <x v="5"/>
    <x v="0"/>
    <x v="5"/>
    <s v="Sin datos"/>
    <x v="4"/>
    <x v="1"/>
    <x v="2"/>
    <x v="5"/>
    <x v="0"/>
    <x v="3"/>
    <x v="0"/>
    <x v="6"/>
    <x v="2"/>
    <x v="9"/>
    <x v="3"/>
  </r>
  <r>
    <x v="118"/>
    <x v="363"/>
    <n v="6490"/>
    <s v="Lastres"/>
    <x v="23"/>
    <x v="9"/>
    <m/>
    <s v="43.533589"/>
    <s v="-5.245228"/>
    <s v="Rescatan a siete jóvenes tras naufragar su barco en Lastres"/>
    <x v="1"/>
    <x v="5"/>
    <x v="0"/>
    <x v="5"/>
    <s v="Sin datos"/>
    <x v="4"/>
    <x v="1"/>
    <x v="2"/>
    <x v="5"/>
    <x v="0"/>
    <x v="3"/>
    <x v="0"/>
    <x v="6"/>
    <x v="2"/>
    <x v="9"/>
    <x v="3"/>
  </r>
  <r>
    <x v="118"/>
    <x v="364"/>
    <n v="6478"/>
    <s v="Mogro, arenal de Usil"/>
    <x v="25"/>
    <x v="11"/>
    <d v="1899-12-30T16:30:00"/>
    <s v="43.438898"/>
    <s v="-3.972585"/>
    <s v="Un bañista muere en la playa de Mogro"/>
    <x v="1"/>
    <x v="45"/>
    <x v="0"/>
    <x v="2"/>
    <s v="Limítrofe"/>
    <x v="2"/>
    <x v="1"/>
    <x v="0"/>
    <x v="2"/>
    <x v="0"/>
    <x v="2"/>
    <x v="1"/>
    <x v="2"/>
    <x v="0"/>
    <x v="2"/>
    <x v="3"/>
  </r>
  <r>
    <x v="119"/>
    <x v="365"/>
    <n v="6476"/>
    <s v="Valencia, Playa del Pucol"/>
    <x v="33"/>
    <x v="12"/>
    <d v="1899-12-30T20:30:00"/>
    <s v="39.599143"/>
    <s v="-0.267882"/>
    <s v="Policías locales y socorristas salvan a dos bañistas a punto de ahogarse en la playa de Puçol"/>
    <x v="1"/>
    <x v="50"/>
    <x v="0"/>
    <x v="11"/>
    <s v="Local"/>
    <x v="7"/>
    <x v="7"/>
    <x v="1"/>
    <x v="2"/>
    <x v="4"/>
    <x v="3"/>
    <x v="2"/>
    <x v="2"/>
    <x v="0"/>
    <x v="2"/>
    <x v="4"/>
  </r>
  <r>
    <x v="119"/>
    <x v="365"/>
    <n v="6477"/>
    <s v="Valencia, Playa del Pucol"/>
    <x v="33"/>
    <x v="12"/>
    <d v="1899-12-30T20:30:00"/>
    <s v="39.599143"/>
    <s v="-0.267882"/>
    <s v="Policías locales y socorristas salvan a dos bañistas a punto de ahogarse en la playa de Puçol"/>
    <x v="1"/>
    <x v="50"/>
    <x v="0"/>
    <x v="11"/>
    <s v="Local"/>
    <x v="7"/>
    <x v="7"/>
    <x v="1"/>
    <x v="2"/>
    <x v="4"/>
    <x v="3"/>
    <x v="2"/>
    <x v="2"/>
    <x v="0"/>
    <x v="2"/>
    <x v="4"/>
  </r>
  <r>
    <x v="119"/>
    <x v="366"/>
    <n v="6468"/>
    <s v="Moraira, Playa de El Portet"/>
    <x v="28"/>
    <x v="12"/>
    <d v="1899-12-30T18:45:00"/>
    <s v="38.686591"/>
    <s v="0.147504"/>
    <s v="Los socorristas del Portet de Moraira piden refuerzos a otros pueblos para sacar del agua a ocho bañista en apuros"/>
    <x v="3"/>
    <x v="5"/>
    <x v="0"/>
    <x v="14"/>
    <s v="Sin datos"/>
    <x v="4"/>
    <x v="7"/>
    <x v="2"/>
    <x v="2"/>
    <x v="4"/>
    <x v="3"/>
    <x v="1"/>
    <x v="2"/>
    <x v="1"/>
    <x v="2"/>
    <x v="1"/>
  </r>
  <r>
    <x v="119"/>
    <x v="366"/>
    <n v="6469"/>
    <s v="Moraira, Playa de El Portet"/>
    <x v="28"/>
    <x v="12"/>
    <d v="1899-12-30T18:45:00"/>
    <s v="38.686591"/>
    <s v="0.147504"/>
    <s v="Los socorristas del Portet de Moraira piden refuerzos a otros pueblos para sacar del agua a ocho bañista en apuros"/>
    <x v="3"/>
    <x v="5"/>
    <x v="0"/>
    <x v="14"/>
    <s v="Sin datos"/>
    <x v="4"/>
    <x v="7"/>
    <x v="2"/>
    <x v="2"/>
    <x v="4"/>
    <x v="3"/>
    <x v="1"/>
    <x v="2"/>
    <x v="1"/>
    <x v="2"/>
    <x v="1"/>
  </r>
  <r>
    <x v="119"/>
    <x v="366"/>
    <n v="6470"/>
    <s v="Moraira, Playa de El Portet"/>
    <x v="28"/>
    <x v="12"/>
    <d v="1899-12-30T18:45:00"/>
    <s v="38.686591"/>
    <s v="0.147504"/>
    <s v="Los socorristas del Portet de Moraira piden refuerzos a otros pueblos para sacar del agua a ocho bañista en apuros"/>
    <x v="3"/>
    <x v="5"/>
    <x v="0"/>
    <x v="14"/>
    <s v="Sin datos"/>
    <x v="4"/>
    <x v="7"/>
    <x v="2"/>
    <x v="2"/>
    <x v="4"/>
    <x v="3"/>
    <x v="1"/>
    <x v="2"/>
    <x v="1"/>
    <x v="2"/>
    <x v="1"/>
  </r>
  <r>
    <x v="119"/>
    <x v="366"/>
    <n v="6471"/>
    <s v="Moraira, Playa de El Portet"/>
    <x v="28"/>
    <x v="12"/>
    <d v="1899-12-30T18:45:00"/>
    <s v="38.686591"/>
    <s v="0.147504"/>
    <s v="Los socorristas del Portet de Moraira piden refuerzos a otros pueblos para sacar del agua a ocho bañista en apuros"/>
    <x v="3"/>
    <x v="5"/>
    <x v="0"/>
    <x v="14"/>
    <s v="Sin datos"/>
    <x v="4"/>
    <x v="7"/>
    <x v="2"/>
    <x v="2"/>
    <x v="4"/>
    <x v="3"/>
    <x v="1"/>
    <x v="2"/>
    <x v="1"/>
    <x v="2"/>
    <x v="1"/>
  </r>
  <r>
    <x v="119"/>
    <x v="366"/>
    <n v="6472"/>
    <s v="Moraira, Playa de El Portet"/>
    <x v="28"/>
    <x v="12"/>
    <d v="1899-12-30T18:45:00"/>
    <s v="38.686591"/>
    <s v="0.147504"/>
    <s v="Los socorristas del Portet de Moraira piden refuerzos a otros pueblos para sacar del agua a ocho bañista en apuros"/>
    <x v="3"/>
    <x v="5"/>
    <x v="0"/>
    <x v="14"/>
    <s v="Sin datos"/>
    <x v="4"/>
    <x v="7"/>
    <x v="2"/>
    <x v="2"/>
    <x v="4"/>
    <x v="3"/>
    <x v="1"/>
    <x v="2"/>
    <x v="1"/>
    <x v="2"/>
    <x v="1"/>
  </r>
  <r>
    <x v="119"/>
    <x v="366"/>
    <n v="6473"/>
    <s v="Moraira, Playa de El Portet"/>
    <x v="28"/>
    <x v="12"/>
    <d v="1899-12-30T18:45:00"/>
    <s v="38.686591"/>
    <s v="0.147504"/>
    <s v="Los socorristas del Portet de Moraira piden refuerzos a otros pueblos para sacar del agua a ocho bañista en apuros"/>
    <x v="3"/>
    <x v="5"/>
    <x v="0"/>
    <x v="14"/>
    <s v="Sin datos"/>
    <x v="4"/>
    <x v="7"/>
    <x v="2"/>
    <x v="2"/>
    <x v="4"/>
    <x v="3"/>
    <x v="1"/>
    <x v="2"/>
    <x v="1"/>
    <x v="2"/>
    <x v="1"/>
  </r>
  <r>
    <x v="119"/>
    <x v="366"/>
    <n v="6474"/>
    <s v="Moraira, Playa de El Portet"/>
    <x v="28"/>
    <x v="12"/>
    <d v="1899-12-30T18:45:00"/>
    <s v="38.686591"/>
    <s v="0.147504"/>
    <s v="Los socorristas del Portet de Moraira piden refuerzos a otros pueblos para sacar del agua a ocho bañista en apuros"/>
    <x v="3"/>
    <x v="5"/>
    <x v="0"/>
    <x v="14"/>
    <s v="Sin datos"/>
    <x v="4"/>
    <x v="7"/>
    <x v="2"/>
    <x v="2"/>
    <x v="4"/>
    <x v="3"/>
    <x v="1"/>
    <x v="2"/>
    <x v="1"/>
    <x v="2"/>
    <x v="1"/>
  </r>
  <r>
    <x v="119"/>
    <x v="366"/>
    <n v="6475"/>
    <s v="Moraira, Playa de El Portet"/>
    <x v="28"/>
    <x v="12"/>
    <d v="1899-12-30T18:45:00"/>
    <s v="38.686591"/>
    <s v="0.147504"/>
    <s v="Los socorristas del Portet de Moraira piden refuerzos a otros pueblos para sacar del agua a ocho bañista en apuros"/>
    <x v="3"/>
    <x v="5"/>
    <x v="0"/>
    <x v="14"/>
    <s v="Sin datos"/>
    <x v="4"/>
    <x v="7"/>
    <x v="2"/>
    <x v="2"/>
    <x v="4"/>
    <x v="3"/>
    <x v="1"/>
    <x v="2"/>
    <x v="1"/>
    <x v="2"/>
    <x v="1"/>
  </r>
  <r>
    <x v="119"/>
    <x v="367"/>
    <n v="6464"/>
    <s v="Telde, Playa del Hombre"/>
    <x v="19"/>
    <x v="2"/>
    <d v="1899-12-30T18:30:00"/>
    <s v="27.996638"/>
    <s v="-15.374614"/>
    <s v="Los socorristas de Proactiva rescatan del mar de Playa de Hombre a cuatro personas en apuro"/>
    <x v="1"/>
    <x v="5"/>
    <x v="0"/>
    <x v="11"/>
    <s v="Sin datos"/>
    <x v="4"/>
    <x v="4"/>
    <x v="2"/>
    <x v="2"/>
    <x v="5"/>
    <x v="3"/>
    <x v="1"/>
    <x v="9"/>
    <x v="1"/>
    <x v="2"/>
    <x v="1"/>
  </r>
  <r>
    <x v="119"/>
    <x v="367"/>
    <n v="6465"/>
    <s v="Telde, Playa del Hombre"/>
    <x v="19"/>
    <x v="2"/>
    <d v="1899-12-30T18:30:00"/>
    <s v="27.996638"/>
    <s v="-15.374614"/>
    <s v="Los socorristas de Proactiva rescatan del mar de Playa de Hombre a cuatro personas en apuro"/>
    <x v="1"/>
    <x v="5"/>
    <x v="0"/>
    <x v="11"/>
    <s v="Sin datos"/>
    <x v="4"/>
    <x v="8"/>
    <x v="2"/>
    <x v="2"/>
    <x v="5"/>
    <x v="3"/>
    <x v="1"/>
    <x v="9"/>
    <x v="1"/>
    <x v="2"/>
    <x v="1"/>
  </r>
  <r>
    <x v="119"/>
    <x v="367"/>
    <n v="6466"/>
    <s v="Telde, Playa del Hombre"/>
    <x v="19"/>
    <x v="2"/>
    <d v="1899-12-30T18:30:00"/>
    <s v="27.996638"/>
    <s v="-15.374614"/>
    <s v="Los socorristas de Proactiva rescatan del mar de Playa de Hombre a cuatro personas en apuro"/>
    <x v="1"/>
    <x v="5"/>
    <x v="0"/>
    <x v="11"/>
    <s v="Sin datos"/>
    <x v="4"/>
    <x v="8"/>
    <x v="2"/>
    <x v="2"/>
    <x v="5"/>
    <x v="3"/>
    <x v="1"/>
    <x v="9"/>
    <x v="1"/>
    <x v="2"/>
    <x v="1"/>
  </r>
  <r>
    <x v="119"/>
    <x v="367"/>
    <n v="6467"/>
    <s v="Telde, Playa del Hombre"/>
    <x v="19"/>
    <x v="2"/>
    <d v="1899-12-30T18:30:00"/>
    <s v="27.996638"/>
    <s v="-15.374614"/>
    <s v="Los socorristas de Proactiva rescatan del mar de Playa de Hombre a cuatro personas en apuro"/>
    <x v="1"/>
    <x v="5"/>
    <x v="0"/>
    <x v="11"/>
    <s v="Sin datos"/>
    <x v="4"/>
    <x v="8"/>
    <x v="2"/>
    <x v="2"/>
    <x v="5"/>
    <x v="3"/>
    <x v="1"/>
    <x v="9"/>
    <x v="1"/>
    <x v="2"/>
    <x v="1"/>
  </r>
  <r>
    <x v="119"/>
    <x v="368"/>
    <n v="6461"/>
    <s v="Oropesa, Torre Colomera"/>
    <x v="38"/>
    <x v="12"/>
    <d v="1899-12-30T22:00:00"/>
    <s v="40.065433"/>
    <s v="0.125179"/>
    <s v="Rescatan en helicóptero a tres menores en Orpesa atrapados en el mar"/>
    <x v="1"/>
    <x v="46"/>
    <x v="0"/>
    <x v="11"/>
    <s v="Sin datos"/>
    <x v="4"/>
    <x v="1"/>
    <x v="2"/>
    <x v="8"/>
    <x v="5"/>
    <x v="3"/>
    <x v="0"/>
    <x v="3"/>
    <x v="2"/>
    <x v="3"/>
    <x v="2"/>
  </r>
  <r>
    <x v="119"/>
    <x v="368"/>
    <n v="6462"/>
    <s v="Oropesa, Torre Colomera"/>
    <x v="38"/>
    <x v="12"/>
    <d v="1899-12-30T22:00:00"/>
    <s v="40.065433"/>
    <s v="0.125179"/>
    <s v="Rescatan en helicóptero a tres menores en Orpesa atrapados en el mar"/>
    <x v="1"/>
    <x v="46"/>
    <x v="0"/>
    <x v="11"/>
    <s v="Sin datos"/>
    <x v="4"/>
    <x v="1"/>
    <x v="2"/>
    <x v="8"/>
    <x v="5"/>
    <x v="3"/>
    <x v="0"/>
    <x v="3"/>
    <x v="2"/>
    <x v="3"/>
    <x v="2"/>
  </r>
  <r>
    <x v="119"/>
    <x v="368"/>
    <n v="6463"/>
    <s v="Oropesa, Torre Colomera"/>
    <x v="38"/>
    <x v="12"/>
    <d v="1899-12-30T22:00:00"/>
    <s v="40.065433"/>
    <s v="0.125179"/>
    <s v="Rescatan en helicóptero a tres menores en Orpesa atrapados en el mar"/>
    <x v="1"/>
    <x v="46"/>
    <x v="0"/>
    <x v="11"/>
    <s v="Sin datos"/>
    <x v="4"/>
    <x v="1"/>
    <x v="2"/>
    <x v="8"/>
    <x v="5"/>
    <x v="3"/>
    <x v="0"/>
    <x v="3"/>
    <x v="2"/>
    <x v="3"/>
    <x v="2"/>
  </r>
  <r>
    <x v="119"/>
    <x v="369"/>
    <n v="6460"/>
    <s v="Pechón, Playa de Amió"/>
    <x v="25"/>
    <x v="11"/>
    <d v="1899-12-30T12:20:00"/>
    <s v="43.395217"/>
    <s v="-4.486228"/>
    <s v="Fallece un vallisoletano de 52 años en Cantabria mientras practicaba submarinismo"/>
    <x v="1"/>
    <x v="9"/>
    <x v="0"/>
    <x v="6"/>
    <s v="Otra CCAA"/>
    <x v="2"/>
    <x v="1"/>
    <x v="0"/>
    <x v="3"/>
    <x v="0"/>
    <x v="0"/>
    <x v="0"/>
    <x v="5"/>
    <x v="0"/>
    <x v="1"/>
    <x v="3"/>
  </r>
  <r>
    <x v="119"/>
    <x v="370"/>
    <n v="6442"/>
    <s v="San Sebastián, La Concha"/>
    <x v="12"/>
    <x v="6"/>
    <d v="1899-12-30T00:20:00"/>
    <s v="43.321732"/>
    <s v="-1.988290"/>
    <s v="Así fue el hundimiento de la embarcación tras los fuegos en La Concha"/>
    <x v="1"/>
    <x v="1"/>
    <x v="0"/>
    <x v="5"/>
    <s v="Sin datos"/>
    <x v="4"/>
    <x v="0"/>
    <x v="2"/>
    <x v="2"/>
    <x v="1"/>
    <x v="3"/>
    <x v="2"/>
    <x v="6"/>
    <x v="0"/>
    <x v="9"/>
    <x v="2"/>
  </r>
  <r>
    <x v="119"/>
    <x v="370"/>
    <n v="6443"/>
    <s v="San Sebastián, La Concha"/>
    <x v="12"/>
    <x v="6"/>
    <d v="1899-12-30T00:20:00"/>
    <s v="43.321732"/>
    <s v="-1.988290"/>
    <s v="Así fue el hundimiento de la embarcación tras los fuegos en La Concha"/>
    <x v="1"/>
    <x v="1"/>
    <x v="0"/>
    <x v="5"/>
    <s v="Sin datos"/>
    <x v="4"/>
    <x v="0"/>
    <x v="2"/>
    <x v="2"/>
    <x v="1"/>
    <x v="3"/>
    <x v="2"/>
    <x v="6"/>
    <x v="0"/>
    <x v="9"/>
    <x v="2"/>
  </r>
  <r>
    <x v="119"/>
    <x v="370"/>
    <n v="6444"/>
    <s v="San Sebastián, La Concha"/>
    <x v="12"/>
    <x v="6"/>
    <d v="1899-12-30T00:20:00"/>
    <s v="43.321732"/>
    <s v="-1.988290"/>
    <s v="Así fue el hundimiento de la embarcación tras los fuegos en La Concha"/>
    <x v="0"/>
    <x v="1"/>
    <x v="0"/>
    <x v="5"/>
    <s v="Sin datos"/>
    <x v="0"/>
    <x v="0"/>
    <x v="1"/>
    <x v="2"/>
    <x v="1"/>
    <x v="0"/>
    <x v="2"/>
    <x v="6"/>
    <x v="0"/>
    <x v="9"/>
    <x v="2"/>
  </r>
  <r>
    <x v="120"/>
    <x v="371"/>
    <n v="6544"/>
    <s v="Torrejón de Ardoz, lago del Parque del Ocio"/>
    <x v="48"/>
    <x v="18"/>
    <m/>
    <s v="40.442635"/>
    <s v="-3.456179"/>
    <s v="Aparece el cadáver de un hombre en un lago de Torrejón"/>
    <x v="1"/>
    <x v="23"/>
    <x v="0"/>
    <x v="4"/>
    <s v="Local"/>
    <x v="1"/>
    <x v="5"/>
    <x v="0"/>
    <x v="6"/>
    <x v="0"/>
    <x v="1"/>
    <x v="0"/>
    <x v="3"/>
    <x v="0"/>
    <x v="4"/>
    <x v="0"/>
  </r>
  <r>
    <x v="120"/>
    <x v="372"/>
    <n v="6525"/>
    <s v="Peníscola, cala Pedret"/>
    <x v="28"/>
    <x v="12"/>
    <d v="1899-12-30T19:16:00"/>
    <s v="40.307809"/>
    <s v="0.351591"/>
    <s v="Asisten a dos bañistas con síntomas de ahogamiento"/>
    <x v="0"/>
    <x v="30"/>
    <x v="0"/>
    <x v="11"/>
    <s v="Sin datos"/>
    <x v="0"/>
    <x v="1"/>
    <x v="3"/>
    <x v="2"/>
    <x v="0"/>
    <x v="8"/>
    <x v="1"/>
    <x v="2"/>
    <x v="1"/>
    <x v="2"/>
    <x v="1"/>
  </r>
  <r>
    <x v="120"/>
    <x v="372"/>
    <n v="6526"/>
    <s v="Peníscola, cala Pedret"/>
    <x v="28"/>
    <x v="12"/>
    <d v="1899-12-30T19:16:00"/>
    <s v="40.307809"/>
    <s v="0.351591"/>
    <s v="Asisten a dos bañistas con síntomas de ahogamiento"/>
    <x v="1"/>
    <x v="18"/>
    <x v="0"/>
    <x v="11"/>
    <s v="Sin datos"/>
    <x v="0"/>
    <x v="1"/>
    <x v="3"/>
    <x v="2"/>
    <x v="0"/>
    <x v="8"/>
    <x v="1"/>
    <x v="2"/>
    <x v="1"/>
    <x v="2"/>
    <x v="1"/>
  </r>
  <r>
    <x v="120"/>
    <x v="373"/>
    <n v="6524"/>
    <s v="Alaró"/>
    <x v="17"/>
    <x v="7"/>
    <d v="1899-12-30T07:00:00"/>
    <s v="39.711656"/>
    <s v="2.793707"/>
    <s v="Muere ahogada una joven turista en Alaró"/>
    <x v="0"/>
    <x v="85"/>
    <x v="2"/>
    <x v="1"/>
    <s v="Extranjero"/>
    <x v="0"/>
    <x v="5"/>
    <x v="0"/>
    <x v="12"/>
    <x v="1"/>
    <x v="0"/>
    <x v="0"/>
    <x v="2"/>
    <x v="2"/>
    <x v="0"/>
    <x v="3"/>
  </r>
  <r>
    <x v="120"/>
    <x v="374"/>
    <n v="6459"/>
    <s v="Valencia, Playa de la Molvarrosa"/>
    <x v="33"/>
    <x v="12"/>
    <d v="1899-12-30T12:30:00"/>
    <s v="39.477379"/>
    <s v="-0.323472"/>
    <s v="Una turista muere ahogada en la playa de la Malva-rosa"/>
    <x v="0"/>
    <x v="65"/>
    <x v="10"/>
    <x v="11"/>
    <s v="Extranjero"/>
    <x v="0"/>
    <x v="1"/>
    <x v="0"/>
    <x v="2"/>
    <x v="5"/>
    <x v="2"/>
    <x v="1"/>
    <x v="2"/>
    <x v="0"/>
    <x v="2"/>
    <x v="1"/>
  </r>
  <r>
    <x v="120"/>
    <x v="375"/>
    <n v="6458"/>
    <s v="Guimar, Playa del Cabezo"/>
    <x v="27"/>
    <x v="2"/>
    <d v="1899-12-30T08:56:00"/>
    <s v="28.291908"/>
    <s v="-16.376823"/>
    <s v="Un varón fallece tras sufrir un posible ahogamiento en una playa en Tenerife"/>
    <x v="1"/>
    <x v="71"/>
    <x v="0"/>
    <x v="1"/>
    <s v="Sin datos"/>
    <x v="1"/>
    <x v="0"/>
    <x v="0"/>
    <x v="2"/>
    <x v="0"/>
    <x v="6"/>
    <x v="2"/>
    <x v="2"/>
    <x v="2"/>
    <x v="1"/>
    <x v="3"/>
  </r>
  <r>
    <x v="120"/>
    <x v="376"/>
    <n v="6457"/>
    <s v="Torrevieja, Curva del Palangre"/>
    <x v="28"/>
    <x v="12"/>
    <d v="1899-12-30T12:55:00"/>
    <s v="37.980407"/>
    <s v="-0.663633"/>
    <s v="Muere un hombre ahogado en la Curva del Palangre de Torrevieja"/>
    <x v="1"/>
    <x v="50"/>
    <x v="0"/>
    <x v="1"/>
    <s v="Sin datos"/>
    <x v="1"/>
    <x v="1"/>
    <x v="0"/>
    <x v="2"/>
    <x v="5"/>
    <x v="2"/>
    <x v="1"/>
    <x v="2"/>
    <x v="1"/>
    <x v="2"/>
    <x v="1"/>
  </r>
  <r>
    <x v="121"/>
    <x v="377"/>
    <n v="6504"/>
    <s v="Tenerife"/>
    <x v="27"/>
    <x v="2"/>
    <d v="1899-12-30T08:00:00"/>
    <s v="28.129189"/>
    <s v="-16.466978"/>
    <s v="Una joven británica de 17 años muere ahogada en una piscina en Tenerife"/>
    <x v="0"/>
    <x v="20"/>
    <x v="2"/>
    <x v="1"/>
    <s v="Extranjero"/>
    <x v="0"/>
    <x v="1"/>
    <x v="0"/>
    <x v="12"/>
    <x v="1"/>
    <x v="0"/>
    <x v="0"/>
    <x v="2"/>
    <x v="2"/>
    <x v="0"/>
    <x v="3"/>
  </r>
  <r>
    <x v="121"/>
    <x v="378"/>
    <n v="6448"/>
    <s v="Gijón, Darsena del acuario"/>
    <x v="23"/>
    <x v="9"/>
    <d v="1899-12-30T23:56:00"/>
    <s v="43.541499"/>
    <s v="-5.678153"/>
    <s v="Consternación por la muerte de un hombre que apareció flotando en la zona de Poniente"/>
    <x v="1"/>
    <x v="65"/>
    <x v="0"/>
    <x v="4"/>
    <s v="Local"/>
    <x v="0"/>
    <x v="5"/>
    <x v="0"/>
    <x v="4"/>
    <x v="0"/>
    <x v="0"/>
    <x v="0"/>
    <x v="3"/>
    <x v="0"/>
    <x v="7"/>
    <x v="3"/>
  </r>
  <r>
    <x v="121"/>
    <x v="379"/>
    <n v="6447"/>
    <s v="Cabo Roig, Aldeas de Aguamarina"/>
    <x v="28"/>
    <x v="12"/>
    <d v="1899-12-30T09:05:00"/>
    <s v="37.913708"/>
    <s v="-0.734324"/>
    <s v="Fallece el niño de 3 años rescatado ayer de una piscina de Orihuela"/>
    <x v="1"/>
    <x v="33"/>
    <x v="18"/>
    <x v="16"/>
    <s v="Extranjero"/>
    <x v="0"/>
    <x v="1"/>
    <x v="0"/>
    <x v="7"/>
    <x v="1"/>
    <x v="0"/>
    <x v="2"/>
    <x v="3"/>
    <x v="2"/>
    <x v="0"/>
    <x v="3"/>
  </r>
  <r>
    <x v="121"/>
    <x v="380"/>
    <n v="6446"/>
    <s v="Alicante, Playa del Postiguet"/>
    <x v="28"/>
    <x v="12"/>
    <m/>
    <s v="38.342803"/>
    <s v="-0.477988"/>
    <s v="Muere ahogado un hombre de unos 50 años junto al espigón del puerto de Alicante"/>
    <x v="1"/>
    <x v="37"/>
    <x v="0"/>
    <x v="4"/>
    <s v="Sin datos"/>
    <x v="3"/>
    <x v="1"/>
    <x v="0"/>
    <x v="4"/>
    <x v="0"/>
    <x v="0"/>
    <x v="0"/>
    <x v="3"/>
    <x v="2"/>
    <x v="4"/>
    <x v="2"/>
  </r>
  <r>
    <x v="122"/>
    <x v="381"/>
    <n v="6546"/>
    <s v="Miami Playa, L'Estartit, Cala Vienesos"/>
    <x v="0"/>
    <x v="0"/>
    <d v="1899-12-30T10:10:00"/>
    <s v="41.014136"/>
    <s v="0.949516"/>
    <s v="Evacuado un bañista de 65 años de Mont-roig en helicóptero"/>
    <x v="1"/>
    <x v="38"/>
    <x v="0"/>
    <x v="1"/>
    <s v="Sin datos"/>
    <x v="0"/>
    <x v="0"/>
    <x v="0"/>
    <x v="2"/>
    <x v="0"/>
    <x v="0"/>
    <x v="2"/>
    <x v="2"/>
    <x v="0"/>
    <x v="1"/>
    <x v="3"/>
  </r>
  <r>
    <x v="122"/>
    <x v="382"/>
    <n v="6451"/>
    <s v="El Campello, Cova del Llop Marí"/>
    <x v="28"/>
    <x v="12"/>
    <d v="1899-12-30T13:00:00"/>
    <s v="38.437192"/>
    <s v="-0.348920"/>
    <s v="Rescatan un barco a la deriva en El Campello con una pareja de ancianos y cuatro niños a bordo"/>
    <x v="1"/>
    <x v="2"/>
    <x v="0"/>
    <x v="5"/>
    <s v="Sin datos"/>
    <x v="4"/>
    <x v="0"/>
    <x v="2"/>
    <x v="5"/>
    <x v="0"/>
    <x v="3"/>
    <x v="0"/>
    <x v="6"/>
    <x v="2"/>
    <x v="4"/>
    <x v="2"/>
  </r>
  <r>
    <x v="122"/>
    <x v="382"/>
    <n v="6452"/>
    <s v="El Campello, Cova del Llop Marí"/>
    <x v="28"/>
    <x v="12"/>
    <d v="1899-12-30T13:00:00"/>
    <s v="38.437192"/>
    <s v="-0.348920"/>
    <s v="Rescatan un barco a la deriva en El Campello con una pareja de ancianos y cuatro niños a bordo"/>
    <x v="0"/>
    <x v="2"/>
    <x v="0"/>
    <x v="5"/>
    <s v="Sin datos"/>
    <x v="4"/>
    <x v="0"/>
    <x v="2"/>
    <x v="5"/>
    <x v="0"/>
    <x v="3"/>
    <x v="0"/>
    <x v="6"/>
    <x v="2"/>
    <x v="4"/>
    <x v="2"/>
  </r>
  <r>
    <x v="122"/>
    <x v="382"/>
    <n v="6453"/>
    <s v="El Campello, Cova del Llop Marí"/>
    <x v="28"/>
    <x v="12"/>
    <d v="1899-12-30T13:00:00"/>
    <s v="38.437192"/>
    <s v="-0.348920"/>
    <s v="Rescatan un barco a la deriva en El Campello con una pareja de ancianos y cuatro niños a bordo"/>
    <x v="1"/>
    <x v="82"/>
    <x v="0"/>
    <x v="5"/>
    <s v="Sin datos"/>
    <x v="4"/>
    <x v="0"/>
    <x v="2"/>
    <x v="5"/>
    <x v="0"/>
    <x v="3"/>
    <x v="0"/>
    <x v="6"/>
    <x v="2"/>
    <x v="4"/>
    <x v="2"/>
  </r>
  <r>
    <x v="122"/>
    <x v="382"/>
    <n v="6454"/>
    <s v="El Campello, Cova del Llop Marí"/>
    <x v="28"/>
    <x v="12"/>
    <d v="1899-12-30T13:00:00"/>
    <s v="38.437192"/>
    <s v="-0.348920"/>
    <s v="Rescatan un barco a la deriva en El Campello con una pareja de ancianos y cuatro niños a bordo"/>
    <x v="0"/>
    <x v="82"/>
    <x v="0"/>
    <x v="5"/>
    <s v="Sin datos"/>
    <x v="4"/>
    <x v="0"/>
    <x v="2"/>
    <x v="5"/>
    <x v="0"/>
    <x v="3"/>
    <x v="0"/>
    <x v="6"/>
    <x v="2"/>
    <x v="4"/>
    <x v="2"/>
  </r>
  <r>
    <x v="122"/>
    <x v="382"/>
    <n v="6455"/>
    <s v="El Campello, Cova del Llop Marí"/>
    <x v="28"/>
    <x v="12"/>
    <d v="1899-12-30T13:00:00"/>
    <s v="38.437192"/>
    <s v="-0.348920"/>
    <s v="Rescatan un barco a la deriva en El Campello con una pareja de ancianos y cuatro niños a bordo"/>
    <x v="1"/>
    <x v="0"/>
    <x v="0"/>
    <x v="5"/>
    <s v="Sin datos"/>
    <x v="4"/>
    <x v="0"/>
    <x v="2"/>
    <x v="5"/>
    <x v="0"/>
    <x v="3"/>
    <x v="0"/>
    <x v="6"/>
    <x v="2"/>
    <x v="4"/>
    <x v="2"/>
  </r>
  <r>
    <x v="122"/>
    <x v="382"/>
    <n v="6456"/>
    <s v="El Campello, Cova del Llop Marí"/>
    <x v="28"/>
    <x v="12"/>
    <d v="1899-12-30T13:00:00"/>
    <s v="38.437192"/>
    <s v="-0.348920"/>
    <s v="Rescatan un barco a la deriva en El Campello con una pareja de ancianos y cuatro niños a bordo"/>
    <x v="1"/>
    <x v="0"/>
    <x v="0"/>
    <x v="5"/>
    <s v="Sin datos"/>
    <x v="4"/>
    <x v="0"/>
    <x v="2"/>
    <x v="5"/>
    <x v="0"/>
    <x v="3"/>
    <x v="0"/>
    <x v="6"/>
    <x v="2"/>
    <x v="4"/>
    <x v="2"/>
  </r>
  <r>
    <x v="122"/>
    <x v="383"/>
    <n v="6441"/>
    <s v="San Sebastián, Playa de la Zurriola"/>
    <x v="12"/>
    <x v="6"/>
    <d v="1899-12-30T20:00:00"/>
    <s v="43.326719"/>
    <s v="-1.982104"/>
    <s v="El mal rato de unos remeros en la desembocadura del Urumea en San Sebastián"/>
    <x v="1"/>
    <x v="48"/>
    <x v="0"/>
    <x v="11"/>
    <s v="Local"/>
    <x v="4"/>
    <x v="1"/>
    <x v="2"/>
    <x v="8"/>
    <x v="5"/>
    <x v="3"/>
    <x v="0"/>
    <x v="4"/>
    <x v="0"/>
    <x v="4"/>
    <x v="2"/>
  </r>
  <r>
    <x v="122"/>
    <x v="384"/>
    <n v="6440"/>
    <s v="Santoalla, Guntín, Río Miño"/>
    <x v="3"/>
    <x v="1"/>
    <m/>
    <s v="42.836440"/>
    <s v="-7.588899"/>
    <s v="Localizado el cadáver de un hombre tras caer al río Miño mientras pescaba"/>
    <x v="1"/>
    <x v="9"/>
    <x v="7"/>
    <x v="15"/>
    <s v="Residente"/>
    <x v="3"/>
    <x v="5"/>
    <x v="0"/>
    <x v="1"/>
    <x v="0"/>
    <x v="1"/>
    <x v="0"/>
    <x v="8"/>
    <x v="0"/>
    <x v="4"/>
    <x v="0"/>
  </r>
  <r>
    <x v="122"/>
    <x v="385"/>
    <n v="6439"/>
    <s v="L'Estartit"/>
    <x v="0"/>
    <x v="0"/>
    <d v="1899-12-30T12:00:00"/>
    <s v="42.049334"/>
    <s v="3.198237"/>
    <s v="Muere un hombre de 78 años en la playa de l'Estartit"/>
    <x v="1"/>
    <x v="28"/>
    <x v="0"/>
    <x v="1"/>
    <s v="Sin datos"/>
    <x v="0"/>
    <x v="0"/>
    <x v="0"/>
    <x v="2"/>
    <x v="1"/>
    <x v="2"/>
    <x v="1"/>
    <x v="2"/>
    <x v="1"/>
    <x v="2"/>
    <x v="1"/>
  </r>
  <r>
    <x v="123"/>
    <x v="386"/>
    <n v="6545"/>
    <s v="L'Escala, Puerto de la Clota"/>
    <x v="0"/>
    <x v="0"/>
    <d v="1899-12-30T13:30:00"/>
    <s v="42.121891"/>
    <s v="3.143936"/>
    <s v="Muere una submarinista de 57 años en l’Escala"/>
    <x v="0"/>
    <x v="39"/>
    <x v="0"/>
    <x v="6"/>
    <s v="Limítrofe"/>
    <x v="0"/>
    <x v="1"/>
    <x v="0"/>
    <x v="5"/>
    <x v="0"/>
    <x v="2"/>
    <x v="0"/>
    <x v="10"/>
    <x v="2"/>
    <x v="0"/>
    <x v="3"/>
  </r>
  <r>
    <x v="123"/>
    <x v="387"/>
    <n v="6445"/>
    <s v="El Grau de Moncofa, Playa Camí de Cabres"/>
    <x v="38"/>
    <x v="12"/>
    <d v="1899-12-30T19:15:00"/>
    <s v="39.765746"/>
    <s v="-0.132276"/>
    <s v="Un policía local fuera de servicio salva la vida de un padre y su hijo, que se estaban ahogando"/>
    <x v="1"/>
    <x v="53"/>
    <x v="0"/>
    <x v="11"/>
    <s v="Sin datos"/>
    <x v="4"/>
    <x v="7"/>
    <x v="3"/>
    <x v="2"/>
    <x v="4"/>
    <x v="3"/>
    <x v="2"/>
    <x v="2"/>
    <x v="0"/>
    <x v="1"/>
    <x v="4"/>
  </r>
  <r>
    <x v="123"/>
    <x v="388"/>
    <n v="6437"/>
    <s v="Barreiros, Playa de Longara"/>
    <x v="3"/>
    <x v="1"/>
    <d v="1899-12-30T13:00:00"/>
    <s v="43.562264"/>
    <s v="-7.191268"/>
    <s v="Dos surfistas chocan en una playa de Barreiros y uno se hiere en la cabeza"/>
    <x v="1"/>
    <x v="7"/>
    <x v="0"/>
    <x v="13"/>
    <s v="Sin datos"/>
    <x v="5"/>
    <x v="1"/>
    <x v="5"/>
    <x v="2"/>
    <x v="2"/>
    <x v="3"/>
    <x v="1"/>
    <x v="9"/>
    <x v="2"/>
    <x v="8"/>
    <x v="1"/>
  </r>
  <r>
    <x v="123"/>
    <x v="389"/>
    <n v="6432"/>
    <s v="Málaga, playa Guadalmar"/>
    <x v="7"/>
    <x v="4"/>
    <d v="1899-12-30T08:40:00"/>
    <s v="36.664428"/>
    <s v="-4.453662"/>
    <s v="Rescatadas cinco personas por problemas para salir del mar en Guadalmar"/>
    <x v="1"/>
    <x v="13"/>
    <x v="0"/>
    <x v="13"/>
    <s v="Sin datos"/>
    <x v="4"/>
    <x v="1"/>
    <x v="2"/>
    <x v="3"/>
    <x v="0"/>
    <x v="3"/>
    <x v="0"/>
    <x v="16"/>
    <x v="0"/>
    <x v="4"/>
    <x v="2"/>
  </r>
  <r>
    <x v="123"/>
    <x v="389"/>
    <n v="6433"/>
    <s v="Málaga, playa Guadalmar"/>
    <x v="7"/>
    <x v="4"/>
    <d v="1899-12-30T08:40:00"/>
    <s v="36.664428"/>
    <s v="-4.453662"/>
    <s v="Rescatadas cinco personas por problemas para salir del mar en Guadalmar"/>
    <x v="1"/>
    <x v="13"/>
    <x v="0"/>
    <x v="13"/>
    <s v="Sin datos"/>
    <x v="4"/>
    <x v="1"/>
    <x v="2"/>
    <x v="3"/>
    <x v="0"/>
    <x v="3"/>
    <x v="0"/>
    <x v="16"/>
    <x v="0"/>
    <x v="4"/>
    <x v="2"/>
  </r>
  <r>
    <x v="123"/>
    <x v="389"/>
    <n v="6434"/>
    <s v="Málaga, playa Guadalmar"/>
    <x v="7"/>
    <x v="4"/>
    <d v="1899-12-30T08:40:00"/>
    <s v="36.664428"/>
    <s v="-4.453662"/>
    <s v="Rescatadas cinco personas por problemas para salir del mar en Guadalmar"/>
    <x v="1"/>
    <x v="52"/>
    <x v="0"/>
    <x v="13"/>
    <s v="Sin datos"/>
    <x v="4"/>
    <x v="1"/>
    <x v="2"/>
    <x v="3"/>
    <x v="0"/>
    <x v="3"/>
    <x v="0"/>
    <x v="16"/>
    <x v="0"/>
    <x v="4"/>
    <x v="2"/>
  </r>
  <r>
    <x v="123"/>
    <x v="389"/>
    <n v="6435"/>
    <s v="Málaga, playa Guadalmar"/>
    <x v="7"/>
    <x v="4"/>
    <d v="1899-12-30T08:40:00"/>
    <s v="36.664428"/>
    <s v="-4.453662"/>
    <s v="Rescatadas cinco personas por problemas para salir del mar en Guadalmar"/>
    <x v="1"/>
    <x v="52"/>
    <x v="0"/>
    <x v="13"/>
    <s v="Sin datos"/>
    <x v="4"/>
    <x v="1"/>
    <x v="2"/>
    <x v="3"/>
    <x v="0"/>
    <x v="3"/>
    <x v="0"/>
    <x v="16"/>
    <x v="0"/>
    <x v="4"/>
    <x v="2"/>
  </r>
  <r>
    <x v="123"/>
    <x v="389"/>
    <n v="6436"/>
    <s v="Málaga, playa Guadalmar"/>
    <x v="7"/>
    <x v="4"/>
    <d v="1899-12-30T08:40:00"/>
    <s v="36.664428"/>
    <s v="-4.453662"/>
    <s v="Rescatadas cinco personas por problemas para salir del mar en Guadalmar"/>
    <x v="1"/>
    <x v="52"/>
    <x v="0"/>
    <x v="13"/>
    <s v="Sin datos"/>
    <x v="4"/>
    <x v="1"/>
    <x v="2"/>
    <x v="3"/>
    <x v="0"/>
    <x v="3"/>
    <x v="0"/>
    <x v="16"/>
    <x v="0"/>
    <x v="4"/>
    <x v="2"/>
  </r>
  <r>
    <x v="123"/>
    <x v="390"/>
    <n v="6431"/>
    <s v="Roquetas de Mar, Paseo de Los baños"/>
    <x v="11"/>
    <x v="4"/>
    <d v="1899-12-30T19:20:00"/>
    <s v="36.765920"/>
    <s v="-2.604055"/>
    <s v="Muere un hombre de 28 años ahogado en Roquetas del Mar (Almería)"/>
    <x v="1"/>
    <x v="41"/>
    <x v="0"/>
    <x v="1"/>
    <s v="Sin datos"/>
    <x v="0"/>
    <x v="1"/>
    <x v="0"/>
    <x v="2"/>
    <x v="0"/>
    <x v="2"/>
    <x v="1"/>
    <x v="2"/>
    <x v="3"/>
    <x v="2"/>
    <x v="1"/>
  </r>
  <r>
    <x v="123"/>
    <x v="391"/>
    <n v="6430"/>
    <s v="San Javier, Santiago de la Ribera, playa de Barnuevo"/>
    <x v="9"/>
    <x v="5"/>
    <d v="1899-12-30T12:00:00"/>
    <s v="37.802261"/>
    <s v="-0.801056"/>
    <s v="Muere un bañista en la playa de Barnuevo de San Javier"/>
    <x v="1"/>
    <x v="1"/>
    <x v="0"/>
    <x v="1"/>
    <s v="Sin datos"/>
    <x v="1"/>
    <x v="0"/>
    <x v="0"/>
    <x v="3"/>
    <x v="0"/>
    <x v="0"/>
    <x v="0"/>
    <x v="2"/>
    <x v="3"/>
    <x v="10"/>
    <x v="5"/>
  </r>
  <r>
    <x v="123"/>
    <x v="392"/>
    <n v="6429"/>
    <s v="Santander, Playa Segunda de El Sardinero"/>
    <x v="25"/>
    <x v="11"/>
    <m/>
    <s v="43.476635"/>
    <s v="-3.786138"/>
    <s v="Fallece un bañista de 70 años en la Segunda de El Sardinero"/>
    <x v="1"/>
    <x v="1"/>
    <x v="0"/>
    <x v="2"/>
    <s v="Sin datos"/>
    <x v="2"/>
    <x v="0"/>
    <x v="0"/>
    <x v="9"/>
    <x v="1"/>
    <x v="2"/>
    <x v="1"/>
    <x v="2"/>
    <x v="0"/>
    <x v="1"/>
    <x v="1"/>
  </r>
  <r>
    <x v="123"/>
    <x v="393"/>
    <n v="6427"/>
    <s v="Artana, Piscina Municipal"/>
    <x v="38"/>
    <x v="12"/>
    <m/>
    <s v="39.885173"/>
    <s v="-0.260137"/>
    <s v="Salvan de ahogarse a un niño de 5 años en la piscina municipal de Artana"/>
    <x v="1"/>
    <x v="76"/>
    <x v="0"/>
    <x v="16"/>
    <s v="Local"/>
    <x v="0"/>
    <x v="1"/>
    <x v="1"/>
    <x v="9"/>
    <x v="1"/>
    <x v="8"/>
    <x v="1"/>
    <x v="2"/>
    <x v="2"/>
    <x v="0"/>
    <x v="1"/>
  </r>
  <r>
    <x v="123"/>
    <x v="394"/>
    <n v="6426"/>
    <s v="Alcudia, Acequia Real"/>
    <x v="33"/>
    <x v="12"/>
    <d v="1899-12-30T15:45:00"/>
    <s v="39.190796"/>
    <s v="-0.504320"/>
    <s v="Un hombre muere ahogado en la Acequia Real de l'Alcúdia"/>
    <x v="1"/>
    <x v="65"/>
    <x v="0"/>
    <x v="1"/>
    <s v="Sin datos"/>
    <x v="1"/>
    <x v="1"/>
    <x v="0"/>
    <x v="1"/>
    <x v="0"/>
    <x v="0"/>
    <x v="0"/>
    <x v="3"/>
    <x v="0"/>
    <x v="4"/>
    <x v="2"/>
  </r>
  <r>
    <x v="123"/>
    <x v="395"/>
    <n v="6425"/>
    <s v="Vinaroz, Playa del Fortí"/>
    <x v="38"/>
    <x v="12"/>
    <d v="1899-12-30T14:00:00"/>
    <s v="40.469487"/>
    <s v="0.478206"/>
    <s v="Fallece un bañista indocumentado en la playa del Fortí de Vinaròs"/>
    <x v="1"/>
    <x v="38"/>
    <x v="0"/>
    <x v="1"/>
    <s v="Sin datos"/>
    <x v="0"/>
    <x v="0"/>
    <x v="0"/>
    <x v="2"/>
    <x v="0"/>
    <x v="2"/>
    <x v="1"/>
    <x v="2"/>
    <x v="0"/>
    <x v="2"/>
    <x v="1"/>
  </r>
  <r>
    <x v="123"/>
    <x v="396"/>
    <n v="6424"/>
    <s v="Burriana, Playa Malvarrosa"/>
    <x v="38"/>
    <x v="12"/>
    <d v="1899-12-30T20:00:00"/>
    <s v="39.871672"/>
    <s v="-0.059645"/>
    <s v="Ahogado en Borriana"/>
    <x v="1"/>
    <x v="59"/>
    <x v="0"/>
    <x v="1"/>
    <s v="Sin datos"/>
    <x v="0"/>
    <x v="1"/>
    <x v="1"/>
    <x v="3"/>
    <x v="0"/>
    <x v="0"/>
    <x v="2"/>
    <x v="2"/>
    <x v="0"/>
    <x v="4"/>
    <x v="2"/>
  </r>
  <r>
    <x v="123"/>
    <x v="397"/>
    <n v="6423"/>
    <s v="Valencia, Sidi Saler, Playa de la Garrofera"/>
    <x v="33"/>
    <x v="12"/>
    <d v="1899-12-30T00:16:00"/>
    <s v="39.360468"/>
    <s v="-0.315779"/>
    <s v="Salvan a una mujer de morir ahogada frente a la playa del Saler"/>
    <x v="0"/>
    <x v="39"/>
    <x v="0"/>
    <x v="1"/>
    <s v="Sin datos"/>
    <x v="0"/>
    <x v="1"/>
    <x v="1"/>
    <x v="3"/>
    <x v="0"/>
    <x v="0"/>
    <x v="0"/>
    <x v="2"/>
    <x v="0"/>
    <x v="4"/>
    <x v="2"/>
  </r>
  <r>
    <x v="124"/>
    <x v="398"/>
    <n v="6527"/>
    <s v="Ronda, Piscina del Padre Jesús"/>
    <x v="7"/>
    <x v="4"/>
    <m/>
    <s v="36.740235"/>
    <s v="-5.159761"/>
    <s v="Una mujer de 67 años fallece en una piscina municipal de Ronda"/>
    <x v="0"/>
    <x v="22"/>
    <x v="27"/>
    <x v="2"/>
    <s v="Residente"/>
    <x v="2"/>
    <x v="0"/>
    <x v="0"/>
    <x v="9"/>
    <x v="1"/>
    <x v="2"/>
    <x v="1"/>
    <x v="2"/>
    <x v="1"/>
    <x v="2"/>
    <x v="1"/>
  </r>
  <r>
    <x v="124"/>
    <x v="399"/>
    <n v="6449"/>
    <s v="Arrieta, playa de la Garita"/>
    <x v="10"/>
    <x v="2"/>
    <m/>
    <s v="29.129043"/>
    <s v="-13.464039"/>
    <s v="Rescatados un padre y un hijo que habían sido arrastrados por el mar en Arrieta"/>
    <x v="1"/>
    <x v="84"/>
    <x v="0"/>
    <x v="11"/>
    <s v="Sin datos"/>
    <x v="4"/>
    <x v="7"/>
    <x v="2"/>
    <x v="2"/>
    <x v="4"/>
    <x v="3"/>
    <x v="1"/>
    <x v="2"/>
    <x v="0"/>
    <x v="2"/>
    <x v="1"/>
  </r>
  <r>
    <x v="124"/>
    <x v="399"/>
    <n v="6450"/>
    <s v="Arrieta, playa de la Garita"/>
    <x v="10"/>
    <x v="2"/>
    <m/>
    <s v="29.129043"/>
    <s v="-13.464039"/>
    <s v="Rescatados un padre y un hijo que habían sido arrastrados por el mar en Arrieta"/>
    <x v="1"/>
    <x v="0"/>
    <x v="0"/>
    <x v="11"/>
    <s v="Sin datos"/>
    <x v="4"/>
    <x v="7"/>
    <x v="2"/>
    <x v="2"/>
    <x v="4"/>
    <x v="3"/>
    <x v="1"/>
    <x v="2"/>
    <x v="0"/>
    <x v="2"/>
    <x v="1"/>
  </r>
  <r>
    <x v="124"/>
    <x v="400"/>
    <n v="6438"/>
    <s v="Palma de Mallorca, El portixol"/>
    <x v="17"/>
    <x v="7"/>
    <m/>
    <s v="39.557647"/>
    <s v="2.669550"/>
    <s v="Hallan el cadáver de un hombre flotando en el mar en el Portitxol"/>
    <x v="1"/>
    <x v="53"/>
    <x v="0"/>
    <x v="1"/>
    <s v="Sin datos"/>
    <x v="1"/>
    <x v="1"/>
    <x v="0"/>
    <x v="3"/>
    <x v="0"/>
    <x v="1"/>
    <x v="0"/>
    <x v="1"/>
    <x v="0"/>
    <x v="4"/>
    <x v="0"/>
  </r>
  <r>
    <x v="124"/>
    <x v="401"/>
    <n v="6428"/>
    <s v="Jávea, Playa del Arenal"/>
    <x v="28"/>
    <x v="12"/>
    <d v="1899-12-30T18:00:00"/>
    <s v="38.772730"/>
    <s v="0.193924"/>
    <s v="Un chico de 17 años se rompe un hombro al realizar un salto prohibido en el Arenal de Xàbia"/>
    <x v="1"/>
    <x v="20"/>
    <x v="0"/>
    <x v="4"/>
    <s v="Sin datos"/>
    <x v="5"/>
    <x v="7"/>
    <x v="4"/>
    <x v="2"/>
    <x v="0"/>
    <x v="3"/>
    <x v="1"/>
    <x v="15"/>
    <x v="2"/>
    <x v="2"/>
    <x v="1"/>
  </r>
  <r>
    <x v="124"/>
    <x v="402"/>
    <n v="6422"/>
    <s v="Torredembarra, Playa de Muntanyans"/>
    <x v="30"/>
    <x v="0"/>
    <d v="1899-12-30T12:30:00"/>
    <s v="41.144451"/>
    <s v="1.415655"/>
    <s v="Muere un octogenario ahogado en una playa de Torredembarra, Tarragona"/>
    <x v="1"/>
    <x v="77"/>
    <x v="0"/>
    <x v="1"/>
    <s v="Otra CCAA"/>
    <x v="0"/>
    <x v="0"/>
    <x v="0"/>
    <x v="2"/>
    <x v="1"/>
    <x v="2"/>
    <x v="1"/>
    <x v="2"/>
    <x v="1"/>
    <x v="2"/>
    <x v="1"/>
  </r>
  <r>
    <x v="124"/>
    <x v="403"/>
    <n v="6421"/>
    <s v="Platja d'Aro, Playa Gran"/>
    <x v="0"/>
    <x v="0"/>
    <d v="1899-12-30T10:00:00"/>
    <s v="41.812293"/>
    <s v="3.067453"/>
    <s v="Rescatan en estado crítico a un hombre tras ahogarse en una playa de Platja d’Aro"/>
    <x v="1"/>
    <x v="5"/>
    <x v="0"/>
    <x v="1"/>
    <s v="Sin datos"/>
    <x v="0"/>
    <x v="1"/>
    <x v="1"/>
    <x v="2"/>
    <x v="0"/>
    <x v="0"/>
    <x v="2"/>
    <x v="2"/>
    <x v="0"/>
    <x v="4"/>
    <x v="6"/>
  </r>
  <r>
    <x v="125"/>
    <x v="404"/>
    <n v="6605"/>
    <s v="Castro Urdiales, Playa de Brazonar"/>
    <x v="25"/>
    <x v="11"/>
    <d v="1899-12-30T12:00:00"/>
    <s v="43.374440"/>
    <s v="-3.211990"/>
    <s v="Otro susto en la playa de Brazomar, en Castro"/>
    <x v="1"/>
    <x v="5"/>
    <x v="0"/>
    <x v="2"/>
    <s v="Sin datos"/>
    <x v="2"/>
    <x v="1"/>
    <x v="1"/>
    <x v="2"/>
    <x v="0"/>
    <x v="2"/>
    <x v="1"/>
    <x v="2"/>
    <x v="0"/>
    <x v="1"/>
    <x v="1"/>
  </r>
  <r>
    <x v="125"/>
    <x v="405"/>
    <n v="6563"/>
    <s v="Santa María del Corcó, Osona, Salt del Cabrit"/>
    <x v="4"/>
    <x v="0"/>
    <d v="1899-12-30T13:42:00"/>
    <s v="42.012003"/>
    <s v="2.338475"/>
    <s v="Rescatado un joven después de saltar desde 15 metros a un lago en Osona"/>
    <x v="1"/>
    <x v="63"/>
    <x v="0"/>
    <x v="4"/>
    <s v="Sin datos"/>
    <x v="5"/>
    <x v="3"/>
    <x v="4"/>
    <x v="1"/>
    <x v="0"/>
    <x v="3"/>
    <x v="0"/>
    <x v="15"/>
    <x v="2"/>
    <x v="4"/>
    <x v="2"/>
  </r>
  <r>
    <x v="125"/>
    <x v="406"/>
    <n v="6416"/>
    <s v="Arucas, Punta de Arucas"/>
    <x v="19"/>
    <x v="2"/>
    <d v="1899-12-30T18:07:00"/>
    <s v="28.144835"/>
    <s v="-15.497213"/>
    <s v="Bomberos rescatan a un varón en apuros en el mar en Gran Canaria"/>
    <x v="1"/>
    <x v="53"/>
    <x v="0"/>
    <x v="11"/>
    <s v="Sin datos"/>
    <x v="7"/>
    <x v="1"/>
    <x v="1"/>
    <x v="3"/>
    <x v="0"/>
    <x v="3"/>
    <x v="0"/>
    <x v="2"/>
    <x v="0"/>
    <x v="4"/>
    <x v="2"/>
  </r>
  <r>
    <x v="125"/>
    <x v="407"/>
    <n v="6415"/>
    <s v="San Vicente de la Barquera, Playa de Gerra"/>
    <x v="25"/>
    <x v="11"/>
    <d v="1899-12-30T12:30:00"/>
    <s v="43.396866"/>
    <s v="-4.363134"/>
    <s v="Fallece un vallisoletano en la playa de San Vicente de la Barquera"/>
    <x v="1"/>
    <x v="61"/>
    <x v="0"/>
    <x v="2"/>
    <s v="Otra CCAA"/>
    <x v="2"/>
    <x v="0"/>
    <x v="0"/>
    <x v="2"/>
    <x v="1"/>
    <x v="2"/>
    <x v="1"/>
    <x v="2"/>
    <x v="0"/>
    <x v="2"/>
    <x v="1"/>
  </r>
  <r>
    <x v="125"/>
    <x v="408"/>
    <n v="6414"/>
    <s v="Tías, Playa Grande"/>
    <x v="10"/>
    <x v="2"/>
    <d v="1899-12-30T16:26:00"/>
    <s v="28.926141"/>
    <s v="-13.635227"/>
    <s v="Un varón fallece tras sufrir un posible ahogamiento en una playa en Lanzarote"/>
    <x v="1"/>
    <x v="39"/>
    <x v="4"/>
    <x v="1"/>
    <s v="Extranjero"/>
    <x v="1"/>
    <x v="1"/>
    <x v="0"/>
    <x v="2"/>
    <x v="0"/>
    <x v="2"/>
    <x v="1"/>
    <x v="2"/>
    <x v="1"/>
    <x v="2"/>
    <x v="1"/>
  </r>
  <r>
    <x v="125"/>
    <x v="409"/>
    <n v="6413"/>
    <s v="Luanco, Playa de Santa María"/>
    <x v="23"/>
    <x v="9"/>
    <d v="1899-12-30T12:30:00"/>
    <s v="43.618480"/>
    <s v="-5.797502"/>
    <s v="Fallece el empresario Miguel Echeverría mientras se bañaba en Luanco"/>
    <x v="1"/>
    <x v="80"/>
    <x v="0"/>
    <x v="2"/>
    <s v="Local"/>
    <x v="2"/>
    <x v="0"/>
    <x v="0"/>
    <x v="2"/>
    <x v="0"/>
    <x v="2"/>
    <x v="1"/>
    <x v="2"/>
    <x v="0"/>
    <x v="2"/>
    <x v="3"/>
  </r>
  <r>
    <x v="126"/>
    <x v="410"/>
    <n v="6417"/>
    <s v="Barreiros"/>
    <x v="3"/>
    <x v="1"/>
    <m/>
    <s v="43.563659"/>
    <s v="-7.207826"/>
    <s v="Socorristas de Barreiros rescatan a un adulto y a tres niños en una lancha hinchable a la deriva"/>
    <x v="1"/>
    <x v="53"/>
    <x v="0"/>
    <x v="11"/>
    <s v="Sin datos"/>
    <x v="4"/>
    <x v="4"/>
    <x v="2"/>
    <x v="2"/>
    <x v="5"/>
    <x v="5"/>
    <x v="1"/>
    <x v="17"/>
    <x v="1"/>
    <x v="2"/>
    <x v="1"/>
  </r>
  <r>
    <x v="126"/>
    <x v="410"/>
    <n v="6418"/>
    <s v="Barreiros"/>
    <x v="3"/>
    <x v="1"/>
    <m/>
    <s v="43.563659"/>
    <s v="-7.207826"/>
    <s v="Socorristas de Barreiros rescatan a un adulto y a tres niños en una lancha hinchable a la deriva"/>
    <x v="1"/>
    <x v="0"/>
    <x v="0"/>
    <x v="11"/>
    <s v="Sin datos"/>
    <x v="4"/>
    <x v="4"/>
    <x v="2"/>
    <x v="2"/>
    <x v="5"/>
    <x v="5"/>
    <x v="1"/>
    <x v="17"/>
    <x v="1"/>
    <x v="2"/>
    <x v="1"/>
  </r>
  <r>
    <x v="126"/>
    <x v="410"/>
    <n v="6419"/>
    <s v="Barreiros"/>
    <x v="3"/>
    <x v="1"/>
    <m/>
    <s v="43.563659"/>
    <s v="-7.207826"/>
    <s v="Socorristas de Barreiros rescatan a un adulto y a tres niños en una lancha hinchable a la deriva"/>
    <x v="1"/>
    <x v="52"/>
    <x v="0"/>
    <x v="11"/>
    <s v="Sin datos"/>
    <x v="4"/>
    <x v="4"/>
    <x v="2"/>
    <x v="2"/>
    <x v="5"/>
    <x v="5"/>
    <x v="1"/>
    <x v="17"/>
    <x v="1"/>
    <x v="2"/>
    <x v="1"/>
  </r>
  <r>
    <x v="126"/>
    <x v="410"/>
    <n v="6420"/>
    <s v="Barreiros"/>
    <x v="3"/>
    <x v="1"/>
    <m/>
    <s v="43.563659"/>
    <s v="-7.207826"/>
    <s v="Socorristas de Barreiros rescatan a un adulto y a tres niños en una lancha hinchable a la deriva"/>
    <x v="0"/>
    <x v="52"/>
    <x v="0"/>
    <x v="11"/>
    <s v="Sin datos"/>
    <x v="4"/>
    <x v="4"/>
    <x v="2"/>
    <x v="2"/>
    <x v="5"/>
    <x v="5"/>
    <x v="1"/>
    <x v="17"/>
    <x v="1"/>
    <x v="2"/>
    <x v="1"/>
  </r>
  <r>
    <x v="126"/>
    <x v="411"/>
    <n v="6404"/>
    <s v="Hendaya"/>
    <x v="12"/>
    <x v="6"/>
    <d v="1899-12-30T21:00:00"/>
    <s v="43.480575"/>
    <s v="-1.769913"/>
    <s v="Rescatados tres adultos y seis menores de un barco que naufragó frente a la playa de Hendaia"/>
    <x v="3"/>
    <x v="13"/>
    <x v="0"/>
    <x v="5"/>
    <s v="Sin datos"/>
    <x v="4"/>
    <x v="1"/>
    <x v="2"/>
    <x v="5"/>
    <x v="0"/>
    <x v="3"/>
    <x v="0"/>
    <x v="6"/>
    <x v="2"/>
    <x v="4"/>
    <x v="2"/>
  </r>
  <r>
    <x v="126"/>
    <x v="411"/>
    <n v="6405"/>
    <s v="Hendaya"/>
    <x v="12"/>
    <x v="6"/>
    <d v="1899-12-30T21:00:00"/>
    <s v="43.480575"/>
    <s v="-1.769913"/>
    <s v="Rescatados tres adultos y seis menores de un barco que naufragó frente a la playa de Hendaia"/>
    <x v="3"/>
    <x v="13"/>
    <x v="0"/>
    <x v="5"/>
    <s v="Sin datos"/>
    <x v="4"/>
    <x v="1"/>
    <x v="2"/>
    <x v="5"/>
    <x v="0"/>
    <x v="3"/>
    <x v="0"/>
    <x v="6"/>
    <x v="2"/>
    <x v="4"/>
    <x v="2"/>
  </r>
  <r>
    <x v="126"/>
    <x v="411"/>
    <n v="6406"/>
    <s v="Hendaya"/>
    <x v="12"/>
    <x v="6"/>
    <d v="1899-12-30T21:00:00"/>
    <s v="43.480575"/>
    <s v="-1.769913"/>
    <s v="Rescatados tres adultos y seis menores de un barco que naufragó frente a la playa de Hendaia"/>
    <x v="3"/>
    <x v="13"/>
    <x v="0"/>
    <x v="5"/>
    <s v="Sin datos"/>
    <x v="4"/>
    <x v="1"/>
    <x v="2"/>
    <x v="5"/>
    <x v="0"/>
    <x v="3"/>
    <x v="0"/>
    <x v="6"/>
    <x v="2"/>
    <x v="4"/>
    <x v="2"/>
  </r>
  <r>
    <x v="126"/>
    <x v="411"/>
    <n v="6407"/>
    <s v="Hendaya"/>
    <x v="12"/>
    <x v="6"/>
    <d v="1899-12-30T21:00:00"/>
    <s v="43.480575"/>
    <s v="-1.769913"/>
    <s v="Rescatados tres adultos y seis menores de un barco que naufragó frente a la playa de Hendaia"/>
    <x v="3"/>
    <x v="0"/>
    <x v="0"/>
    <x v="5"/>
    <s v="Sin datos"/>
    <x v="4"/>
    <x v="1"/>
    <x v="2"/>
    <x v="5"/>
    <x v="0"/>
    <x v="3"/>
    <x v="0"/>
    <x v="6"/>
    <x v="2"/>
    <x v="4"/>
    <x v="2"/>
  </r>
  <r>
    <x v="126"/>
    <x v="411"/>
    <n v="6408"/>
    <s v="Hendaya"/>
    <x v="12"/>
    <x v="6"/>
    <d v="1899-12-30T21:00:00"/>
    <s v="43.480575"/>
    <s v="-1.769913"/>
    <s v="Rescatados tres adultos y seis menores de un barco que naufragó frente a la playa de Hendaia"/>
    <x v="3"/>
    <x v="0"/>
    <x v="0"/>
    <x v="5"/>
    <s v="Sin datos"/>
    <x v="4"/>
    <x v="1"/>
    <x v="2"/>
    <x v="5"/>
    <x v="0"/>
    <x v="3"/>
    <x v="0"/>
    <x v="6"/>
    <x v="2"/>
    <x v="4"/>
    <x v="2"/>
  </r>
  <r>
    <x v="126"/>
    <x v="411"/>
    <n v="6409"/>
    <s v="Hendaya"/>
    <x v="12"/>
    <x v="6"/>
    <d v="1899-12-30T21:00:00"/>
    <s v="43.480575"/>
    <s v="-1.769913"/>
    <s v="Rescatados tres adultos y seis menores de un barco que naufragó frente a la playa de Hendaia"/>
    <x v="3"/>
    <x v="0"/>
    <x v="0"/>
    <x v="5"/>
    <s v="Sin datos"/>
    <x v="4"/>
    <x v="1"/>
    <x v="2"/>
    <x v="5"/>
    <x v="0"/>
    <x v="3"/>
    <x v="0"/>
    <x v="6"/>
    <x v="2"/>
    <x v="4"/>
    <x v="2"/>
  </r>
  <r>
    <x v="126"/>
    <x v="411"/>
    <n v="6410"/>
    <s v="Hendaya"/>
    <x v="12"/>
    <x v="6"/>
    <d v="1899-12-30T21:00:00"/>
    <s v="43.480575"/>
    <s v="-1.769913"/>
    <s v="Rescatados tres adultos y seis menores de un barco que naufragó frente a la playa de Hendaia"/>
    <x v="3"/>
    <x v="0"/>
    <x v="0"/>
    <x v="5"/>
    <s v="Sin datos"/>
    <x v="4"/>
    <x v="1"/>
    <x v="2"/>
    <x v="5"/>
    <x v="0"/>
    <x v="3"/>
    <x v="0"/>
    <x v="6"/>
    <x v="2"/>
    <x v="4"/>
    <x v="2"/>
  </r>
  <r>
    <x v="126"/>
    <x v="411"/>
    <n v="6411"/>
    <s v="Hendaya"/>
    <x v="12"/>
    <x v="6"/>
    <d v="1899-12-30T21:00:00"/>
    <s v="43.480575"/>
    <s v="-1.769913"/>
    <s v="Rescatados tres adultos y seis menores de un barco que naufragó frente a la playa de Hendaia"/>
    <x v="3"/>
    <x v="0"/>
    <x v="0"/>
    <x v="5"/>
    <s v="Sin datos"/>
    <x v="4"/>
    <x v="1"/>
    <x v="2"/>
    <x v="5"/>
    <x v="0"/>
    <x v="3"/>
    <x v="0"/>
    <x v="6"/>
    <x v="2"/>
    <x v="4"/>
    <x v="2"/>
  </r>
  <r>
    <x v="126"/>
    <x v="411"/>
    <n v="6412"/>
    <s v="Hendaya"/>
    <x v="12"/>
    <x v="6"/>
    <d v="1899-12-30T21:00:00"/>
    <s v="43.480575"/>
    <s v="-1.769913"/>
    <s v="Rescatados tres adultos y seis menores de un barco que naufragó frente a la playa de Hendaia"/>
    <x v="3"/>
    <x v="0"/>
    <x v="0"/>
    <x v="5"/>
    <s v="Sin datos"/>
    <x v="4"/>
    <x v="1"/>
    <x v="2"/>
    <x v="5"/>
    <x v="0"/>
    <x v="3"/>
    <x v="0"/>
    <x v="6"/>
    <x v="2"/>
    <x v="4"/>
    <x v="2"/>
  </r>
  <r>
    <x v="126"/>
    <x v="412"/>
    <n v="6402"/>
    <s v="Mogán, Playa de Anfí de Mar"/>
    <x v="19"/>
    <x v="2"/>
    <d v="1899-12-30T17:28:00"/>
    <s v="27.772578"/>
    <s v="-15.695930"/>
    <s v="Un varón en estado crítico tras sufrir un ahogamiento en el mar en Gran Canaria"/>
    <x v="1"/>
    <x v="5"/>
    <x v="0"/>
    <x v="1"/>
    <s v="Sin datos"/>
    <x v="0"/>
    <x v="1"/>
    <x v="0"/>
    <x v="3"/>
    <x v="0"/>
    <x v="2"/>
    <x v="0"/>
    <x v="2"/>
    <x v="0"/>
    <x v="1"/>
    <x v="3"/>
  </r>
  <r>
    <x v="126"/>
    <x v="413"/>
    <n v="6401"/>
    <s v="Las Palmas de Gran Canaria, Playa de las Canteras"/>
    <x v="19"/>
    <x v="2"/>
    <d v="1899-12-30T16:00:00"/>
    <s v="28.137110"/>
    <s v="-15.438159"/>
    <s v="Un varón fallecido tras ser localizado flotando en el mar en Gran Canaria"/>
    <x v="1"/>
    <x v="45"/>
    <x v="0"/>
    <x v="1"/>
    <s v="Sin datos"/>
    <x v="0"/>
    <x v="1"/>
    <x v="0"/>
    <x v="2"/>
    <x v="0"/>
    <x v="2"/>
    <x v="1"/>
    <x v="2"/>
    <x v="0"/>
    <x v="1"/>
    <x v="3"/>
  </r>
  <r>
    <x v="126"/>
    <x v="414"/>
    <n v="6400"/>
    <s v="Nijar, Playa de la Media Luna"/>
    <x v="11"/>
    <x v="4"/>
    <d v="1899-12-30T15:50:00"/>
    <s v="36.743879"/>
    <s v="-2.212981"/>
    <s v="Un hombre muere ahogado en la cala de la Media Luna"/>
    <x v="1"/>
    <x v="5"/>
    <x v="0"/>
    <x v="1"/>
    <s v="Sin datos"/>
    <x v="0"/>
    <x v="1"/>
    <x v="0"/>
    <x v="3"/>
    <x v="2"/>
    <x v="6"/>
    <x v="0"/>
    <x v="2"/>
    <x v="0"/>
    <x v="1"/>
    <x v="3"/>
  </r>
  <r>
    <x v="126"/>
    <x v="415"/>
    <n v="6392"/>
    <s v="San Roque, Playa de Sotogrande"/>
    <x v="15"/>
    <x v="4"/>
    <d v="1899-12-30T12:30:00"/>
    <s v="36.268407"/>
    <s v="-5.286029"/>
    <s v="Rescatados seis niños empujados por el viento en la playa de Sotogrande"/>
    <x v="1"/>
    <x v="0"/>
    <x v="0"/>
    <x v="11"/>
    <s v="Sin datos"/>
    <x v="4"/>
    <x v="1"/>
    <x v="2"/>
    <x v="2"/>
    <x v="5"/>
    <x v="3"/>
    <x v="1"/>
    <x v="17"/>
    <x v="1"/>
    <x v="2"/>
    <x v="1"/>
  </r>
  <r>
    <x v="126"/>
    <x v="415"/>
    <n v="6393"/>
    <s v="San Roque, Playa de Sotogrande"/>
    <x v="15"/>
    <x v="4"/>
    <d v="1899-12-30T12:30:00"/>
    <s v="36.268407"/>
    <s v="-5.286029"/>
    <s v="Rescatados seis niños empujados por el viento en la playa de Sotogrande"/>
    <x v="1"/>
    <x v="0"/>
    <x v="0"/>
    <x v="11"/>
    <s v="Sin datos"/>
    <x v="4"/>
    <x v="1"/>
    <x v="2"/>
    <x v="2"/>
    <x v="5"/>
    <x v="3"/>
    <x v="1"/>
    <x v="17"/>
    <x v="1"/>
    <x v="2"/>
    <x v="1"/>
  </r>
  <r>
    <x v="126"/>
    <x v="415"/>
    <n v="6394"/>
    <s v="San Roque, Playa de Sotogrande"/>
    <x v="15"/>
    <x v="4"/>
    <d v="1899-12-30T12:30:00"/>
    <s v="36.268407"/>
    <s v="-5.286029"/>
    <s v="Rescatados seis niños empujados por el viento en la playa de Sotogrande"/>
    <x v="1"/>
    <x v="0"/>
    <x v="0"/>
    <x v="11"/>
    <s v="Sin datos"/>
    <x v="4"/>
    <x v="1"/>
    <x v="2"/>
    <x v="2"/>
    <x v="5"/>
    <x v="3"/>
    <x v="1"/>
    <x v="17"/>
    <x v="1"/>
    <x v="2"/>
    <x v="1"/>
  </r>
  <r>
    <x v="126"/>
    <x v="415"/>
    <n v="6395"/>
    <s v="San Roque, Playa de Sotogrande"/>
    <x v="15"/>
    <x v="4"/>
    <d v="1899-12-30T12:30:00"/>
    <s v="36.268407"/>
    <s v="-5.286029"/>
    <s v="Rescatados seis niños empujados por el viento en la playa de Sotogrande"/>
    <x v="1"/>
    <x v="0"/>
    <x v="0"/>
    <x v="11"/>
    <s v="Sin datos"/>
    <x v="4"/>
    <x v="1"/>
    <x v="2"/>
    <x v="2"/>
    <x v="5"/>
    <x v="3"/>
    <x v="1"/>
    <x v="17"/>
    <x v="1"/>
    <x v="2"/>
    <x v="1"/>
  </r>
  <r>
    <x v="126"/>
    <x v="415"/>
    <n v="6396"/>
    <s v="San Roque, Playa de Sotogrande"/>
    <x v="15"/>
    <x v="4"/>
    <d v="1899-12-30T12:30:00"/>
    <s v="36.268407"/>
    <s v="-5.286029"/>
    <s v="Rescatados seis niños empujados por el viento en la playa de Sotogrande"/>
    <x v="1"/>
    <x v="0"/>
    <x v="0"/>
    <x v="11"/>
    <s v="Sin datos"/>
    <x v="4"/>
    <x v="1"/>
    <x v="2"/>
    <x v="2"/>
    <x v="5"/>
    <x v="3"/>
    <x v="1"/>
    <x v="17"/>
    <x v="1"/>
    <x v="2"/>
    <x v="1"/>
  </r>
  <r>
    <x v="126"/>
    <x v="415"/>
    <n v="6397"/>
    <s v="San Roque, Playa de Sotogrande"/>
    <x v="15"/>
    <x v="4"/>
    <d v="1899-12-30T12:30:00"/>
    <s v="36.268407"/>
    <s v="-5.286029"/>
    <s v="Rescatados seis niños empujados por el viento en la playa de Sotogrande"/>
    <x v="1"/>
    <x v="0"/>
    <x v="0"/>
    <x v="11"/>
    <s v="Sin datos"/>
    <x v="4"/>
    <x v="1"/>
    <x v="2"/>
    <x v="2"/>
    <x v="5"/>
    <x v="3"/>
    <x v="1"/>
    <x v="17"/>
    <x v="1"/>
    <x v="2"/>
    <x v="1"/>
  </r>
  <r>
    <x v="126"/>
    <x v="415"/>
    <n v="6398"/>
    <s v="San Roque, Playa de Sotogrande"/>
    <x v="15"/>
    <x v="4"/>
    <d v="1899-12-30T12:30:00"/>
    <s v="36.268407"/>
    <s v="-5.286029"/>
    <s v="Rescatados seis niños empujados por el viento en la playa de Sotogrande"/>
    <x v="0"/>
    <x v="0"/>
    <x v="0"/>
    <x v="11"/>
    <s v="Sin datos"/>
    <x v="4"/>
    <x v="1"/>
    <x v="2"/>
    <x v="2"/>
    <x v="5"/>
    <x v="3"/>
    <x v="1"/>
    <x v="17"/>
    <x v="1"/>
    <x v="2"/>
    <x v="1"/>
  </r>
  <r>
    <x v="126"/>
    <x v="415"/>
    <n v="6399"/>
    <s v="San Roque, Playa de Sotogrande"/>
    <x v="15"/>
    <x v="4"/>
    <d v="1899-12-30T12:30:00"/>
    <s v="36.268407"/>
    <s v="-5.286029"/>
    <s v="Rescatados seis niños empujados por el viento en la playa de Sotogrande"/>
    <x v="0"/>
    <x v="0"/>
    <x v="0"/>
    <x v="11"/>
    <s v="Sin datos"/>
    <x v="4"/>
    <x v="1"/>
    <x v="2"/>
    <x v="2"/>
    <x v="5"/>
    <x v="3"/>
    <x v="1"/>
    <x v="17"/>
    <x v="1"/>
    <x v="2"/>
    <x v="1"/>
  </r>
  <r>
    <x v="127"/>
    <x v="416"/>
    <n v="6566"/>
    <s v="Salou, Hotel Villa Dorada"/>
    <x v="30"/>
    <x v="0"/>
    <d v="1899-12-30T11:00:00"/>
    <s v="41.068603"/>
    <s v="1.152067"/>
    <s v="Rescatan a una niña inconsciente de una piscina de un hotel de Salou"/>
    <x v="0"/>
    <x v="43"/>
    <x v="2"/>
    <x v="16"/>
    <s v="Extranjero"/>
    <x v="0"/>
    <x v="1"/>
    <x v="1"/>
    <x v="7"/>
    <x v="1"/>
    <x v="2"/>
    <x v="1"/>
    <x v="3"/>
    <x v="1"/>
    <x v="2"/>
    <x v="1"/>
  </r>
  <r>
    <x v="127"/>
    <x v="417"/>
    <n v="6390"/>
    <s v="Salinas, Playa de Salinas"/>
    <x v="23"/>
    <x v="9"/>
    <m/>
    <s v="43.578916"/>
    <s v="-5.957239"/>
    <s v="Los socorristas rescatan a dos bañistas en apuros en la playa de Salinas"/>
    <x v="3"/>
    <x v="5"/>
    <x v="0"/>
    <x v="14"/>
    <s v="Sin datos"/>
    <x v="4"/>
    <x v="1"/>
    <x v="2"/>
    <x v="2"/>
    <x v="0"/>
    <x v="3"/>
    <x v="1"/>
    <x v="2"/>
    <x v="1"/>
    <x v="2"/>
    <x v="7"/>
  </r>
  <r>
    <x v="127"/>
    <x v="417"/>
    <n v="6391"/>
    <s v="Salinas, Playa de Salinas"/>
    <x v="23"/>
    <x v="9"/>
    <m/>
    <s v="43.578916"/>
    <s v="-5.957239"/>
    <s v="Los socorristas rescatan a dos bañistas en apuros en la playa de Salinas"/>
    <x v="3"/>
    <x v="5"/>
    <x v="0"/>
    <x v="14"/>
    <s v="Sin datos"/>
    <x v="4"/>
    <x v="1"/>
    <x v="2"/>
    <x v="2"/>
    <x v="0"/>
    <x v="3"/>
    <x v="1"/>
    <x v="2"/>
    <x v="1"/>
    <x v="2"/>
    <x v="7"/>
  </r>
  <r>
    <x v="127"/>
    <x v="418"/>
    <n v="6389"/>
    <s v="Puente Genil, Río Genil"/>
    <x v="6"/>
    <x v="4"/>
    <d v="1899-12-30T21:05:00"/>
    <s v="37.388079"/>
    <s v="-4.780969"/>
    <s v="Muere un hombre en Puente Genil tras volcar un kayak en el río"/>
    <x v="1"/>
    <x v="16"/>
    <x v="0"/>
    <x v="5"/>
    <s v="Local"/>
    <x v="0"/>
    <x v="1"/>
    <x v="0"/>
    <x v="1"/>
    <x v="0"/>
    <x v="6"/>
    <x v="0"/>
    <x v="16"/>
    <x v="2"/>
    <x v="0"/>
    <x v="3"/>
  </r>
  <r>
    <x v="127"/>
    <x v="419"/>
    <n v="6388"/>
    <s v="Calonge, Playa de Torre Valentina"/>
    <x v="0"/>
    <x v="0"/>
    <d v="1899-12-30T13:30:00"/>
    <s v="41.843355"/>
    <s v="3.099831"/>
    <s v="Muere ahogado un hombre de 88 años en una playa de la Costa Brava"/>
    <x v="1"/>
    <x v="86"/>
    <x v="0"/>
    <x v="1"/>
    <s v="Sin datos"/>
    <x v="0"/>
    <x v="0"/>
    <x v="0"/>
    <x v="2"/>
    <x v="1"/>
    <x v="2"/>
    <x v="1"/>
    <x v="2"/>
    <x v="1"/>
    <x v="2"/>
    <x v="1"/>
  </r>
  <r>
    <x v="127"/>
    <x v="420"/>
    <n v="6387"/>
    <s v="Calpe, Playa de Arenal-Boll"/>
    <x v="28"/>
    <x v="12"/>
    <d v="1899-12-30T13:25:00"/>
    <s v="38.641268"/>
    <s v="0.048167"/>
    <s v="Rescatan con síntomas de ahogamiento a un hombre de 78 años en una playa de Calp"/>
    <x v="1"/>
    <x v="28"/>
    <x v="0"/>
    <x v="1"/>
    <s v="Sin datos"/>
    <x v="0"/>
    <x v="0"/>
    <x v="1"/>
    <x v="2"/>
    <x v="0"/>
    <x v="2"/>
    <x v="1"/>
    <x v="2"/>
    <x v="3"/>
    <x v="2"/>
    <x v="1"/>
  </r>
  <r>
    <x v="128"/>
    <x v="421"/>
    <n v="6385"/>
    <s v="Alicante, Playa de El Postiguet"/>
    <x v="28"/>
    <x v="12"/>
    <d v="1899-12-30T07:50:00"/>
    <s v="38.346173"/>
    <s v="-0.476084"/>
    <s v="Rescatan a una joven ebria y semiinconsciente a punto de ahogarse en la playa de El Postiguet"/>
    <x v="0"/>
    <x v="30"/>
    <x v="0"/>
    <x v="3"/>
    <s v="Local"/>
    <x v="0"/>
    <x v="1"/>
    <x v="1"/>
    <x v="14"/>
    <x v="0"/>
    <x v="3"/>
    <x v="2"/>
    <x v="2"/>
    <x v="2"/>
    <x v="4"/>
    <x v="2"/>
  </r>
  <r>
    <x v="129"/>
    <x v="422"/>
    <n v="6380"/>
    <s v="Roquetas de Mar, Playa de Salinas"/>
    <x v="11"/>
    <x v="4"/>
    <d v="1899-12-30T21:00:00"/>
    <s v="36.779383"/>
    <s v="-2.596719"/>
    <s v="Muere ahogado un hombre de 56 años en Roquetas de Mar"/>
    <x v="1"/>
    <x v="60"/>
    <x v="0"/>
    <x v="1"/>
    <s v="Sin datos"/>
    <x v="0"/>
    <x v="1"/>
    <x v="0"/>
    <x v="2"/>
    <x v="0"/>
    <x v="0"/>
    <x v="2"/>
    <x v="2"/>
    <x v="0"/>
    <x v="1"/>
    <x v="3"/>
  </r>
  <r>
    <x v="129"/>
    <x v="423"/>
    <n v="6379"/>
    <s v="Vega, Playa de Vega"/>
    <x v="23"/>
    <x v="9"/>
    <d v="1899-12-30T19:30:00"/>
    <s v="43.480345"/>
    <s v="-5.139196"/>
    <s v="Rescatan a un bañista atrapado al subir la marea en la playa riosellana de Vega"/>
    <x v="1"/>
    <x v="5"/>
    <x v="0"/>
    <x v="11"/>
    <s v="Sin datos"/>
    <x v="4"/>
    <x v="1"/>
    <x v="2"/>
    <x v="3"/>
    <x v="0"/>
    <x v="3"/>
    <x v="0"/>
    <x v="3"/>
    <x v="0"/>
    <x v="4"/>
    <x v="2"/>
  </r>
  <r>
    <x v="129"/>
    <x v="424"/>
    <n v="6376"/>
    <s v="Montanejos"/>
    <x v="38"/>
    <x v="12"/>
    <d v="1899-12-30T12:18:00"/>
    <s v="40.086873"/>
    <s v="-0.542498"/>
    <s v="Muere un hombre que hacía 'rafting' en Montanejos"/>
    <x v="1"/>
    <x v="60"/>
    <x v="0"/>
    <x v="4"/>
    <s v="Sin datos"/>
    <x v="3"/>
    <x v="4"/>
    <x v="0"/>
    <x v="1"/>
    <x v="0"/>
    <x v="9"/>
    <x v="0"/>
    <x v="16"/>
    <x v="2"/>
    <x v="4"/>
    <x v="2"/>
  </r>
  <r>
    <x v="129"/>
    <x v="425"/>
    <n v="6375"/>
    <s v="Porto do Son, Playa de As Furnas"/>
    <x v="20"/>
    <x v="1"/>
    <m/>
    <s v="42.640051"/>
    <s v="-9.039263"/>
    <s v="Unos surfistas rescataron en As Furnas a cinco bañistas en apuros"/>
    <x v="1"/>
    <x v="5"/>
    <x v="0"/>
    <x v="14"/>
    <s v="Sin datos"/>
    <x v="4"/>
    <x v="1"/>
    <x v="2"/>
    <x v="3"/>
    <x v="0"/>
    <x v="3"/>
    <x v="0"/>
    <x v="2"/>
    <x v="0"/>
    <x v="1"/>
    <x v="4"/>
  </r>
  <r>
    <x v="129"/>
    <x v="425"/>
    <n v="6381"/>
    <s v="Porto do Son, Playa de As Furnas"/>
    <x v="20"/>
    <x v="1"/>
    <m/>
    <s v="42.640051"/>
    <s v="-9.039263"/>
    <s v="Unos surfistas rescataron en As Furnas a cinco bañistas en apuros"/>
    <x v="1"/>
    <x v="5"/>
    <x v="0"/>
    <x v="14"/>
    <s v="Sin datos"/>
    <x v="4"/>
    <x v="1"/>
    <x v="2"/>
    <x v="3"/>
    <x v="0"/>
    <x v="3"/>
    <x v="0"/>
    <x v="2"/>
    <x v="0"/>
    <x v="1"/>
    <x v="4"/>
  </r>
  <r>
    <x v="129"/>
    <x v="425"/>
    <n v="6382"/>
    <s v="Porto do Son, Playa de As Furnas"/>
    <x v="20"/>
    <x v="1"/>
    <m/>
    <s v="42.640051"/>
    <s v="-9.039263"/>
    <s v="Unos surfistas rescataron en As Furnas a cinco bañistas en apuros"/>
    <x v="1"/>
    <x v="5"/>
    <x v="0"/>
    <x v="14"/>
    <s v="Sin datos"/>
    <x v="4"/>
    <x v="1"/>
    <x v="2"/>
    <x v="3"/>
    <x v="0"/>
    <x v="3"/>
    <x v="0"/>
    <x v="2"/>
    <x v="0"/>
    <x v="1"/>
    <x v="4"/>
  </r>
  <r>
    <x v="129"/>
    <x v="425"/>
    <n v="6383"/>
    <s v="Porto do Son, Playa de As Furnas"/>
    <x v="20"/>
    <x v="1"/>
    <m/>
    <s v="42.640051"/>
    <s v="-9.039263"/>
    <s v="Unos surfistas rescataron en As Furnas a cinco bañistas en apuros"/>
    <x v="1"/>
    <x v="5"/>
    <x v="0"/>
    <x v="14"/>
    <s v="Sin datos"/>
    <x v="4"/>
    <x v="1"/>
    <x v="2"/>
    <x v="3"/>
    <x v="0"/>
    <x v="3"/>
    <x v="0"/>
    <x v="2"/>
    <x v="0"/>
    <x v="1"/>
    <x v="4"/>
  </r>
  <r>
    <x v="129"/>
    <x v="425"/>
    <n v="6384"/>
    <s v="Porto do Son, Playa de As Furnas"/>
    <x v="20"/>
    <x v="1"/>
    <m/>
    <s v="42.640051"/>
    <s v="-9.039263"/>
    <s v="Unos surfistas rescataron en As Furnas a cinco bañistas en apuros"/>
    <x v="1"/>
    <x v="5"/>
    <x v="0"/>
    <x v="14"/>
    <s v="Sin datos"/>
    <x v="4"/>
    <x v="1"/>
    <x v="2"/>
    <x v="3"/>
    <x v="0"/>
    <x v="3"/>
    <x v="0"/>
    <x v="2"/>
    <x v="0"/>
    <x v="1"/>
    <x v="4"/>
  </r>
  <r>
    <x v="129"/>
    <x v="426"/>
    <n v="6374"/>
    <s v="Boadilla, Piscina Municipal"/>
    <x v="48"/>
    <x v="18"/>
    <m/>
    <s v="40.415568"/>
    <s v="-3.862389"/>
    <s v="Los socorristas de Boadilla salvan la vida a un joven que nadaba en la piscina municipal"/>
    <x v="1"/>
    <x v="41"/>
    <x v="0"/>
    <x v="2"/>
    <s v="Local"/>
    <x v="2"/>
    <x v="1"/>
    <x v="1"/>
    <x v="9"/>
    <x v="1"/>
    <x v="2"/>
    <x v="1"/>
    <x v="2"/>
    <x v="1"/>
    <x v="2"/>
    <x v="1"/>
  </r>
  <r>
    <x v="129"/>
    <x v="427"/>
    <n v="6373"/>
    <s v="Bareyo, Cabo de Ajo"/>
    <x v="25"/>
    <x v="11"/>
    <d v="1899-12-30T19:10:00"/>
    <s v="43.516486"/>
    <s v="-3.587776"/>
    <s v="El helicóptero del Gobierno rescata a un buceador con problemas en el agua, en Ajo (Bareyo)"/>
    <x v="1"/>
    <x v="44"/>
    <x v="0"/>
    <x v="1"/>
    <s v="Local"/>
    <x v="4"/>
    <x v="1"/>
    <x v="2"/>
    <x v="8"/>
    <x v="0"/>
    <x v="3"/>
    <x v="0"/>
    <x v="5"/>
    <x v="0"/>
    <x v="11"/>
    <x v="2"/>
  </r>
  <r>
    <x v="129"/>
    <x v="428"/>
    <n v="6372"/>
    <s v="Vigo, Playa de Samil"/>
    <x v="1"/>
    <x v="1"/>
    <d v="1899-12-30T18:30:00"/>
    <s v="42.208570"/>
    <s v="-8.776898"/>
    <s v="Suspendida sin resultado la búsqueda de un joven bañista desaparecido en Samil"/>
    <x v="1"/>
    <x v="6"/>
    <x v="21"/>
    <x v="1"/>
    <s v="Extranjero"/>
    <x v="8"/>
    <x v="1"/>
    <x v="6"/>
    <x v="14"/>
    <x v="0"/>
    <x v="5"/>
    <x v="1"/>
    <x v="2"/>
    <x v="2"/>
    <x v="4"/>
    <x v="5"/>
  </r>
  <r>
    <x v="129"/>
    <x v="429"/>
    <n v="6370"/>
    <s v="Calasparra, Río Segura"/>
    <x v="9"/>
    <x v="5"/>
    <d v="1899-12-30T16:40:00"/>
    <s v="38.246295"/>
    <s v="-1.693375"/>
    <s v="Desaparece un hombre mientras se bañaba en Calasparra"/>
    <x v="1"/>
    <x v="4"/>
    <x v="28"/>
    <x v="15"/>
    <s v="Residente"/>
    <x v="1"/>
    <x v="1"/>
    <x v="0"/>
    <x v="4"/>
    <x v="0"/>
    <x v="1"/>
    <x v="0"/>
    <x v="2"/>
    <x v="2"/>
    <x v="4"/>
    <x v="0"/>
  </r>
  <r>
    <x v="129"/>
    <x v="430"/>
    <n v="6369"/>
    <s v="Sant Joan de Labritja, Cala Es Canaret"/>
    <x v="22"/>
    <x v="7"/>
    <d v="1899-12-30T12:00:00"/>
    <s v="39.111988"/>
    <s v="1.489880"/>
    <s v="Muere un joven mientras practicaba submarinismo en Ibiza"/>
    <x v="1"/>
    <x v="7"/>
    <x v="0"/>
    <x v="6"/>
    <s v="Otra CCAA"/>
    <x v="1"/>
    <x v="1"/>
    <x v="0"/>
    <x v="8"/>
    <x v="0"/>
    <x v="1"/>
    <x v="0"/>
    <x v="5"/>
    <x v="0"/>
    <x v="1"/>
    <x v="0"/>
  </r>
  <r>
    <x v="129"/>
    <x v="431"/>
    <n v="6366"/>
    <s v="Algeciras, Playa de Getares"/>
    <x v="15"/>
    <x v="4"/>
    <d v="1899-12-30T16:00:00"/>
    <s v="36.095668"/>
    <s v="-5.443382"/>
    <s v="Rescatados en Getares tres niños en una barca de juguete empujada mar adentro"/>
    <x v="1"/>
    <x v="52"/>
    <x v="0"/>
    <x v="11"/>
    <s v="Sin datos"/>
    <x v="4"/>
    <x v="1"/>
    <x v="2"/>
    <x v="2"/>
    <x v="5"/>
    <x v="3"/>
    <x v="1"/>
    <x v="17"/>
    <x v="1"/>
    <x v="2"/>
    <x v="1"/>
  </r>
  <r>
    <x v="129"/>
    <x v="431"/>
    <n v="6367"/>
    <s v="Algeciras, Playa de Getares"/>
    <x v="15"/>
    <x v="4"/>
    <d v="1899-12-30T16:00:00"/>
    <s v="36.095668"/>
    <s v="-5.443382"/>
    <s v="Rescatados en Getares tres niños en una barca de juguete empujada mar adentro"/>
    <x v="0"/>
    <x v="52"/>
    <x v="0"/>
    <x v="11"/>
    <s v="Sin datos"/>
    <x v="4"/>
    <x v="1"/>
    <x v="2"/>
    <x v="2"/>
    <x v="5"/>
    <x v="3"/>
    <x v="1"/>
    <x v="17"/>
    <x v="1"/>
    <x v="2"/>
    <x v="1"/>
  </r>
  <r>
    <x v="129"/>
    <x v="431"/>
    <n v="6368"/>
    <s v="Algeciras, Playa de Getares"/>
    <x v="15"/>
    <x v="4"/>
    <d v="1899-12-30T16:00:00"/>
    <s v="36.095668"/>
    <s v="-5.443382"/>
    <s v="Rescatados en Getares tres niños en una barca de juguete empujada mar adentro"/>
    <x v="0"/>
    <x v="52"/>
    <x v="0"/>
    <x v="11"/>
    <s v="Sin datos"/>
    <x v="4"/>
    <x v="1"/>
    <x v="2"/>
    <x v="2"/>
    <x v="5"/>
    <x v="3"/>
    <x v="1"/>
    <x v="17"/>
    <x v="1"/>
    <x v="2"/>
    <x v="1"/>
  </r>
  <r>
    <x v="130"/>
    <x v="432"/>
    <n v="6685"/>
    <s v="El Campello, Playa de Muchavista"/>
    <x v="28"/>
    <x v="12"/>
    <d v="1899-12-30T13:00:00"/>
    <s v="38.395639"/>
    <s v="-0.405890"/>
    <s v="Fallece un bañista en la playa de Muchavista de El Campello"/>
    <x v="1"/>
    <x v="51"/>
    <x v="0"/>
    <x v="2"/>
    <s v="Otra CCAA"/>
    <x v="2"/>
    <x v="1"/>
    <x v="0"/>
    <x v="2"/>
    <x v="0"/>
    <x v="2"/>
    <x v="1"/>
    <x v="2"/>
    <x v="1"/>
    <x v="2"/>
    <x v="1"/>
  </r>
  <r>
    <x v="130"/>
    <x v="433"/>
    <n v="6377"/>
    <s v="Denia, Les Deveses"/>
    <x v="28"/>
    <x v="12"/>
    <d v="1899-12-30T19:00:00"/>
    <s v="38.872822"/>
    <s v="-0.011109"/>
    <s v="Cruz Roja se enfrenta a un aparatoso accidente en mar a la altura de Les Deveses"/>
    <x v="1"/>
    <x v="5"/>
    <x v="0"/>
    <x v="13"/>
    <s v="Sin datos"/>
    <x v="5"/>
    <x v="1"/>
    <x v="4"/>
    <x v="2"/>
    <x v="0"/>
    <x v="3"/>
    <x v="1"/>
    <x v="9"/>
    <x v="2"/>
    <x v="2"/>
    <x v="1"/>
  </r>
  <r>
    <x v="130"/>
    <x v="434"/>
    <n v="6365"/>
    <s v="Fene"/>
    <x v="20"/>
    <x v="1"/>
    <m/>
    <s v="43.479399"/>
    <s v="-8.174772"/>
    <s v="Recuperado en el agua el cadáver de un vecino de Magalofes, Fene, en la zona de San Valentín"/>
    <x v="1"/>
    <x v="61"/>
    <x v="0"/>
    <x v="1"/>
    <s v="Limítrofe"/>
    <x v="1"/>
    <x v="0"/>
    <x v="0"/>
    <x v="8"/>
    <x v="0"/>
    <x v="1"/>
    <x v="0"/>
    <x v="1"/>
    <x v="0"/>
    <x v="1"/>
    <x v="0"/>
  </r>
  <r>
    <x v="130"/>
    <x v="435"/>
    <n v="6364"/>
    <s v="Pelayos de la Presa, Río Alberche"/>
    <x v="48"/>
    <x v="18"/>
    <d v="1899-12-30T16:00:00"/>
    <s v="40.367185"/>
    <s v="-4.304061"/>
    <s v="Muere un joven de 32 años ahogado en el río Alberche"/>
    <x v="1"/>
    <x v="59"/>
    <x v="29"/>
    <x v="1"/>
    <s v="Residente"/>
    <x v="0"/>
    <x v="1"/>
    <x v="0"/>
    <x v="1"/>
    <x v="2"/>
    <x v="4"/>
    <x v="0"/>
    <x v="2"/>
    <x v="0"/>
    <x v="1"/>
    <x v="4"/>
  </r>
  <r>
    <x v="130"/>
    <x v="436"/>
    <n v="6356"/>
    <s v="Bilbao, Playa de la Arena"/>
    <x v="31"/>
    <x v="6"/>
    <d v="1899-12-30T18:00:00"/>
    <s v="43.349898"/>
    <s v="-3.116604"/>
    <s v="Un policía municipal de Bilbao fuera de servicio salva la vida de un joven en la playa de La Arena"/>
    <x v="1"/>
    <x v="5"/>
    <x v="24"/>
    <x v="14"/>
    <s v="Residente"/>
    <x v="0"/>
    <x v="1"/>
    <x v="1"/>
    <x v="2"/>
    <x v="0"/>
    <x v="7"/>
    <x v="1"/>
    <x v="2"/>
    <x v="0"/>
    <x v="1"/>
    <x v="4"/>
  </r>
  <r>
    <x v="130"/>
    <x v="436"/>
    <n v="6357"/>
    <s v="Bilbao, Playa de la Arena"/>
    <x v="31"/>
    <x v="6"/>
    <d v="1899-12-30T18:00:00"/>
    <s v="43.349898"/>
    <s v="-3.116604"/>
    <s v="Un policía municipal de Bilbao fuera de servicio salva la vida de un joven en la playa de La Arena"/>
    <x v="1"/>
    <x v="5"/>
    <x v="24"/>
    <x v="14"/>
    <s v="Residente"/>
    <x v="4"/>
    <x v="1"/>
    <x v="2"/>
    <x v="2"/>
    <x v="0"/>
    <x v="3"/>
    <x v="1"/>
    <x v="2"/>
    <x v="0"/>
    <x v="1"/>
    <x v="4"/>
  </r>
  <r>
    <x v="130"/>
    <x v="436"/>
    <n v="6358"/>
    <s v="Bilbao, Playa de la Arena"/>
    <x v="31"/>
    <x v="6"/>
    <d v="1899-12-30T18:00:00"/>
    <s v="43.349898"/>
    <s v="-3.116604"/>
    <s v="Un policía municipal de Bilbao fuera de servicio salva la vida de un joven en la playa de La Arena"/>
    <x v="1"/>
    <x v="5"/>
    <x v="24"/>
    <x v="14"/>
    <s v="Residente"/>
    <x v="4"/>
    <x v="1"/>
    <x v="2"/>
    <x v="2"/>
    <x v="0"/>
    <x v="3"/>
    <x v="1"/>
    <x v="2"/>
    <x v="0"/>
    <x v="1"/>
    <x v="4"/>
  </r>
  <r>
    <x v="130"/>
    <x v="437"/>
    <n v="6352"/>
    <s v="Chiclana de la Frontera, Playa de la Barrosa"/>
    <x v="15"/>
    <x v="4"/>
    <d v="1899-12-30T17:40:00"/>
    <s v="36.379320"/>
    <s v="-6.201740"/>
    <s v="Muere un hombre al saltar desde las piedras al agua en la playa gaditana de La Barrosa"/>
    <x v="1"/>
    <x v="24"/>
    <x v="0"/>
    <x v="4"/>
    <s v="Otra provincia"/>
    <x v="3"/>
    <x v="3"/>
    <x v="0"/>
    <x v="3"/>
    <x v="0"/>
    <x v="6"/>
    <x v="0"/>
    <x v="15"/>
    <x v="2"/>
    <x v="0"/>
    <x v="3"/>
  </r>
  <r>
    <x v="130"/>
    <x v="438"/>
    <n v="6350"/>
    <s v="Cadaqués, Playa de Llaner Petit"/>
    <x v="0"/>
    <x v="0"/>
    <d v="1899-12-30T11:45:00"/>
    <s v="42.283217"/>
    <s v="3.276071"/>
    <s v="Muere un hombre de 45 años ahogado en la playa de Llaner Petit, en Cadaqués"/>
    <x v="1"/>
    <x v="53"/>
    <x v="10"/>
    <x v="13"/>
    <s v="Extranjero"/>
    <x v="0"/>
    <x v="1"/>
    <x v="0"/>
    <x v="3"/>
    <x v="0"/>
    <x v="4"/>
    <x v="0"/>
    <x v="9"/>
    <x v="3"/>
    <x v="0"/>
    <x v="3"/>
  </r>
  <r>
    <x v="131"/>
    <x v="439"/>
    <n v="6349"/>
    <s v="Cullera, Playa del Raco"/>
    <x v="33"/>
    <x v="12"/>
    <d v="1899-12-30T11:45:00"/>
    <s v="39.179551"/>
    <s v="-0.235143"/>
    <s v="Fallece una mujer en una playa de Cullera"/>
    <x v="0"/>
    <x v="51"/>
    <x v="0"/>
    <x v="2"/>
    <s v="Sin datos"/>
    <x v="2"/>
    <x v="0"/>
    <x v="0"/>
    <x v="2"/>
    <x v="0"/>
    <x v="2"/>
    <x v="1"/>
    <x v="2"/>
    <x v="2"/>
    <x v="2"/>
    <x v="1"/>
  </r>
  <r>
    <x v="132"/>
    <x v="440"/>
    <n v="6353"/>
    <s v="San Miguel de Abona"/>
    <x v="27"/>
    <x v="2"/>
    <d v="1899-12-30T11:09:00"/>
    <s v="28.043392"/>
    <s v="-16.535022"/>
    <s v="El SUC asiste a un niño de cuatro años con síntomas de ahogamiento en Tenerife"/>
    <x v="1"/>
    <x v="43"/>
    <x v="0"/>
    <x v="1"/>
    <s v="Sin datos"/>
    <x v="0"/>
    <x v="1"/>
    <x v="1"/>
    <x v="7"/>
    <x v="1"/>
    <x v="2"/>
    <x v="1"/>
    <x v="2"/>
    <x v="1"/>
    <x v="2"/>
    <x v="1"/>
  </r>
  <r>
    <x v="132"/>
    <x v="441"/>
    <n v="6351"/>
    <s v="Calviá"/>
    <x v="17"/>
    <x v="7"/>
    <d v="1899-12-30T12:20:00"/>
    <s v="39.523656"/>
    <s v="2.474264"/>
    <s v="Rescatan a una niña inconsciente de una piscina de Calviá"/>
    <x v="0"/>
    <x v="87"/>
    <x v="18"/>
    <x v="1"/>
    <s v="Extranjero"/>
    <x v="0"/>
    <x v="1"/>
    <x v="1"/>
    <x v="7"/>
    <x v="1"/>
    <x v="2"/>
    <x v="1"/>
    <x v="2"/>
    <x v="1"/>
    <x v="2"/>
    <x v="1"/>
  </r>
  <r>
    <x v="132"/>
    <x v="442"/>
    <n v="6348"/>
    <s v="Cullera"/>
    <x v="33"/>
    <x v="12"/>
    <d v="1899-12-30T11:34:00"/>
    <s v="39.181105"/>
    <s v="-0.235672"/>
    <s v="Reanimado un hombre con síntomas de ahogamiento en una piscina de Cullera"/>
    <x v="1"/>
    <x v="54"/>
    <x v="0"/>
    <x v="1"/>
    <s v="Sin datos"/>
    <x v="0"/>
    <x v="0"/>
    <x v="1"/>
    <x v="14"/>
    <x v="1"/>
    <x v="4"/>
    <x v="0"/>
    <x v="2"/>
    <x v="0"/>
    <x v="1"/>
    <x v="3"/>
  </r>
  <r>
    <x v="132"/>
    <x v="443"/>
    <n v="6345"/>
    <s v="El Puig, Playa de els Plans"/>
    <x v="33"/>
    <x v="12"/>
    <d v="1899-12-30T20:00:00"/>
    <s v="39.574837"/>
    <s v="-0.275420"/>
    <s v="Los socorristas rescatan a una menor y a su padre en la playa de El Puig con síntomas de ahogamiento"/>
    <x v="0"/>
    <x v="46"/>
    <x v="0"/>
    <x v="11"/>
    <s v="Sin datos"/>
    <x v="4"/>
    <x v="1"/>
    <x v="2"/>
    <x v="2"/>
    <x v="5"/>
    <x v="3"/>
    <x v="1"/>
    <x v="2"/>
    <x v="1"/>
    <x v="2"/>
    <x v="1"/>
  </r>
  <r>
    <x v="132"/>
    <x v="443"/>
    <n v="6346"/>
    <s v="El Puig, Playa de els Plans"/>
    <x v="33"/>
    <x v="12"/>
    <d v="1899-12-30T20:00:00"/>
    <s v="39.574837"/>
    <s v="-0.275420"/>
    <s v="Los socorristas rescatan a una menor y a su padre en la playa de El Puig con síntomas de ahogamiento"/>
    <x v="1"/>
    <x v="37"/>
    <x v="0"/>
    <x v="9"/>
    <s v="Sin datos"/>
    <x v="7"/>
    <x v="1"/>
    <x v="1"/>
    <x v="2"/>
    <x v="5"/>
    <x v="3"/>
    <x v="1"/>
    <x v="2"/>
    <x v="1"/>
    <x v="2"/>
    <x v="1"/>
  </r>
  <r>
    <x v="132"/>
    <x v="444"/>
    <n v="6344"/>
    <s v="Baiona, Playa de A Ladeira"/>
    <x v="1"/>
    <x v="1"/>
    <d v="1899-12-30T20:00:00"/>
    <s v="42.114221"/>
    <s v="-8.829016"/>
    <s v="Rescatan a un hombre cuando se bañaba en la playa de A Ladeira"/>
    <x v="1"/>
    <x v="5"/>
    <x v="0"/>
    <x v="11"/>
    <s v="Sin datos"/>
    <x v="4"/>
    <x v="1"/>
    <x v="2"/>
    <x v="2"/>
    <x v="0"/>
    <x v="3"/>
    <x v="1"/>
    <x v="2"/>
    <x v="0"/>
    <x v="6"/>
    <x v="2"/>
  </r>
  <r>
    <x v="132"/>
    <x v="445"/>
    <n v="6343"/>
    <s v="Baiona, Playa de Barbeira"/>
    <x v="1"/>
    <x v="1"/>
    <d v="1899-12-30T16:30:00"/>
    <s v="42.123848"/>
    <s v="-8.848270"/>
    <s v="Rescatada una niña a punto de ahogarse en la baionesa playa de Barbeira"/>
    <x v="0"/>
    <x v="33"/>
    <x v="0"/>
    <x v="16"/>
    <s v="Local"/>
    <x v="0"/>
    <x v="1"/>
    <x v="1"/>
    <x v="2"/>
    <x v="0"/>
    <x v="2"/>
    <x v="1"/>
    <x v="2"/>
    <x v="1"/>
    <x v="2"/>
    <x v="1"/>
  </r>
  <r>
    <x v="133"/>
    <x v="446"/>
    <n v="6342"/>
    <s v="Maspalomas, San Bartolomé de Tirajana"/>
    <x v="19"/>
    <x v="2"/>
    <m/>
    <s v="27.763589"/>
    <s v="-15.589640"/>
    <s v="En estado crítico una mujer que se ahogó en una piscina de Maspalomas"/>
    <x v="0"/>
    <x v="60"/>
    <x v="0"/>
    <x v="1"/>
    <s v="Sin datos"/>
    <x v="0"/>
    <x v="1"/>
    <x v="1"/>
    <x v="7"/>
    <x v="1"/>
    <x v="2"/>
    <x v="1"/>
    <x v="2"/>
    <x v="1"/>
    <x v="2"/>
    <x v="1"/>
  </r>
  <r>
    <x v="133"/>
    <x v="447"/>
    <n v="6341"/>
    <s v="Andratx, Playa Camp de Mar"/>
    <x v="17"/>
    <x v="7"/>
    <d v="1899-12-30T11:00:00"/>
    <s v="39.537759"/>
    <s v="2.422794"/>
    <s v="Rescatan a un bañista en la playa de Camp de Mar"/>
    <x v="1"/>
    <x v="34"/>
    <x v="0"/>
    <x v="2"/>
    <s v="Sin datos"/>
    <x v="2"/>
    <x v="0"/>
    <x v="0"/>
    <x v="2"/>
    <x v="0"/>
    <x v="2"/>
    <x v="1"/>
    <x v="2"/>
    <x v="0"/>
    <x v="1"/>
    <x v="3"/>
  </r>
  <r>
    <x v="133"/>
    <x v="448"/>
    <n v="6340"/>
    <s v="Salvatierra, Río Miño"/>
    <x v="1"/>
    <x v="1"/>
    <d v="1899-12-30T18:30:00"/>
    <s v="42.078312"/>
    <s v="-8.505097"/>
    <s v="Investigan el ahogamiento de una mujer de 47 años en el río Miño en Salvaterra"/>
    <x v="0"/>
    <x v="16"/>
    <x v="30"/>
    <x v="7"/>
    <s v="Residente"/>
    <x v="1"/>
    <x v="1"/>
    <x v="0"/>
    <x v="1"/>
    <x v="0"/>
    <x v="1"/>
    <x v="0"/>
    <x v="0"/>
    <x v="0"/>
    <x v="4"/>
    <x v="0"/>
  </r>
  <r>
    <x v="133"/>
    <x v="449"/>
    <n v="6339"/>
    <s v="Potes, Río Deva"/>
    <x v="25"/>
    <x v="11"/>
    <d v="1899-12-30T13:00:00"/>
    <s v="43.154025"/>
    <s v="-4.630610"/>
    <s v="Encuentran muerto a un vecino de Camaleño en el río Deva"/>
    <x v="1"/>
    <x v="70"/>
    <x v="2"/>
    <x v="4"/>
    <s v="Residente"/>
    <x v="3"/>
    <x v="1"/>
    <x v="0"/>
    <x v="1"/>
    <x v="0"/>
    <x v="1"/>
    <x v="0"/>
    <x v="8"/>
    <x v="0"/>
    <x v="1"/>
    <x v="0"/>
  </r>
  <r>
    <x v="133"/>
    <x v="450"/>
    <n v="6338"/>
    <s v="Pravía, Rïo Nalón"/>
    <x v="23"/>
    <x v="9"/>
    <d v="1899-12-30T08:59:00"/>
    <s v="43.492020"/>
    <s v="-6.107881"/>
    <s v="Muere un trabajador al caer al río Nalón y ser arrastrado por la corriente"/>
    <x v="1"/>
    <x v="11"/>
    <x v="0"/>
    <x v="4"/>
    <s v="Sin datos"/>
    <x v="3"/>
    <x v="1"/>
    <x v="0"/>
    <x v="1"/>
    <x v="0"/>
    <x v="1"/>
    <x v="0"/>
    <x v="3"/>
    <x v="2"/>
    <x v="4"/>
    <x v="0"/>
  </r>
  <r>
    <x v="133"/>
    <x v="451"/>
    <n v="6336"/>
    <s v="Camp de Mar"/>
    <x v="17"/>
    <x v="7"/>
    <d v="1899-12-30T10:55:00"/>
    <s v="39.537377"/>
    <s v="2.420529"/>
    <s v="Salvan la vida a un hombre de 82 años que se encontraba flotando en la playa de Camp de Mar"/>
    <x v="1"/>
    <x v="34"/>
    <x v="0"/>
    <x v="1"/>
    <s v="Sin datos"/>
    <x v="0"/>
    <x v="0"/>
    <x v="1"/>
    <x v="2"/>
    <x v="0"/>
    <x v="2"/>
    <x v="1"/>
    <x v="2"/>
    <x v="0"/>
    <x v="2"/>
    <x v="1"/>
  </r>
  <r>
    <x v="134"/>
    <x v="452"/>
    <n v="6347"/>
    <s v="Estivella, Camping Sierra Calderona"/>
    <x v="33"/>
    <x v="12"/>
    <d v="1899-12-30T18:30:00"/>
    <s v="39.725735"/>
    <s v="-0.357980"/>
    <s v="Rescatan a una mujer que cayó a una piscina en Estivella"/>
    <x v="0"/>
    <x v="1"/>
    <x v="0"/>
    <x v="4"/>
    <s v="Sin datos"/>
    <x v="3"/>
    <x v="0"/>
    <x v="1"/>
    <x v="7"/>
    <x v="1"/>
    <x v="2"/>
    <x v="1"/>
    <x v="2"/>
    <x v="1"/>
    <x v="2"/>
    <x v="1"/>
  </r>
  <r>
    <x v="134"/>
    <x v="453"/>
    <n v="6337"/>
    <s v="Villanueva de Gállego"/>
    <x v="21"/>
    <x v="8"/>
    <m/>
    <s v="41.771132"/>
    <s v="-0.822010"/>
    <s v="Rescatada una mujer que cayó a un aljibe en Villanueva"/>
    <x v="0"/>
    <x v="5"/>
    <x v="0"/>
    <x v="4"/>
    <s v="Local"/>
    <x v="4"/>
    <x v="1"/>
    <x v="3"/>
    <x v="11"/>
    <x v="0"/>
    <x v="3"/>
    <x v="0"/>
    <x v="3"/>
    <x v="2"/>
    <x v="4"/>
    <x v="2"/>
  </r>
  <r>
    <x v="134"/>
    <x v="454"/>
    <n v="6335"/>
    <s v="Pamplona, Río Arga"/>
    <x v="24"/>
    <x v="10"/>
    <m/>
    <s v="42.826859"/>
    <s v="-1.644025"/>
    <s v="Encontrado el cadáver de un hombre de 86 años en el Arga a su paso por Iruñea"/>
    <x v="1"/>
    <x v="72"/>
    <x v="0"/>
    <x v="4"/>
    <s v="Local"/>
    <x v="3"/>
    <x v="0"/>
    <x v="0"/>
    <x v="1"/>
    <x v="0"/>
    <x v="3"/>
    <x v="0"/>
    <x v="3"/>
    <x v="0"/>
    <x v="1"/>
    <x v="0"/>
  </r>
  <r>
    <x v="134"/>
    <x v="455"/>
    <n v="6334"/>
    <s v="L'Escala, Playa Rec del Moli"/>
    <x v="0"/>
    <x v="0"/>
    <d v="1899-12-30T11:06:00"/>
    <s v="42.128079"/>
    <s v="3.124019"/>
    <s v="Una ciudadana francesa de 70 años muere ahogada en L'Escala"/>
    <x v="0"/>
    <x v="1"/>
    <x v="10"/>
    <x v="1"/>
    <s v="Extranjero"/>
    <x v="0"/>
    <x v="0"/>
    <x v="0"/>
    <x v="3"/>
    <x v="0"/>
    <x v="0"/>
    <x v="0"/>
    <x v="2"/>
    <x v="0"/>
    <x v="1"/>
    <x v="3"/>
  </r>
  <r>
    <x v="134"/>
    <x v="456"/>
    <n v="6332"/>
    <s v="Cunit"/>
    <x v="30"/>
    <x v="0"/>
    <d v="1899-12-30T10:49:00"/>
    <s v="41.192660"/>
    <s v="1.631462"/>
    <s v="Una bañista crítica tras ser rescatada en Cunit"/>
    <x v="0"/>
    <x v="54"/>
    <x v="0"/>
    <x v="11"/>
    <s v="Sin datos"/>
    <x v="0"/>
    <x v="0"/>
    <x v="1"/>
    <x v="2"/>
    <x v="4"/>
    <x v="6"/>
    <x v="2"/>
    <x v="2"/>
    <x v="0"/>
    <x v="1"/>
    <x v="3"/>
  </r>
  <r>
    <x v="134"/>
    <x v="457"/>
    <n v="6331"/>
    <s v="Valencia, Puerto"/>
    <x v="33"/>
    <x v="12"/>
    <d v="1899-12-30T12:48:00"/>
    <s v="39.462978"/>
    <s v="-0.316237"/>
    <s v="Rescatan el cadáver de un bañista junto a la escollera del Puerto de Valencia"/>
    <x v="1"/>
    <x v="65"/>
    <x v="5"/>
    <x v="4"/>
    <s v="Extranjero"/>
    <x v="3"/>
    <x v="1"/>
    <x v="0"/>
    <x v="4"/>
    <x v="0"/>
    <x v="1"/>
    <x v="0"/>
    <x v="3"/>
    <x v="0"/>
    <x v="4"/>
    <x v="0"/>
  </r>
  <r>
    <x v="134"/>
    <x v="458"/>
    <n v="6330"/>
    <s v="Valladolid, Río Pisuerga"/>
    <x v="14"/>
    <x v="3"/>
    <d v="1899-12-30T12:00:00"/>
    <s v="41.638452"/>
    <s v="-4.744577"/>
    <s v="Localizado el cadáver de una mujer de 84 años flotando en el río Pisuerga a su paso por Valladolid"/>
    <x v="0"/>
    <x v="47"/>
    <x v="0"/>
    <x v="4"/>
    <s v="Local"/>
    <x v="3"/>
    <x v="0"/>
    <x v="0"/>
    <x v="1"/>
    <x v="0"/>
    <x v="6"/>
    <x v="0"/>
    <x v="1"/>
    <x v="0"/>
    <x v="4"/>
    <x v="0"/>
  </r>
  <r>
    <x v="135"/>
    <x v="459"/>
    <n v="6329"/>
    <s v="Isla de Tabarca"/>
    <x v="28"/>
    <x v="12"/>
    <d v="1899-12-30T11:15:00"/>
    <s v="38.164567"/>
    <s v="-0.480043"/>
    <s v="Trasladan de Tabarca a Santa Pola a una mujer con síntomas de ahogamiento"/>
    <x v="0"/>
    <x v="73"/>
    <x v="0"/>
    <x v="6"/>
    <s v="Sin datos"/>
    <x v="0"/>
    <x v="1"/>
    <x v="1"/>
    <x v="8"/>
    <x v="0"/>
    <x v="0"/>
    <x v="0"/>
    <x v="10"/>
    <x v="2"/>
    <x v="0"/>
    <x v="4"/>
  </r>
  <r>
    <x v="135"/>
    <x v="460"/>
    <n v="6328"/>
    <s v="Santa Pola, Gran Playa"/>
    <x v="50"/>
    <x v="12"/>
    <d v="1899-12-30T12:00:00"/>
    <s v="38.191101"/>
    <s v="-0.575589"/>
    <s v="Rescate persona con síntomas de ahogamiento en Gran Playa"/>
    <x v="1"/>
    <x v="21"/>
    <x v="0"/>
    <x v="2"/>
    <s v="Sin datos"/>
    <x v="2"/>
    <x v="0"/>
    <x v="1"/>
    <x v="2"/>
    <x v="0"/>
    <x v="2"/>
    <x v="1"/>
    <x v="2"/>
    <x v="1"/>
    <x v="2"/>
    <x v="1"/>
  </r>
  <r>
    <x v="135"/>
    <x v="461"/>
    <n v="6326"/>
    <s v="Boiro, Río Coroño"/>
    <x v="20"/>
    <x v="1"/>
    <d v="1899-12-30T14:00:00"/>
    <s v="42.645717"/>
    <s v="-8.892919"/>
    <s v="Trasladan al hospital de Santiago a un hombre rescatado del agua en un río de Boiro"/>
    <x v="1"/>
    <x v="17"/>
    <x v="0"/>
    <x v="1"/>
    <s v="Sin datos"/>
    <x v="7"/>
    <x v="1"/>
    <x v="1"/>
    <x v="1"/>
    <x v="0"/>
    <x v="0"/>
    <x v="0"/>
    <x v="1"/>
    <x v="0"/>
    <x v="4"/>
    <x v="3"/>
  </r>
  <r>
    <x v="135"/>
    <x v="462"/>
    <n v="6324"/>
    <s v="Arteixo, Playa de Combouzas"/>
    <x v="20"/>
    <x v="1"/>
    <d v="1899-12-30T14:00:00"/>
    <s v="43.312600"/>
    <s v="-8.546448"/>
    <s v="Rescatados dos socorristas en Combouzas"/>
    <x v="1"/>
    <x v="6"/>
    <x v="0"/>
    <x v="11"/>
    <s v="Local"/>
    <x v="4"/>
    <x v="1"/>
    <x v="2"/>
    <x v="2"/>
    <x v="4"/>
    <x v="3"/>
    <x v="1"/>
    <x v="2"/>
    <x v="4"/>
    <x v="4"/>
    <x v="2"/>
  </r>
  <r>
    <x v="135"/>
    <x v="462"/>
    <n v="6325"/>
    <s v="Arteixo, Playa de Combouzas"/>
    <x v="20"/>
    <x v="1"/>
    <d v="1899-12-30T14:00:00"/>
    <s v="43.312600"/>
    <s v="-8.546448"/>
    <s v="Rescatados dos socorristas en Combouzas"/>
    <x v="1"/>
    <x v="6"/>
    <x v="0"/>
    <x v="11"/>
    <s v="Local"/>
    <x v="4"/>
    <x v="1"/>
    <x v="2"/>
    <x v="2"/>
    <x v="4"/>
    <x v="3"/>
    <x v="1"/>
    <x v="2"/>
    <x v="4"/>
    <x v="4"/>
    <x v="2"/>
  </r>
  <r>
    <x v="135"/>
    <x v="463"/>
    <n v="6319"/>
    <s v="Tarragona, Playa de la Mora"/>
    <x v="30"/>
    <x v="0"/>
    <d v="1899-12-30T19:30:00"/>
    <s v="41.137937"/>
    <s v="1.346176"/>
    <s v="Un hombre de 62 años muere en la playa de la Móra de Tarragona"/>
    <x v="1"/>
    <x v="62"/>
    <x v="24"/>
    <x v="11"/>
    <s v="Residente"/>
    <x v="0"/>
    <x v="1"/>
    <x v="0"/>
    <x v="2"/>
    <x v="0"/>
    <x v="10"/>
    <x v="2"/>
    <x v="2"/>
    <x v="0"/>
    <x v="1"/>
    <x v="3"/>
  </r>
  <r>
    <x v="136"/>
    <x v="464"/>
    <n v="6327"/>
    <s v="La Laguna, Piscinas de Bajamar"/>
    <x v="27"/>
    <x v="2"/>
    <d v="1899-12-30T14:57:00"/>
    <s v="28.556433"/>
    <s v="-16.344598"/>
    <s v="Una niña de tres años sufre un ahogamiento en Tenerife"/>
    <x v="0"/>
    <x v="33"/>
    <x v="0"/>
    <x v="1"/>
    <s v="Sin datos"/>
    <x v="0"/>
    <x v="1"/>
    <x v="1"/>
    <x v="2"/>
    <x v="0"/>
    <x v="2"/>
    <x v="1"/>
    <x v="2"/>
    <x v="1"/>
    <x v="2"/>
    <x v="1"/>
  </r>
  <r>
    <x v="136"/>
    <x v="465"/>
    <n v="6323"/>
    <s v="Arona, Playa de las Vistas"/>
    <x v="27"/>
    <x v="2"/>
    <d v="1899-12-30T14:43:00"/>
    <s v="28.052137"/>
    <s v="-16.723706"/>
    <s v="Evitan el ahogamiento de un hombre en la playa de Las Vistas"/>
    <x v="1"/>
    <x v="12"/>
    <x v="0"/>
    <x v="1"/>
    <s v="Sin datos"/>
    <x v="0"/>
    <x v="1"/>
    <x v="1"/>
    <x v="2"/>
    <x v="0"/>
    <x v="2"/>
    <x v="1"/>
    <x v="2"/>
    <x v="1"/>
    <x v="2"/>
    <x v="1"/>
  </r>
  <r>
    <x v="136"/>
    <x v="466"/>
    <n v="6322"/>
    <s v="Santa Cruz de Tenerife, Playa de Las Teresitas"/>
    <x v="27"/>
    <x v="2"/>
    <d v="1899-12-30T17:20:00"/>
    <s v="28.508450"/>
    <s v="-16.186789"/>
    <s v="En estado grave tras ahogarse en la playa de Las Teresitas"/>
    <x v="1"/>
    <x v="57"/>
    <x v="15"/>
    <x v="1"/>
    <s v="Extranjero"/>
    <x v="0"/>
    <x v="1"/>
    <x v="1"/>
    <x v="2"/>
    <x v="0"/>
    <x v="2"/>
    <x v="1"/>
    <x v="2"/>
    <x v="0"/>
    <x v="1"/>
    <x v="3"/>
  </r>
  <r>
    <x v="136"/>
    <x v="467"/>
    <n v="6320"/>
    <s v="Colera, playa del Garbet"/>
    <x v="0"/>
    <x v="0"/>
    <d v="1899-12-30T17:00:00"/>
    <s v="42.393345"/>
    <s v="3.152489"/>
    <s v="Muere un hombre mientras se bañaba en una playa de Colera, Girona"/>
    <x v="1"/>
    <x v="37"/>
    <x v="0"/>
    <x v="1"/>
    <s v="Sin datos"/>
    <x v="0"/>
    <x v="1"/>
    <x v="0"/>
    <x v="3"/>
    <x v="0"/>
    <x v="3"/>
    <x v="0"/>
    <x v="2"/>
    <x v="0"/>
    <x v="9"/>
    <x v="3"/>
  </r>
  <r>
    <x v="136"/>
    <x v="468"/>
    <n v="6318"/>
    <s v="Tarifa, Playa de Bolonia"/>
    <x v="15"/>
    <x v="4"/>
    <d v="1899-12-30T19:00:00"/>
    <s v="36.087585"/>
    <s v="-5.774259"/>
    <s v="Rescatan en Bolonia a una mujer semiahogada"/>
    <x v="0"/>
    <x v="53"/>
    <x v="2"/>
    <x v="1"/>
    <s v="Extranjero"/>
    <x v="0"/>
    <x v="1"/>
    <x v="1"/>
    <x v="2"/>
    <x v="0"/>
    <x v="8"/>
    <x v="1"/>
    <x v="2"/>
    <x v="1"/>
    <x v="2"/>
    <x v="1"/>
  </r>
  <r>
    <x v="136"/>
    <x v="469"/>
    <n v="6315"/>
    <s v="Alocén, Embalse de Entrepeñas"/>
    <x v="35"/>
    <x v="14"/>
    <d v="1899-12-30T14:00:00"/>
    <s v="40.569938"/>
    <s v="-2.736517"/>
    <s v="Ahogado un joven del 26 años en el embalse de Entrepeñas"/>
    <x v="1"/>
    <x v="57"/>
    <x v="0"/>
    <x v="4"/>
    <s v="Sin datos"/>
    <x v="0"/>
    <x v="1"/>
    <x v="0"/>
    <x v="13"/>
    <x v="0"/>
    <x v="1"/>
    <x v="0"/>
    <x v="15"/>
    <x v="2"/>
    <x v="4"/>
    <x v="0"/>
  </r>
  <r>
    <x v="136"/>
    <x v="470"/>
    <n v="6313"/>
    <s v="Cartagena, Playa Honda"/>
    <x v="9"/>
    <x v="5"/>
    <d v="1899-12-30T12:00:00"/>
    <s v="37.632251"/>
    <s v="-0.734771"/>
    <s v="Rescatan el cuerpo sin vida de un hombre ahogado en Playa Honda"/>
    <x v="1"/>
    <x v="1"/>
    <x v="0"/>
    <x v="1"/>
    <s v="Sin datos"/>
    <x v="1"/>
    <x v="0"/>
    <x v="0"/>
    <x v="2"/>
    <x v="0"/>
    <x v="2"/>
    <x v="1"/>
    <x v="2"/>
    <x v="1"/>
    <x v="2"/>
    <x v="1"/>
  </r>
  <r>
    <x v="136"/>
    <x v="471"/>
    <n v="6312"/>
    <s v="Santa Pola, Cala Santiago Bernabeu"/>
    <x v="28"/>
    <x v="12"/>
    <d v="1899-12-30T12:10:00"/>
    <s v="38.189372"/>
    <s v="-0.554769"/>
    <s v="Muere un hombre de 81 años ahogado en una playa de Santa Pola"/>
    <x v="1"/>
    <x v="71"/>
    <x v="0"/>
    <x v="1"/>
    <s v="Sin datos"/>
    <x v="0"/>
    <x v="0"/>
    <x v="0"/>
    <x v="2"/>
    <x v="2"/>
    <x v="2"/>
    <x v="1"/>
    <x v="2"/>
    <x v="3"/>
    <x v="2"/>
    <x v="1"/>
  </r>
  <r>
    <x v="137"/>
    <x v="472"/>
    <n v="6355"/>
    <s v="Valverde, Playa de las Cojas"/>
    <x v="51"/>
    <x v="2"/>
    <d v="1899-12-30T19:53:00"/>
    <s v="27.720774"/>
    <s v="-17.956280"/>
    <s v="Pescador herido grave al caer en zona de rocas en El Hierro"/>
    <x v="1"/>
    <x v="58"/>
    <x v="0"/>
    <x v="4"/>
    <s v="Local"/>
    <x v="3"/>
    <x v="0"/>
    <x v="5"/>
    <x v="8"/>
    <x v="0"/>
    <x v="0"/>
    <x v="0"/>
    <x v="8"/>
    <x v="2"/>
    <x v="1"/>
    <x v="3"/>
  </r>
  <r>
    <x v="137"/>
    <x v="473"/>
    <n v="6333"/>
    <s v="Herguijuela de la Sierra"/>
    <x v="52"/>
    <x v="3"/>
    <d v="1899-12-30T13:00:00"/>
    <s v="40.445360"/>
    <s v="-0.074302"/>
    <s v="Aparece el cuerpo sin vida de un hombre dentro de un bidón de riego en Herguijuela"/>
    <x v="1"/>
    <x v="10"/>
    <x v="0"/>
    <x v="4"/>
    <s v="Local"/>
    <x v="0"/>
    <x v="1"/>
    <x v="0"/>
    <x v="17"/>
    <x v="0"/>
    <x v="1"/>
    <x v="0"/>
    <x v="3"/>
    <x v="2"/>
    <x v="0"/>
    <x v="0"/>
  </r>
  <r>
    <x v="137"/>
    <x v="474"/>
    <n v="6321"/>
    <s v="Los Llanos de Aridane, Puerto Naos"/>
    <x v="27"/>
    <x v="2"/>
    <m/>
    <s v="28.586252"/>
    <s v="-17.911023"/>
    <s v="Los bomberos rescatan a un hombre que cayó al mar en Puerto Naos"/>
    <x v="1"/>
    <x v="5"/>
    <x v="0"/>
    <x v="4"/>
    <s v="Sin datos"/>
    <x v="3"/>
    <x v="1"/>
    <x v="1"/>
    <x v="8"/>
    <x v="0"/>
    <x v="0"/>
    <x v="0"/>
    <x v="3"/>
    <x v="2"/>
    <x v="4"/>
    <x v="6"/>
  </r>
  <r>
    <x v="137"/>
    <x v="475"/>
    <n v="6317"/>
    <s v="Xove, Playa de Esteiro"/>
    <x v="3"/>
    <x v="1"/>
    <d v="1899-12-30T12:00:00"/>
    <s v="43.712457"/>
    <s v="-7.561156"/>
    <s v="Socorristas de Xove rescatan en Esteiro a un surfista en apuros"/>
    <x v="1"/>
    <x v="6"/>
    <x v="0"/>
    <x v="11"/>
    <s v="Local"/>
    <x v="4"/>
    <x v="1"/>
    <x v="2"/>
    <x v="2"/>
    <x v="5"/>
    <x v="3"/>
    <x v="1"/>
    <x v="9"/>
    <x v="1"/>
    <x v="2"/>
    <x v="1"/>
  </r>
  <r>
    <x v="137"/>
    <x v="476"/>
    <n v="6316"/>
    <s v="Campos, Playa de Es Trenc"/>
    <x v="17"/>
    <x v="7"/>
    <d v="1899-12-30T19:00:00"/>
    <s v="39.352995"/>
    <s v="2.974568"/>
    <s v="Fallece ahogado un hombre de 61 años en la playa de Es Trenc"/>
    <x v="1"/>
    <x v="70"/>
    <x v="0"/>
    <x v="1"/>
    <s v="Sin datos"/>
    <x v="0"/>
    <x v="1"/>
    <x v="0"/>
    <x v="2"/>
    <x v="0"/>
    <x v="2"/>
    <x v="1"/>
    <x v="2"/>
    <x v="1"/>
    <x v="2"/>
    <x v="1"/>
  </r>
  <r>
    <x v="137"/>
    <x v="477"/>
    <n v="6314"/>
    <s v="Can Pere Antoni"/>
    <x v="17"/>
    <x v="7"/>
    <d v="1899-12-30T20:30:00"/>
    <s v="39.562805"/>
    <s v="2.661025"/>
    <s v="Una socorrista fuera de servicio salva a un niño de morir ahogado en Can Pere Antoni"/>
    <x v="1"/>
    <x v="82"/>
    <x v="20"/>
    <x v="11"/>
    <s v="Residente"/>
    <x v="7"/>
    <x v="9"/>
    <x v="3"/>
    <x v="2"/>
    <x v="5"/>
    <x v="3"/>
    <x v="2"/>
    <x v="2"/>
    <x v="5"/>
    <x v="2"/>
    <x v="1"/>
  </r>
  <r>
    <x v="137"/>
    <x v="478"/>
    <n v="6309"/>
    <s v="Denia, Les rotes"/>
    <x v="28"/>
    <x v="12"/>
    <d v="1899-12-30T23:00:00"/>
    <s v="38.836533"/>
    <s v="0.124032"/>
    <s v="Rescatan a dos náufragos a medianoche en les Rotes de Dénia tras una intensa búsqueda"/>
    <x v="1"/>
    <x v="15"/>
    <x v="0"/>
    <x v="5"/>
    <s v="Sin datos"/>
    <x v="4"/>
    <x v="1"/>
    <x v="3"/>
    <x v="8"/>
    <x v="0"/>
    <x v="3"/>
    <x v="0"/>
    <x v="6"/>
    <x v="0"/>
    <x v="4"/>
    <x v="2"/>
  </r>
  <r>
    <x v="137"/>
    <x v="478"/>
    <n v="6310"/>
    <s v="Denia, Les rotes"/>
    <x v="28"/>
    <x v="12"/>
    <d v="1899-12-30T23:00:00"/>
    <s v="38.836533"/>
    <s v="0.124032"/>
    <s v="Rescatan a dos náufragos a medianoche en les Rotes de Dénia tras una intensa búsqueda"/>
    <x v="1"/>
    <x v="15"/>
    <x v="0"/>
    <x v="5"/>
    <s v="Sin datos"/>
    <x v="4"/>
    <x v="1"/>
    <x v="2"/>
    <x v="8"/>
    <x v="0"/>
    <x v="3"/>
    <x v="0"/>
    <x v="6"/>
    <x v="0"/>
    <x v="4"/>
    <x v="2"/>
  </r>
  <r>
    <x v="137"/>
    <x v="479"/>
    <n v="6307"/>
    <s v="Cullera"/>
    <x v="33"/>
    <x v="12"/>
    <d v="1899-12-30T20:15:00"/>
    <s v="39.185592"/>
    <s v="-0.215044"/>
    <s v="Rescatan a dos deportistas arrastradas mar adentro por el poniente en Cullera"/>
    <x v="1"/>
    <x v="88"/>
    <x v="5"/>
    <x v="11"/>
    <s v="Residente"/>
    <x v="4"/>
    <x v="1"/>
    <x v="2"/>
    <x v="8"/>
    <x v="5"/>
    <x v="3"/>
    <x v="0"/>
    <x v="9"/>
    <x v="0"/>
    <x v="4"/>
    <x v="2"/>
  </r>
  <r>
    <x v="137"/>
    <x v="479"/>
    <n v="6308"/>
    <s v="Cullera"/>
    <x v="33"/>
    <x v="12"/>
    <d v="1899-12-30T20:15:00"/>
    <s v="39.185592"/>
    <s v="-0.215044"/>
    <s v="Rescatan a dos deportistas arrastradas mar adentro por el poniente en Cullera"/>
    <x v="1"/>
    <x v="10"/>
    <x v="5"/>
    <x v="11"/>
    <s v="Residente"/>
    <x v="4"/>
    <x v="1"/>
    <x v="2"/>
    <x v="8"/>
    <x v="5"/>
    <x v="3"/>
    <x v="0"/>
    <x v="9"/>
    <x v="0"/>
    <x v="4"/>
    <x v="2"/>
  </r>
  <r>
    <x v="137"/>
    <x v="480"/>
    <n v="6306"/>
    <s v="Calblanque, Cala del Barco"/>
    <x v="9"/>
    <x v="5"/>
    <m/>
    <s v="37.587400"/>
    <s v="-0.792592"/>
    <s v="Fallece un hombre de 87 años al despeñarse cuando hacía senderismo en Calblanque"/>
    <x v="1"/>
    <x v="68"/>
    <x v="0"/>
    <x v="4"/>
    <s v="Sin datos"/>
    <x v="3"/>
    <x v="0"/>
    <x v="0"/>
    <x v="8"/>
    <x v="0"/>
    <x v="1"/>
    <x v="0"/>
    <x v="3"/>
    <x v="2"/>
    <x v="4"/>
    <x v="0"/>
  </r>
  <r>
    <x v="137"/>
    <x v="481"/>
    <n v="6305"/>
    <s v="Ribeira, Playa de Ladeira"/>
    <x v="20"/>
    <x v="1"/>
    <d v="1899-12-30T18:00:00"/>
    <s v="42.577955"/>
    <s v="-9.060069"/>
    <s v="Fallece tras ser rescatado del agua en la playa de Ladeira"/>
    <x v="1"/>
    <x v="5"/>
    <x v="0"/>
    <x v="14"/>
    <s v="Sin datos"/>
    <x v="0"/>
    <x v="1"/>
    <x v="0"/>
    <x v="2"/>
    <x v="0"/>
    <x v="2"/>
    <x v="1"/>
    <x v="2"/>
    <x v="1"/>
    <x v="2"/>
    <x v="3"/>
  </r>
  <r>
    <x v="137"/>
    <x v="481"/>
    <n v="6311"/>
    <s v="Ribeira, Playa de Ladeira"/>
    <x v="20"/>
    <x v="1"/>
    <d v="1899-12-30T18:00:00"/>
    <s v="42.577955"/>
    <s v="-9.060069"/>
    <s v="Fallece tras ser rescatado del agua en la playa de Ladeira"/>
    <x v="0"/>
    <x v="5"/>
    <x v="0"/>
    <x v="14"/>
    <s v="Sin datos"/>
    <x v="4"/>
    <x v="1"/>
    <x v="2"/>
    <x v="2"/>
    <x v="0"/>
    <x v="3"/>
    <x v="1"/>
    <x v="2"/>
    <x v="1"/>
    <x v="8"/>
    <x v="3"/>
  </r>
  <r>
    <x v="138"/>
    <x v="482"/>
    <n v="6296"/>
    <s v="Cádiz, Playa de Santa María del Mar"/>
    <x v="15"/>
    <x v="4"/>
    <d v="1899-12-30T09:00:00"/>
    <s v="36.520215"/>
    <s v="-6.287647"/>
    <s v="Unos surfistas rescatan a un bañista de 70 años en Santa María del Mar, en Cádiz"/>
    <x v="1"/>
    <x v="1"/>
    <x v="0"/>
    <x v="11"/>
    <s v="Local"/>
    <x v="0"/>
    <x v="0"/>
    <x v="1"/>
    <x v="2"/>
    <x v="0"/>
    <x v="4"/>
    <x v="2"/>
    <x v="2"/>
    <x v="0"/>
    <x v="1"/>
    <x v="3"/>
  </r>
  <r>
    <x v="139"/>
    <x v="483"/>
    <n v="6403"/>
    <s v="Las Palmas de Gran Canaria"/>
    <x v="19"/>
    <x v="2"/>
    <m/>
    <s v="28.113083"/>
    <s v="-15.413900"/>
    <s v="El cadáver hallado en los tetrápodos es del presunto matricida de Copherfam"/>
    <x v="1"/>
    <x v="15"/>
    <x v="0"/>
    <x v="7"/>
    <s v="Local"/>
    <x v="1"/>
    <x v="1"/>
    <x v="0"/>
    <x v="8"/>
    <x v="0"/>
    <x v="1"/>
    <x v="0"/>
    <x v="3"/>
    <x v="0"/>
    <x v="4"/>
    <x v="0"/>
  </r>
  <r>
    <x v="139"/>
    <x v="484"/>
    <n v="6297"/>
    <s v="O Grove, Playa de A Lanzada"/>
    <x v="1"/>
    <x v="1"/>
    <d v="1899-12-30T19:00:00"/>
    <s v="42.453635"/>
    <s v="-8.881289"/>
    <s v="Rescatan en A Lanzada a dos menores que arrastraba la corriente cuando practicaban bodyboard"/>
    <x v="1"/>
    <x v="46"/>
    <x v="0"/>
    <x v="11"/>
    <s v="Local"/>
    <x v="4"/>
    <x v="1"/>
    <x v="2"/>
    <x v="2"/>
    <x v="0"/>
    <x v="3"/>
    <x v="2"/>
    <x v="9"/>
    <x v="0"/>
    <x v="2"/>
    <x v="1"/>
  </r>
  <r>
    <x v="139"/>
    <x v="484"/>
    <n v="6298"/>
    <s v="O Grove, Playa de A Lanzada"/>
    <x v="1"/>
    <x v="1"/>
    <d v="1899-12-30T19:00:00"/>
    <s v="42.453635"/>
    <s v="-8.881289"/>
    <s v="Rescatan en A Lanzada a dos menores que arrastraba la corriente cuando practicaban bodyboard"/>
    <x v="1"/>
    <x v="46"/>
    <x v="0"/>
    <x v="11"/>
    <s v="Local"/>
    <x v="4"/>
    <x v="1"/>
    <x v="2"/>
    <x v="2"/>
    <x v="0"/>
    <x v="3"/>
    <x v="2"/>
    <x v="9"/>
    <x v="0"/>
    <x v="2"/>
    <x v="1"/>
  </r>
  <r>
    <x v="139"/>
    <x v="485"/>
    <n v="6294"/>
    <s v="La Azohía"/>
    <x v="9"/>
    <x v="5"/>
    <d v="1899-12-30T13:30:00"/>
    <s v="37.553131"/>
    <s v="-1.170504"/>
    <s v="Un hombre de 84 años, encontrado muerto en la playa de La Azohía (Cartagena)"/>
    <x v="1"/>
    <x v="47"/>
    <x v="0"/>
    <x v="1"/>
    <s v="Sin datos"/>
    <x v="1"/>
    <x v="0"/>
    <x v="0"/>
    <x v="3"/>
    <x v="1"/>
    <x v="2"/>
    <x v="1"/>
    <x v="2"/>
    <x v="0"/>
    <x v="1"/>
    <x v="3"/>
  </r>
  <r>
    <x v="139"/>
    <x v="486"/>
    <n v="6293"/>
    <s v="Calviá, Playa de Palmanova"/>
    <x v="17"/>
    <x v="7"/>
    <d v="1899-12-30T18:00:00"/>
    <s v="39.518976"/>
    <s v="2.537264"/>
    <s v="Hallan muerto a un bañista de 59 años en la playa de Palmanova"/>
    <x v="1"/>
    <x v="10"/>
    <x v="0"/>
    <x v="1"/>
    <s v="Sin datos"/>
    <x v="1"/>
    <x v="1"/>
    <x v="0"/>
    <x v="8"/>
    <x v="0"/>
    <x v="1"/>
    <x v="0"/>
    <x v="1"/>
    <x v="0"/>
    <x v="4"/>
    <x v="0"/>
  </r>
  <r>
    <x v="139"/>
    <x v="487"/>
    <n v="6289"/>
    <s v="Mollerussa, Piscinas municipales"/>
    <x v="39"/>
    <x v="0"/>
    <d v="1899-12-30T16:00:00"/>
    <s v="41.624232"/>
    <s v="0.893535"/>
    <s v="Una niña de 6 años, a punto de morir ahogada en una piscina de Mollerussa"/>
    <x v="0"/>
    <x v="79"/>
    <x v="0"/>
    <x v="1"/>
    <s v="Local"/>
    <x v="0"/>
    <x v="1"/>
    <x v="1"/>
    <x v="9"/>
    <x v="1"/>
    <x v="2"/>
    <x v="1"/>
    <x v="2"/>
    <x v="1"/>
    <x v="2"/>
    <x v="1"/>
  </r>
  <r>
    <x v="139"/>
    <x v="488"/>
    <n v="6288"/>
    <s v="Santa Pola, Cala Santiago Bernabeu"/>
    <x v="28"/>
    <x v="12"/>
    <d v="1899-12-30T20:07:00"/>
    <s v="38.189372"/>
    <s v="-0.554769"/>
    <s v="Muere un hombre de 70 años ahogado en una cala de Santa Pola"/>
    <x v="1"/>
    <x v="1"/>
    <x v="0"/>
    <x v="1"/>
    <s v="Sin datos"/>
    <x v="1"/>
    <x v="0"/>
    <x v="0"/>
    <x v="2"/>
    <x v="0"/>
    <x v="0"/>
    <x v="2"/>
    <x v="2"/>
    <x v="0"/>
    <x v="1"/>
    <x v="3"/>
  </r>
  <r>
    <x v="139"/>
    <x v="489"/>
    <n v="6286"/>
    <s v="Peñíscola, Playa Sur"/>
    <x v="38"/>
    <x v="12"/>
    <d v="1899-12-30T10:00:00"/>
    <s v="40.358200"/>
    <s v="0.401185"/>
    <s v="Fallece una bañista en una playa de Peñíscola"/>
    <x v="0"/>
    <x v="34"/>
    <x v="0"/>
    <x v="1"/>
    <s v="Sin datos"/>
    <x v="1"/>
    <x v="0"/>
    <x v="0"/>
    <x v="2"/>
    <x v="0"/>
    <x v="0"/>
    <x v="2"/>
    <x v="2"/>
    <x v="0"/>
    <x v="1"/>
    <x v="3"/>
  </r>
  <r>
    <x v="140"/>
    <x v="490"/>
    <n v="6295"/>
    <s v="Ferrol, Playa de Covas"/>
    <x v="20"/>
    <x v="1"/>
    <d v="1899-12-30T18:00:00"/>
    <s v="43.671858"/>
    <s v="-7.604468"/>
    <s v="Los socorristas rescatan a un turista en las rocas de la playa ferrolana de Covas"/>
    <x v="1"/>
    <x v="89"/>
    <x v="14"/>
    <x v="14"/>
    <s v="Extranjero"/>
    <x v="4"/>
    <x v="1"/>
    <x v="3"/>
    <x v="2"/>
    <x v="0"/>
    <x v="3"/>
    <x v="1"/>
    <x v="14"/>
    <x v="1"/>
    <x v="2"/>
    <x v="1"/>
  </r>
  <r>
    <x v="140"/>
    <x v="491"/>
    <n v="6291"/>
    <s v="Torrevieja, Playa de la Mata"/>
    <x v="28"/>
    <x v="12"/>
    <d v="1899-12-30T20:40:00"/>
    <s v="38.010365"/>
    <s v="-0.652584"/>
    <s v="Fallece ahogado un hombre de 75 años en la playa de La Mata de Torrevieja"/>
    <x v="1"/>
    <x v="21"/>
    <x v="0"/>
    <x v="1"/>
    <s v="Otra CCAA"/>
    <x v="0"/>
    <x v="0"/>
    <x v="0"/>
    <x v="2"/>
    <x v="0"/>
    <x v="1"/>
    <x v="0"/>
    <x v="2"/>
    <x v="2"/>
    <x v="4"/>
    <x v="0"/>
  </r>
  <r>
    <x v="140"/>
    <x v="492"/>
    <n v="6287"/>
    <s v="Reinosa, antigua mina Fontoria"/>
    <x v="25"/>
    <x v="11"/>
    <m/>
    <s v="43.009965"/>
    <s v="-4.153680"/>
    <s v="Localizado el cuerpo sin vida de Victoriano a las afueras de Reinosa"/>
    <x v="1"/>
    <x v="61"/>
    <x v="0"/>
    <x v="4"/>
    <s v="Local"/>
    <x v="1"/>
    <x v="0"/>
    <x v="0"/>
    <x v="6"/>
    <x v="0"/>
    <x v="1"/>
    <x v="0"/>
    <x v="3"/>
    <x v="0"/>
    <x v="4"/>
    <x v="0"/>
  </r>
  <r>
    <x v="140"/>
    <x v="493"/>
    <n v="6284"/>
    <s v="Santander, Playa de la Magdalena"/>
    <x v="25"/>
    <x v="11"/>
    <d v="1899-12-30T19:04:00"/>
    <s v="43.467814"/>
    <s v="-3.772031"/>
    <s v="Fallece una mujer en la playa de La Magdalena"/>
    <x v="0"/>
    <x v="5"/>
    <x v="0"/>
    <x v="2"/>
    <s v="Sin datos"/>
    <x v="1"/>
    <x v="1"/>
    <x v="0"/>
    <x v="2"/>
    <x v="1"/>
    <x v="0"/>
    <x v="1"/>
    <x v="1"/>
    <x v="4"/>
    <x v="10"/>
    <x v="5"/>
  </r>
  <r>
    <x v="140"/>
    <x v="494"/>
    <n v="6283"/>
    <s v="Vilanova i la Geltrú, Playa de Ribes Roges"/>
    <x v="4"/>
    <x v="0"/>
    <d v="1899-12-30T12:50:00"/>
    <s v="41.212131"/>
    <s v="1.722371"/>
    <s v="Fallece una mujer de 86 años en una playa de Vilanova i la Geltrú"/>
    <x v="0"/>
    <x v="72"/>
    <x v="0"/>
    <x v="1"/>
    <s v="Sin datos"/>
    <x v="1"/>
    <x v="0"/>
    <x v="0"/>
    <x v="2"/>
    <x v="1"/>
    <x v="2"/>
    <x v="1"/>
    <x v="2"/>
    <x v="1"/>
    <x v="2"/>
    <x v="1"/>
  </r>
  <r>
    <x v="140"/>
    <x v="495"/>
    <n v="6280"/>
    <s v="Montijo"/>
    <x v="32"/>
    <x v="13"/>
    <d v="1899-12-30T14:30:00"/>
    <s v="38.907753"/>
    <s v="-6.601997"/>
    <s v="Un niño de dos años sufre un ahogamiento en una piscina de Montijo"/>
    <x v="1"/>
    <x v="75"/>
    <x v="0"/>
    <x v="16"/>
    <s v="Local"/>
    <x v="0"/>
    <x v="1"/>
    <x v="1"/>
    <x v="12"/>
    <x v="1"/>
    <x v="0"/>
    <x v="0"/>
    <x v="3"/>
    <x v="2"/>
    <x v="0"/>
    <x v="3"/>
  </r>
  <r>
    <x v="140"/>
    <x v="496"/>
    <n v="6279"/>
    <s v="Alcalá de Henares, Río Henares"/>
    <x v="48"/>
    <x v="18"/>
    <d v="1899-12-30T17:30:00"/>
    <s v="40.468778"/>
    <s v="-3.386072"/>
    <s v="Muere ahogado un hombre en el río Henares"/>
    <x v="1"/>
    <x v="37"/>
    <x v="0"/>
    <x v="1"/>
    <s v="Sin datos"/>
    <x v="0"/>
    <x v="1"/>
    <x v="0"/>
    <x v="1"/>
    <x v="0"/>
    <x v="1"/>
    <x v="0"/>
    <x v="2"/>
    <x v="2"/>
    <x v="4"/>
    <x v="0"/>
  </r>
  <r>
    <x v="141"/>
    <x v="497"/>
    <n v="6354"/>
    <s v="Arona, Playa de las Vistas"/>
    <x v="27"/>
    <x v="2"/>
    <d v="1899-12-30T16:36:00"/>
    <s v="28.052105"/>
    <s v="-16.723919"/>
    <s v="Varón herido moderado al sufrir un semiahogamiento en Tenerife"/>
    <x v="1"/>
    <x v="61"/>
    <x v="0"/>
    <x v="1"/>
    <s v="Sin datos"/>
    <x v="0"/>
    <x v="0"/>
    <x v="1"/>
    <x v="2"/>
    <x v="0"/>
    <x v="2"/>
    <x v="1"/>
    <x v="2"/>
    <x v="1"/>
    <x v="2"/>
    <x v="1"/>
  </r>
  <r>
    <x v="141"/>
    <x v="498"/>
    <n v="6285"/>
    <s v="Arona, Playa de las Vstas"/>
    <x v="27"/>
    <x v="2"/>
    <d v="1899-12-30T16:30:00"/>
    <s v="28.052238"/>
    <s v="-16.724540"/>
    <s v="Mayor de 73 años a punto de ahogarse en Playa Las Vistas"/>
    <x v="1"/>
    <x v="61"/>
    <x v="0"/>
    <x v="1"/>
    <s v="Sin datos"/>
    <x v="0"/>
    <x v="0"/>
    <x v="1"/>
    <x v="2"/>
    <x v="0"/>
    <x v="2"/>
    <x v="1"/>
    <x v="2"/>
    <x v="1"/>
    <x v="2"/>
    <x v="1"/>
  </r>
  <r>
    <x v="141"/>
    <x v="499"/>
    <n v="6282"/>
    <s v="Pájara, Playa de Morro Jable"/>
    <x v="2"/>
    <x v="2"/>
    <d v="1899-12-30T17:00:00"/>
    <s v="28.049253"/>
    <s v="-14.351133"/>
    <s v="Recuperan del mar en estado grave a un joven de 22 años en Fuerteventura"/>
    <x v="1"/>
    <x v="66"/>
    <x v="0"/>
    <x v="4"/>
    <s v="Sin datos"/>
    <x v="0"/>
    <x v="1"/>
    <x v="1"/>
    <x v="2"/>
    <x v="0"/>
    <x v="2"/>
    <x v="1"/>
    <x v="2"/>
    <x v="3"/>
    <x v="10"/>
    <x v="5"/>
  </r>
  <r>
    <x v="141"/>
    <x v="500"/>
    <n v="6281"/>
    <s v="Torrelavega, Río Saja"/>
    <x v="25"/>
    <x v="11"/>
    <d v="1899-12-30T16:29:00"/>
    <s v="43.353445"/>
    <s v="-4.063443"/>
    <s v="Fallece ahogado un hombre en el río Saja, en Cantabria"/>
    <x v="1"/>
    <x v="37"/>
    <x v="0"/>
    <x v="4"/>
    <s v="Sin datos"/>
    <x v="3"/>
    <x v="1"/>
    <x v="7"/>
    <x v="1"/>
    <x v="0"/>
    <x v="1"/>
    <x v="0"/>
    <x v="3"/>
    <x v="0"/>
    <x v="4"/>
    <x v="3"/>
  </r>
  <r>
    <x v="141"/>
    <x v="501"/>
    <n v="6278"/>
    <s v="Azpeitia"/>
    <x v="12"/>
    <x v="6"/>
    <m/>
    <s v="43.182942"/>
    <s v="-2.270927"/>
    <s v="La Ertzaintza investiga como homicidio la muerte de un niño de cuatro años en Azpeitia"/>
    <x v="1"/>
    <x v="43"/>
    <x v="0"/>
    <x v="0"/>
    <s v="Local"/>
    <x v="0"/>
    <x v="1"/>
    <x v="0"/>
    <x v="0"/>
    <x v="0"/>
    <x v="1"/>
    <x v="0"/>
    <x v="21"/>
    <x v="2"/>
    <x v="1"/>
    <x v="0"/>
  </r>
  <r>
    <x v="141"/>
    <x v="502"/>
    <n v="6277"/>
    <s v="Tapia de Casariego"/>
    <x v="23"/>
    <x v="9"/>
    <m/>
    <s v="43.572960"/>
    <s v="-6.946598"/>
    <s v="Rescatan del agua el cadáver de un hombre en Tapia"/>
    <x v="1"/>
    <x v="61"/>
    <x v="0"/>
    <x v="4"/>
    <s v="Local"/>
    <x v="3"/>
    <x v="1"/>
    <x v="0"/>
    <x v="8"/>
    <x v="0"/>
    <x v="1"/>
    <x v="0"/>
    <x v="8"/>
    <x v="0"/>
    <x v="4"/>
    <x v="0"/>
  </r>
  <r>
    <x v="141"/>
    <x v="503"/>
    <n v="6276"/>
    <s v="Almacelles, piscinas municipal"/>
    <x v="39"/>
    <x v="0"/>
    <d v="1899-12-30T18:00:00"/>
    <s v="41.728465"/>
    <s v="0.431371"/>
    <s v="Menor de 13 años ha sido recuperado en la piscina municipal de Almacelles (Segrià)"/>
    <x v="1"/>
    <x v="29"/>
    <x v="0"/>
    <x v="1"/>
    <s v="Sin datos"/>
    <x v="0"/>
    <x v="1"/>
    <x v="1"/>
    <x v="9"/>
    <x v="1"/>
    <x v="2"/>
    <x v="1"/>
    <x v="2"/>
    <x v="3"/>
    <x v="2"/>
    <x v="1"/>
  </r>
  <r>
    <x v="141"/>
    <x v="504"/>
    <n v="6275"/>
    <s v="Segur de Calafell"/>
    <x v="30"/>
    <x v="0"/>
    <d v="1899-12-30T18:00:00"/>
    <s v="41.207445"/>
    <s v="1.595848"/>
    <s v="Evacúan en helicóptero a un niño de 3 años por ahogamiento"/>
    <x v="1"/>
    <x v="33"/>
    <x v="0"/>
    <x v="16"/>
    <s v="Local"/>
    <x v="0"/>
    <x v="1"/>
    <x v="1"/>
    <x v="12"/>
    <x v="1"/>
    <x v="0"/>
    <x v="0"/>
    <x v="3"/>
    <x v="2"/>
    <x v="0"/>
    <x v="3"/>
  </r>
  <r>
    <x v="141"/>
    <x v="505"/>
    <n v="6274"/>
    <s v="Fuengirola, Playa de Carvajal"/>
    <x v="7"/>
    <x v="4"/>
    <d v="1899-12-30T10:45:00"/>
    <s v="36.571513"/>
    <s v="-4.589155"/>
    <s v="Fallece un hombre de 63 años tras ser rescatado en la playa de Carvajal en Fuengirola"/>
    <x v="1"/>
    <x v="12"/>
    <x v="0"/>
    <x v="1"/>
    <s v="Sin datos"/>
    <x v="0"/>
    <x v="0"/>
    <x v="0"/>
    <x v="3"/>
    <x v="0"/>
    <x v="10"/>
    <x v="2"/>
    <x v="2"/>
    <x v="0"/>
    <x v="1"/>
    <x v="3"/>
  </r>
  <r>
    <x v="141"/>
    <x v="506"/>
    <n v="6273"/>
    <s v="Castrillón, Playa de Munielles"/>
    <x v="23"/>
    <x v="9"/>
    <d v="1899-12-30T19:00:00"/>
    <s v="43.579523"/>
    <s v="-6.012480"/>
    <s v="Rescatan a un submarinista turolense que se mostró indispuesto en la playa de Munielles"/>
    <x v="1"/>
    <x v="5"/>
    <x v="0"/>
    <x v="6"/>
    <s v="Otra CCAA"/>
    <x v="7"/>
    <x v="1"/>
    <x v="1"/>
    <x v="2"/>
    <x v="0"/>
    <x v="3"/>
    <x v="1"/>
    <x v="10"/>
    <x v="1"/>
    <x v="2"/>
    <x v="1"/>
  </r>
  <r>
    <x v="142"/>
    <x v="507"/>
    <n v="6371"/>
    <s v="Marbella, Polideportivo Guadaiza"/>
    <x v="7"/>
    <x v="4"/>
    <m/>
    <s v="36.498307"/>
    <s v="-4.981267"/>
    <s v="Salva la vida de una niña de siete años a punto de ahogarse en un polideportivo de Marbella"/>
    <x v="0"/>
    <x v="87"/>
    <x v="24"/>
    <x v="1"/>
    <s v="Residente"/>
    <x v="0"/>
    <x v="1"/>
    <x v="1"/>
    <x v="9"/>
    <x v="1"/>
    <x v="2"/>
    <x v="1"/>
    <x v="2"/>
    <x v="1"/>
    <x v="2"/>
    <x v="1"/>
  </r>
  <r>
    <x v="142"/>
    <x v="508"/>
    <n v="6292"/>
    <s v="Hondarribia, Cala Asturiaga"/>
    <x v="12"/>
    <x v="6"/>
    <d v="1899-12-30T20:30:00"/>
    <s v="43.391699"/>
    <s v="-1.790579"/>
    <s v="Un francés de 56 años muere ahogado en una cala en Hondarribia"/>
    <x v="1"/>
    <x v="60"/>
    <x v="10"/>
    <x v="6"/>
    <s v="Extranjero"/>
    <x v="0"/>
    <x v="1"/>
    <x v="0"/>
    <x v="8"/>
    <x v="0"/>
    <x v="4"/>
    <x v="0"/>
    <x v="5"/>
    <x v="2"/>
    <x v="1"/>
    <x v="4"/>
  </r>
  <r>
    <x v="142"/>
    <x v="509"/>
    <n v="6272"/>
    <s v="Perbes, Playa de Perbes"/>
    <x v="20"/>
    <x v="1"/>
    <d v="1899-12-30T16:00:00"/>
    <s v="43.376001"/>
    <s v="-8.214640"/>
    <s v="Fallece un hombre tras ser rescatado del agua en la playa de Perbes"/>
    <x v="1"/>
    <x v="54"/>
    <x v="0"/>
    <x v="1"/>
    <s v="Sin datos"/>
    <x v="1"/>
    <x v="0"/>
    <x v="0"/>
    <x v="2"/>
    <x v="2"/>
    <x v="2"/>
    <x v="1"/>
    <x v="2"/>
    <x v="0"/>
    <x v="1"/>
    <x v="3"/>
  </r>
  <r>
    <x v="142"/>
    <x v="510"/>
    <n v="6271"/>
    <s v="Valencia, Playa de Pinedo"/>
    <x v="33"/>
    <x v="12"/>
    <d v="1899-12-30T18:00:00"/>
    <s v="39.422146"/>
    <s v="-0.332483"/>
    <s v="Una mujer muere en la playa de Pinedo"/>
    <x v="0"/>
    <x v="38"/>
    <x v="0"/>
    <x v="1"/>
    <s v="Sin datos"/>
    <x v="1"/>
    <x v="0"/>
    <x v="0"/>
    <x v="2"/>
    <x v="0"/>
    <x v="2"/>
    <x v="1"/>
    <x v="2"/>
    <x v="0"/>
    <x v="1"/>
    <x v="3"/>
  </r>
  <r>
    <x v="142"/>
    <x v="511"/>
    <n v="6269"/>
    <s v="Foz, Playa de A Rapadoira"/>
    <x v="3"/>
    <x v="1"/>
    <m/>
    <s v="43.572598"/>
    <s v="-7.247518"/>
    <s v="Evacúan de la playa de A Rapadoira a una mujer que sufrió un corte de digestión en el agua"/>
    <x v="0"/>
    <x v="1"/>
    <x v="0"/>
    <x v="2"/>
    <s v="Local"/>
    <x v="2"/>
    <x v="0"/>
    <x v="1"/>
    <x v="2"/>
    <x v="0"/>
    <x v="3"/>
    <x v="1"/>
    <x v="2"/>
    <x v="1"/>
    <x v="2"/>
    <x v="1"/>
  </r>
  <r>
    <x v="142"/>
    <x v="512"/>
    <n v="6259"/>
    <s v="Mont Roig del Campo, Playa de la Porquerola"/>
    <x v="30"/>
    <x v="0"/>
    <d v="1899-12-30T11:30:00"/>
    <s v="41.030872"/>
    <s v="0.971924"/>
    <s v="Muere ahogado un hombre de 72 años en una playa de Tarragona"/>
    <x v="1"/>
    <x v="36"/>
    <x v="10"/>
    <x v="11"/>
    <s v="Extranjero"/>
    <x v="0"/>
    <x v="0"/>
    <x v="6"/>
    <x v="2"/>
    <x v="5"/>
    <x v="2"/>
    <x v="1"/>
    <x v="2"/>
    <x v="1"/>
    <x v="2"/>
    <x v="1"/>
  </r>
  <r>
    <x v="142"/>
    <x v="513"/>
    <n v="6258"/>
    <s v="Garrafe de Torío, Rïo Torio"/>
    <x v="16"/>
    <x v="3"/>
    <m/>
    <s v="42.732605"/>
    <s v="-5.519730"/>
    <s v="Investigan la muerte de un anciano de 82 años tras ser localizado su cuerpo sin vida en las aguas del río Torío a su paso por La Flecha"/>
    <x v="1"/>
    <x v="34"/>
    <x v="0"/>
    <x v="1"/>
    <s v="Local"/>
    <x v="1"/>
    <x v="0"/>
    <x v="0"/>
    <x v="1"/>
    <x v="0"/>
    <x v="1"/>
    <x v="0"/>
    <x v="3"/>
    <x v="0"/>
    <x v="1"/>
    <x v="0"/>
  </r>
  <r>
    <x v="142"/>
    <x v="514"/>
    <n v="6256"/>
    <s v="Valle Gran Rey, Playa de La Calera"/>
    <x v="53"/>
    <x v="2"/>
    <d v="1899-12-30T12:53:00"/>
    <s v="28.094872"/>
    <s v="-17.342523"/>
    <s v="Fallece ahogada una mujer en La Gomera"/>
    <x v="0"/>
    <x v="37"/>
    <x v="4"/>
    <x v="1"/>
    <s v="Extranjero"/>
    <x v="0"/>
    <x v="1"/>
    <x v="0"/>
    <x v="2"/>
    <x v="0"/>
    <x v="2"/>
    <x v="1"/>
    <x v="2"/>
    <x v="1"/>
    <x v="2"/>
    <x v="1"/>
  </r>
  <r>
    <x v="143"/>
    <x v="515"/>
    <n v="6267"/>
    <s v="Chapinería"/>
    <x v="48"/>
    <x v="18"/>
    <m/>
    <s v="40.379053"/>
    <s v="-4.211221"/>
    <s v="El Summa reanima a una mujer semiahogada en su piscina de Chapinería"/>
    <x v="0"/>
    <x v="64"/>
    <x v="0"/>
    <x v="1"/>
    <s v="Local"/>
    <x v="0"/>
    <x v="0"/>
    <x v="0"/>
    <x v="12"/>
    <x v="1"/>
    <x v="0"/>
    <x v="0"/>
    <x v="2"/>
    <x v="2"/>
    <x v="0"/>
    <x v="3"/>
  </r>
  <r>
    <x v="143"/>
    <x v="516"/>
    <n v="6266"/>
    <s v="Santa Pola"/>
    <x v="28"/>
    <x v="12"/>
    <m/>
    <s v="38.533423"/>
    <s v="-0.155285"/>
    <s v="ahogamiento un hombre de 70 años en la playa de Poniente de Benidorm"/>
    <x v="0"/>
    <x v="47"/>
    <x v="0"/>
    <x v="1"/>
    <s v="Sin datos"/>
    <x v="0"/>
    <x v="0"/>
    <x v="1"/>
    <x v="2"/>
    <x v="0"/>
    <x v="2"/>
    <x v="1"/>
    <x v="2"/>
    <x v="1"/>
    <x v="2"/>
    <x v="1"/>
  </r>
  <r>
    <x v="143"/>
    <x v="517"/>
    <n v="6265"/>
    <s v="Benidorm, Playa del Poniente"/>
    <x v="28"/>
    <x v="12"/>
    <d v="1899-12-30T18:00:00"/>
    <s v="38.533423"/>
    <s v="-0.155285"/>
    <s v="ahogamiento un hombre de 70 años en la playa de Poniente de Benidorm"/>
    <x v="1"/>
    <x v="1"/>
    <x v="0"/>
    <x v="1"/>
    <s v="Sin datos"/>
    <x v="0"/>
    <x v="0"/>
    <x v="0"/>
    <x v="2"/>
    <x v="0"/>
    <x v="2"/>
    <x v="1"/>
    <x v="2"/>
    <x v="1"/>
    <x v="2"/>
    <x v="1"/>
  </r>
  <r>
    <x v="143"/>
    <x v="518"/>
    <n v="6264"/>
    <s v="Onda"/>
    <x v="38"/>
    <x v="12"/>
    <d v="1899-12-30T22:50:00"/>
    <s v="39.965104"/>
    <s v="-0.262657"/>
    <s v="Rescatan a un hombre de 22 años con síntomas de ahogamiento en una piscina de una masía de Onda"/>
    <x v="1"/>
    <x v="66"/>
    <x v="0"/>
    <x v="1"/>
    <s v="Local"/>
    <x v="0"/>
    <x v="1"/>
    <x v="1"/>
    <x v="12"/>
    <x v="1"/>
    <x v="0"/>
    <x v="0"/>
    <x v="2"/>
    <x v="2"/>
    <x v="0"/>
    <x v="3"/>
  </r>
  <r>
    <x v="143"/>
    <x v="519"/>
    <n v="6260"/>
    <s v="La Manga del Mar Menor, Punta del Galán"/>
    <x v="9"/>
    <x v="5"/>
    <d v="1899-12-30T13:00:00"/>
    <s v="37.689600"/>
    <s v="-0.745072"/>
    <s v="Fallece un hombre de 82 años en una playa de La Manga"/>
    <x v="1"/>
    <x v="34"/>
    <x v="0"/>
    <x v="1"/>
    <s v="Sin datos"/>
    <x v="0"/>
    <x v="0"/>
    <x v="0"/>
    <x v="3"/>
    <x v="0"/>
    <x v="3"/>
    <x v="0"/>
    <x v="2"/>
    <x v="0"/>
    <x v="1"/>
    <x v="3"/>
  </r>
  <r>
    <x v="143"/>
    <x v="520"/>
    <n v="6257"/>
    <s v="Chavaler, Río Tera"/>
    <x v="54"/>
    <x v="3"/>
    <m/>
    <s v="41.842379"/>
    <s v="-2.473694"/>
    <s v="Aparece el cuerpo sin vida de un varón de 63 años en el río Tera a su paso por Chavaler"/>
    <x v="1"/>
    <x v="12"/>
    <x v="0"/>
    <x v="1"/>
    <s v="Local"/>
    <x v="0"/>
    <x v="1"/>
    <x v="0"/>
    <x v="1"/>
    <x v="0"/>
    <x v="1"/>
    <x v="0"/>
    <x v="2"/>
    <x v="0"/>
    <x v="1"/>
    <x v="0"/>
  </r>
  <r>
    <x v="143"/>
    <x v="521"/>
    <n v="6255"/>
    <s v="Villalba del Alcor"/>
    <x v="18"/>
    <x v="4"/>
    <d v="1899-12-30T19:00:00"/>
    <s v="37.297310"/>
    <s v="-6.476490"/>
    <s v="Fallece ahogado un niño de tres años en Villalba del Alcor"/>
    <x v="1"/>
    <x v="33"/>
    <x v="0"/>
    <x v="16"/>
    <s v="Local"/>
    <x v="0"/>
    <x v="1"/>
    <x v="0"/>
    <x v="17"/>
    <x v="0"/>
    <x v="0"/>
    <x v="0"/>
    <x v="3"/>
    <x v="2"/>
    <x v="0"/>
    <x v="3"/>
  </r>
  <r>
    <x v="144"/>
    <x v="522"/>
    <n v="6270"/>
    <s v="Nuez de Aliste, Río Manzanas"/>
    <x v="5"/>
    <x v="3"/>
    <d v="1899-12-30T10:00:00"/>
    <s v="41.784140"/>
    <s v="-6.543827"/>
    <s v="Localizan el cuerpo sin vida de un pescador ahogado en el río Manzanas"/>
    <x v="1"/>
    <x v="40"/>
    <x v="0"/>
    <x v="4"/>
    <s v="Local"/>
    <x v="3"/>
    <x v="0"/>
    <x v="0"/>
    <x v="1"/>
    <x v="0"/>
    <x v="1"/>
    <x v="0"/>
    <x v="8"/>
    <x v="0"/>
    <x v="4"/>
    <x v="0"/>
  </r>
  <r>
    <x v="144"/>
    <x v="523"/>
    <n v="6268"/>
    <s v="A Coruña, Milenium"/>
    <x v="20"/>
    <x v="1"/>
    <d v="1899-12-30T19:00:00"/>
    <s v="43.347743"/>
    <s v="-8.422342"/>
    <s v="Muere un hombre de 42 años tras caer al mar y golpearse con las rocas en A Coruña"/>
    <x v="1"/>
    <x v="24"/>
    <x v="0"/>
    <x v="4"/>
    <s v="Local"/>
    <x v="3"/>
    <x v="1"/>
    <x v="0"/>
    <x v="8"/>
    <x v="0"/>
    <x v="0"/>
    <x v="0"/>
    <x v="8"/>
    <x v="0"/>
    <x v="1"/>
    <x v="3"/>
  </r>
  <r>
    <x v="144"/>
    <x v="524"/>
    <n v="6263"/>
    <s v="Laguna Redondilla, Lagunas de Ruidera"/>
    <x v="40"/>
    <x v="14"/>
    <d v="1899-12-30T19:00:00"/>
    <s v="38.939613"/>
    <s v="-2.848502"/>
    <s v="En la UCI un hombre de 42 años que casi se ahoga en las lagunas de Ruidera"/>
    <x v="1"/>
    <x v="24"/>
    <x v="0"/>
    <x v="1"/>
    <s v="Sin datos"/>
    <x v="0"/>
    <x v="1"/>
    <x v="0"/>
    <x v="6"/>
    <x v="0"/>
    <x v="6"/>
    <x v="0"/>
    <x v="2"/>
    <x v="2"/>
    <x v="1"/>
    <x v="3"/>
  </r>
  <r>
    <x v="144"/>
    <x v="525"/>
    <n v="6243"/>
    <s v="Cóbreces, Playa de Luaña"/>
    <x v="25"/>
    <x v="11"/>
    <m/>
    <s v="43.395022"/>
    <s v="-4.221034"/>
    <s v="_x000d__x000a_Fallece una mujer que fue rescatada en una playa cántabra el sábado"/>
    <x v="0"/>
    <x v="3"/>
    <x v="0"/>
    <x v="2"/>
    <s v="Sin datos"/>
    <x v="2"/>
    <x v="0"/>
    <x v="0"/>
    <x v="2"/>
    <x v="0"/>
    <x v="2"/>
    <x v="1"/>
    <x v="2"/>
    <x v="3"/>
    <x v="2"/>
    <x v="1"/>
  </r>
  <r>
    <x v="144"/>
    <x v="526"/>
    <n v="6242"/>
    <s v="San Vicente de la Barquera, Playa del Rosal"/>
    <x v="25"/>
    <x v="11"/>
    <d v="1899-12-30T13:20:00"/>
    <s v="43.386813"/>
    <s v="-4.387858"/>
    <s v="Una surfista ha rescatado a un niño de 9 año"/>
    <x v="1"/>
    <x v="8"/>
    <x v="0"/>
    <x v="1"/>
    <s v="Sin datos"/>
    <x v="0"/>
    <x v="1"/>
    <x v="1"/>
    <x v="3"/>
    <x v="0"/>
    <x v="0"/>
    <x v="0"/>
    <x v="2"/>
    <x v="0"/>
    <x v="1"/>
    <x v="3"/>
  </r>
  <r>
    <x v="144"/>
    <x v="527"/>
    <n v="6239"/>
    <s v="San Vicente de la Barquera, Playa de Merón"/>
    <x v="25"/>
    <x v="11"/>
    <d v="1899-12-30T16:00:00"/>
    <s v="43.391373"/>
    <s v="-4.379846"/>
    <s v="Muere ahogado un hombre de 51 años en la playa de Merón, en San Vicente"/>
    <x v="1"/>
    <x v="17"/>
    <x v="0"/>
    <x v="11"/>
    <s v="Otra CCAA"/>
    <x v="0"/>
    <x v="7"/>
    <x v="0"/>
    <x v="2"/>
    <x v="4"/>
    <x v="2"/>
    <x v="1"/>
    <x v="2"/>
    <x v="1"/>
    <x v="2"/>
    <x v="1"/>
  </r>
  <r>
    <x v="144"/>
    <x v="527"/>
    <n v="6240"/>
    <s v="San Vicente de la Barquera, Playa de Merón"/>
    <x v="25"/>
    <x v="11"/>
    <d v="1899-12-30T16:00:00"/>
    <s v="43.391373"/>
    <s v="-4.379846"/>
    <s v="Muere ahogado un hombre de 51 años en la playa de Merón, en San Vicente"/>
    <x v="0"/>
    <x v="46"/>
    <x v="0"/>
    <x v="11"/>
    <s v="Otra CCAA"/>
    <x v="4"/>
    <x v="7"/>
    <x v="2"/>
    <x v="2"/>
    <x v="4"/>
    <x v="3"/>
    <x v="1"/>
    <x v="2"/>
    <x v="1"/>
    <x v="8"/>
    <x v="1"/>
  </r>
  <r>
    <x v="144"/>
    <x v="527"/>
    <n v="6241"/>
    <s v="San Vicente de la Barquera, Playa de Merón"/>
    <x v="25"/>
    <x v="11"/>
    <d v="1899-12-30T16:00:00"/>
    <s v="43.391373"/>
    <s v="-4.379846"/>
    <s v="Muere ahogado un hombre de 51 años en la playa de Merón, en San Vicente"/>
    <x v="0"/>
    <x v="46"/>
    <x v="0"/>
    <x v="11"/>
    <s v="Otra CCAA"/>
    <x v="4"/>
    <x v="7"/>
    <x v="2"/>
    <x v="2"/>
    <x v="4"/>
    <x v="3"/>
    <x v="1"/>
    <x v="2"/>
    <x v="1"/>
    <x v="8"/>
    <x v="1"/>
  </r>
  <r>
    <x v="144"/>
    <x v="528"/>
    <n v="6238"/>
    <s v="S'Arenal, balneario 6"/>
    <x v="17"/>
    <x v="7"/>
    <d v="1899-12-30T17:00:00"/>
    <s v="39.515505"/>
    <s v="2.744893"/>
    <s v="Un bañista alemán muere ahogado en la playa en s'Arenal"/>
    <x v="1"/>
    <x v="81"/>
    <x v="4"/>
    <x v="1"/>
    <s v="Extranjero"/>
    <x v="1"/>
    <x v="1"/>
    <x v="0"/>
    <x v="2"/>
    <x v="0"/>
    <x v="2"/>
    <x v="1"/>
    <x v="2"/>
    <x v="1"/>
    <x v="2"/>
    <x v="1"/>
  </r>
  <r>
    <x v="144"/>
    <x v="529"/>
    <n v="6236"/>
    <s v="Pontón Alto"/>
    <x v="55"/>
    <x v="3"/>
    <d v="1899-12-30T16:57:00"/>
    <s v="40.905542"/>
    <s v="-4.028576"/>
    <s v="Fallece un menor de 15 años ahogado en el pantano del Pontón de Segovia"/>
    <x v="1"/>
    <x v="46"/>
    <x v="28"/>
    <x v="15"/>
    <s v="Residente"/>
    <x v="0"/>
    <x v="1"/>
    <x v="0"/>
    <x v="13"/>
    <x v="0"/>
    <x v="3"/>
    <x v="0"/>
    <x v="2"/>
    <x v="2"/>
    <x v="4"/>
    <x v="0"/>
  </r>
  <r>
    <x v="145"/>
    <x v="530"/>
    <n v="6237"/>
    <s v="Roses, Canales de Santa Margalida"/>
    <x v="0"/>
    <x v="0"/>
    <d v="1899-12-30T19:24:00"/>
    <s v="42.265842"/>
    <s v="3.144645"/>
    <s v="Muere un hombre de 68 años ahogado en los canales de Santa Margarida de Roses (Girona)"/>
    <x v="1"/>
    <x v="19"/>
    <x v="0"/>
    <x v="4"/>
    <s v="Sin datos"/>
    <x v="0"/>
    <x v="0"/>
    <x v="0"/>
    <x v="4"/>
    <x v="0"/>
    <x v="0"/>
    <x v="0"/>
    <x v="8"/>
    <x v="2"/>
    <x v="4"/>
    <x v="2"/>
  </r>
  <r>
    <x v="145"/>
    <x v="531"/>
    <n v="6231"/>
    <s v="Pontevedra, Río Lérez"/>
    <x v="1"/>
    <x v="1"/>
    <d v="1899-12-30T07:00:00"/>
    <s v="42.431668"/>
    <s v="-8.653902"/>
    <s v="Dos viandantes rescatan a una mujer que se cayó al río Lérez"/>
    <x v="0"/>
    <x v="77"/>
    <x v="0"/>
    <x v="4"/>
    <s v="Local"/>
    <x v="4"/>
    <x v="0"/>
    <x v="3"/>
    <x v="1"/>
    <x v="0"/>
    <x v="3"/>
    <x v="0"/>
    <x v="3"/>
    <x v="0"/>
    <x v="1"/>
    <x v="3"/>
  </r>
  <r>
    <x v="146"/>
    <x v="532"/>
    <n v="6234"/>
    <s v="Estepona"/>
    <x v="7"/>
    <x v="4"/>
    <m/>
    <s v="36.472426"/>
    <s v="-5.047471"/>
    <s v="Rescatada niña en piscina de Estepona"/>
    <x v="0"/>
    <x v="76"/>
    <x v="10"/>
    <x v="1"/>
    <s v="Extranjero"/>
    <x v="0"/>
    <x v="9"/>
    <x v="0"/>
    <x v="15"/>
    <x v="1"/>
    <x v="2"/>
    <x v="1"/>
    <x v="2"/>
    <x v="0"/>
    <x v="1"/>
    <x v="3"/>
  </r>
  <r>
    <x v="146"/>
    <x v="533"/>
    <n v="6232"/>
    <s v="Ciudad Real, Parque Acuático Playa Park"/>
    <x v="56"/>
    <x v="14"/>
    <d v="1899-12-30T19:15:00"/>
    <s v="38.991185"/>
    <s v="-3.915045"/>
    <s v="Rescatan a una niña de 4 años tras sufrir un accidente en el parque acuático Playa Park"/>
    <x v="0"/>
    <x v="43"/>
    <x v="31"/>
    <x v="16"/>
    <s v="Residente"/>
    <x v="0"/>
    <x v="1"/>
    <x v="1"/>
    <x v="16"/>
    <x v="1"/>
    <x v="2"/>
    <x v="1"/>
    <x v="2"/>
    <x v="1"/>
    <x v="2"/>
    <x v="1"/>
  </r>
  <r>
    <x v="146"/>
    <x v="534"/>
    <n v="6230"/>
    <s v="Espasante, Ortigueira, Playa de la Concha"/>
    <x v="20"/>
    <x v="1"/>
    <d v="1899-12-30T18:00:00"/>
    <s v="43.720331"/>
    <s v="-7.809990"/>
    <s v="Fallece una mujer de 74 años de edad en una playa de Espasante"/>
    <x v="0"/>
    <x v="27"/>
    <x v="0"/>
    <x v="1"/>
    <s v="Otra CCAA"/>
    <x v="0"/>
    <x v="0"/>
    <x v="0"/>
    <x v="3"/>
    <x v="0"/>
    <x v="0"/>
    <x v="0"/>
    <x v="2"/>
    <x v="0"/>
    <x v="1"/>
    <x v="3"/>
  </r>
  <r>
    <x v="146"/>
    <x v="535"/>
    <n v="6229"/>
    <s v="Los Rábanos, río Duero"/>
    <x v="54"/>
    <x v="3"/>
    <d v="1899-12-30T18:30:00"/>
    <s v="41.713743"/>
    <s v="-2.474464"/>
    <s v="Un pescador muere tras caer al río Duero en Los Rábanos (Soria)"/>
    <x v="1"/>
    <x v="19"/>
    <x v="0"/>
    <x v="4"/>
    <s v="Local"/>
    <x v="0"/>
    <x v="0"/>
    <x v="0"/>
    <x v="1"/>
    <x v="0"/>
    <x v="0"/>
    <x v="0"/>
    <x v="8"/>
    <x v="2"/>
    <x v="1"/>
    <x v="3"/>
  </r>
  <r>
    <x v="146"/>
    <x v="536"/>
    <n v="6228"/>
    <s v="Toledo, Barco de Pasaje"/>
    <x v="46"/>
    <x v="14"/>
    <m/>
    <s v="39.852884"/>
    <s v="-4.020622"/>
    <s v="Hallan flotando en el Tajo el cadáver de una mujer desaparecida en Madrid desde el 11 de julio"/>
    <x v="0"/>
    <x v="18"/>
    <x v="0"/>
    <x v="0"/>
    <s v="Otra provincia"/>
    <x v="1"/>
    <x v="1"/>
    <x v="0"/>
    <x v="1"/>
    <x v="0"/>
    <x v="1"/>
    <x v="0"/>
    <x v="1"/>
    <x v="0"/>
    <x v="4"/>
    <x v="0"/>
  </r>
  <r>
    <x v="146"/>
    <x v="537"/>
    <n v="6227"/>
    <s v="Comarruga"/>
    <x v="30"/>
    <x v="0"/>
    <d v="1899-12-30T10:40:00"/>
    <s v="41.180424"/>
    <s v="1.530186"/>
    <s v="Muere un bañista de 71 años en la playa de Coma-ruga (El Vendrell)"/>
    <x v="1"/>
    <x v="58"/>
    <x v="0"/>
    <x v="1"/>
    <s v="Sin datos"/>
    <x v="0"/>
    <x v="0"/>
    <x v="0"/>
    <x v="2"/>
    <x v="1"/>
    <x v="2"/>
    <x v="1"/>
    <x v="2"/>
    <x v="1"/>
    <x v="2"/>
    <x v="1"/>
  </r>
  <r>
    <x v="146"/>
    <x v="538"/>
    <n v="6226"/>
    <s v="Alaior, Playa de Son Bou"/>
    <x v="37"/>
    <x v="7"/>
    <d v="1899-12-30T16:00:00"/>
    <s v="39.897212"/>
    <s v="4.076737"/>
    <s v="Fallece un hombre mientras se bañaba en la playa de Son Bou"/>
    <x v="1"/>
    <x v="36"/>
    <x v="4"/>
    <x v="2"/>
    <s v="Extranjero"/>
    <x v="2"/>
    <x v="0"/>
    <x v="0"/>
    <x v="2"/>
    <x v="0"/>
    <x v="2"/>
    <x v="1"/>
    <x v="2"/>
    <x v="0"/>
    <x v="2"/>
    <x v="1"/>
  </r>
  <r>
    <x v="146"/>
    <x v="539"/>
    <n v="6225"/>
    <s v="Can Picafort"/>
    <x v="17"/>
    <x v="7"/>
    <d v="1899-12-30T10:10:00"/>
    <s v="39.766900"/>
    <s v="3.155086"/>
    <s v="Fallece un hombre en la playa de Can Picafort"/>
    <x v="1"/>
    <x v="31"/>
    <x v="0"/>
    <x v="1"/>
    <s v="Sin datos"/>
    <x v="0"/>
    <x v="5"/>
    <x v="0"/>
    <x v="2"/>
    <x v="0"/>
    <x v="2"/>
    <x v="1"/>
    <x v="2"/>
    <x v="0"/>
    <x v="2"/>
    <x v="1"/>
  </r>
  <r>
    <x v="147"/>
    <x v="540"/>
    <n v="6244"/>
    <s v="Vilaseca, Playa de La Pineda"/>
    <x v="30"/>
    <x v="0"/>
    <d v="1899-12-30T13:00:00"/>
    <s v="41.076556"/>
    <s v="1.183051"/>
    <s v="Un turista, en estado crítico tras ser rescatado en la playa de La Pineda"/>
    <x v="1"/>
    <x v="61"/>
    <x v="0"/>
    <x v="1"/>
    <s v="Sin datos"/>
    <x v="0"/>
    <x v="0"/>
    <x v="1"/>
    <x v="2"/>
    <x v="0"/>
    <x v="2"/>
    <x v="1"/>
    <x v="2"/>
    <x v="1"/>
    <x v="2"/>
    <x v="1"/>
  </r>
  <r>
    <x v="147"/>
    <x v="541"/>
    <n v="6224"/>
    <s v="Torrevieja, Playa del Palagre"/>
    <x v="28"/>
    <x v="12"/>
    <d v="1899-12-30T09:50:00"/>
    <s v="37.980393"/>
    <s v="-0.664120"/>
    <s v="Un segundo rescate se ha realizado a las 10.27 horas, en la playa del Palagre"/>
    <x v="1"/>
    <x v="1"/>
    <x v="0"/>
    <x v="1"/>
    <s v="Sin datos"/>
    <x v="0"/>
    <x v="0"/>
    <x v="1"/>
    <x v="3"/>
    <x v="0"/>
    <x v="0"/>
    <x v="0"/>
    <x v="2"/>
    <x v="4"/>
    <x v="7"/>
    <x v="4"/>
  </r>
  <r>
    <x v="147"/>
    <x v="542"/>
    <n v="6223"/>
    <s v="Torrevieja, Cala Ferris"/>
    <x v="28"/>
    <x v="12"/>
    <d v="1899-12-30T09:50:00"/>
    <s v="37.952106"/>
    <s v="-0.704829"/>
    <s v="Un guardia civil rescata a una turista británica que se ahogaba en una playa de Torrevieja"/>
    <x v="0"/>
    <x v="90"/>
    <x v="2"/>
    <x v="11"/>
    <s v="Extranjero"/>
    <x v="4"/>
    <x v="0"/>
    <x v="3"/>
    <x v="3"/>
    <x v="0"/>
    <x v="3"/>
    <x v="0"/>
    <x v="2"/>
    <x v="4"/>
    <x v="7"/>
    <x v="4"/>
  </r>
  <r>
    <x v="147"/>
    <x v="543"/>
    <n v="6222"/>
    <s v="Benicassim, Playa de Heliópolis"/>
    <x v="38"/>
    <x v="12"/>
    <d v="1899-12-30T10:30:00"/>
    <s v="40.026986"/>
    <s v="0.044940"/>
    <s v="Muere ahogada en una playa de Benicàssim"/>
    <x v="0"/>
    <x v="12"/>
    <x v="0"/>
    <x v="1"/>
    <s v="Sin datos"/>
    <x v="0"/>
    <x v="0"/>
    <x v="0"/>
    <x v="2"/>
    <x v="0"/>
    <x v="2"/>
    <x v="1"/>
    <x v="2"/>
    <x v="3"/>
    <x v="2"/>
    <x v="1"/>
  </r>
  <r>
    <x v="147"/>
    <x v="544"/>
    <n v="6221"/>
    <s v="Arrecife, Playa del Reducto"/>
    <x v="10"/>
    <x v="2"/>
    <d v="1899-12-30T12:08:00"/>
    <s v="28.958173"/>
    <s v="-13.559285"/>
    <s v="Un varón de 90 años fallece tras ser rescatado del mar"/>
    <x v="1"/>
    <x v="35"/>
    <x v="0"/>
    <x v="4"/>
    <s v="Sin datos"/>
    <x v="3"/>
    <x v="0"/>
    <x v="0"/>
    <x v="3"/>
    <x v="0"/>
    <x v="4"/>
    <x v="0"/>
    <x v="2"/>
    <x v="0"/>
    <x v="1"/>
    <x v="4"/>
  </r>
  <r>
    <x v="148"/>
    <x v="545"/>
    <n v="6494"/>
    <s v="Salinas, Playa de Salinas"/>
    <x v="23"/>
    <x v="9"/>
    <d v="1899-12-30T12:00:00"/>
    <s v="43.578768"/>
    <s v="-5.958640"/>
    <s v="Rescatan a padre y sus dos hijos en la playa de Salinas"/>
    <x v="1"/>
    <x v="13"/>
    <x v="0"/>
    <x v="11"/>
    <s v="Sin datos"/>
    <x v="4"/>
    <x v="1"/>
    <x v="2"/>
    <x v="2"/>
    <x v="0"/>
    <x v="3"/>
    <x v="1"/>
    <x v="2"/>
    <x v="1"/>
    <x v="2"/>
    <x v="1"/>
  </r>
  <r>
    <x v="148"/>
    <x v="545"/>
    <n v="6495"/>
    <s v="Salinas, Playa de Salinas"/>
    <x v="23"/>
    <x v="9"/>
    <d v="1899-12-30T12:00:00"/>
    <s v="43.578768"/>
    <s v="-5.958640"/>
    <s v="Rescatan a padre y sus dos hijos en la playa de Salinas"/>
    <x v="1"/>
    <x v="0"/>
    <x v="0"/>
    <x v="11"/>
    <s v="Sin datos"/>
    <x v="4"/>
    <x v="1"/>
    <x v="2"/>
    <x v="2"/>
    <x v="0"/>
    <x v="3"/>
    <x v="1"/>
    <x v="2"/>
    <x v="1"/>
    <x v="2"/>
    <x v="1"/>
  </r>
  <r>
    <x v="148"/>
    <x v="545"/>
    <n v="6496"/>
    <s v="Salinas, Playa de Salinas"/>
    <x v="23"/>
    <x v="9"/>
    <d v="1899-12-30T12:00:00"/>
    <s v="43.578768"/>
    <s v="-5.958640"/>
    <s v="Rescatan a padre y sus dos hijos en la playa de Salinas"/>
    <x v="1"/>
    <x v="82"/>
    <x v="0"/>
    <x v="11"/>
    <s v="Sin datos"/>
    <x v="4"/>
    <x v="1"/>
    <x v="2"/>
    <x v="2"/>
    <x v="0"/>
    <x v="3"/>
    <x v="1"/>
    <x v="2"/>
    <x v="1"/>
    <x v="2"/>
    <x v="1"/>
  </r>
  <r>
    <x v="148"/>
    <x v="546"/>
    <n v="6245"/>
    <s v="Orihuela, Cala Capitán"/>
    <x v="28"/>
    <x v="12"/>
    <d v="1899-12-30T14:00:00"/>
    <s v="37.920753"/>
    <s v="-0.720994"/>
    <s v="Un hombre fallece tras volcar la embarcación en la que navegaba en Cala Capitán de Orihuela"/>
    <x v="1"/>
    <x v="62"/>
    <x v="0"/>
    <x v="5"/>
    <s v="Sin datos"/>
    <x v="0"/>
    <x v="0"/>
    <x v="0"/>
    <x v="8"/>
    <x v="0"/>
    <x v="0"/>
    <x v="0"/>
    <x v="6"/>
    <x v="2"/>
    <x v="4"/>
    <x v="2"/>
  </r>
  <r>
    <x v="148"/>
    <x v="547"/>
    <n v="6220"/>
    <s v="Luanco, Gozón, Playa De Xagó"/>
    <x v="23"/>
    <x v="9"/>
    <m/>
    <s v="43.604305"/>
    <s v="-5.919198"/>
    <s v="En Luanco, los socorristas tuvieron que atender a un hombre con insuficiencia respiratoria"/>
    <x v="1"/>
    <x v="5"/>
    <x v="0"/>
    <x v="1"/>
    <s v="Sin datos"/>
    <x v="7"/>
    <x v="1"/>
    <x v="3"/>
    <x v="2"/>
    <x v="0"/>
    <x v="3"/>
    <x v="1"/>
    <x v="2"/>
    <x v="1"/>
    <x v="8"/>
    <x v="1"/>
  </r>
  <r>
    <x v="148"/>
    <x v="548"/>
    <n v="6219"/>
    <s v="Gozón, playa de Xago"/>
    <x v="23"/>
    <x v="9"/>
    <m/>
    <s v="43.604305"/>
    <s v="-5.919198"/>
    <s v="Rescatan a un surfista que se vio atrapado por una corriente en Xagó"/>
    <x v="1"/>
    <x v="5"/>
    <x v="0"/>
    <x v="11"/>
    <s v="Otra CCAA"/>
    <x v="4"/>
    <x v="1"/>
    <x v="2"/>
    <x v="2"/>
    <x v="0"/>
    <x v="3"/>
    <x v="1"/>
    <x v="9"/>
    <x v="1"/>
    <x v="2"/>
    <x v="1"/>
  </r>
  <r>
    <x v="148"/>
    <x v="549"/>
    <n v="6218"/>
    <s v="Dénia, Playa de El Molins"/>
    <x v="28"/>
    <x v="12"/>
    <d v="1899-12-30T12:30:00"/>
    <s v="38.862541"/>
    <s v="-.027649"/>
    <s v="Encuentran en Oliva el cadáver del bañista desaparecido el martes en la playa dels Molins de Dénia"/>
    <x v="1"/>
    <x v="1"/>
    <x v="0"/>
    <x v="1"/>
    <s v="Sin datos"/>
    <x v="1"/>
    <x v="0"/>
    <x v="0"/>
    <x v="2"/>
    <x v="2"/>
    <x v="1"/>
    <x v="1"/>
    <x v="2"/>
    <x v="0"/>
    <x v="10"/>
    <x v="0"/>
  </r>
  <r>
    <x v="148"/>
    <x v="550"/>
    <n v="6217"/>
    <s v="Castellón, Muelle de la Costa del puerto"/>
    <x v="38"/>
    <x v="12"/>
    <d v="1899-12-30T13:00:00"/>
    <s v="39.971511"/>
    <s v="0.017600"/>
    <s v="Hallan el cadáver de un anciano de 73 años en el puerto de Castellón"/>
    <x v="1"/>
    <x v="61"/>
    <x v="0"/>
    <x v="1"/>
    <s v="Sin datos"/>
    <x v="1"/>
    <x v="0"/>
    <x v="0"/>
    <x v="4"/>
    <x v="0"/>
    <x v="1"/>
    <x v="0"/>
    <x v="1"/>
    <x v="0"/>
    <x v="1"/>
    <x v="0"/>
  </r>
  <r>
    <x v="148"/>
    <x v="551"/>
    <n v="6216"/>
    <s v="Lo Pagán, Playa de la Puntica"/>
    <x v="9"/>
    <x v="5"/>
    <d v="1899-12-30T12:03:00"/>
    <s v="37.819113"/>
    <s v="-0.783947"/>
    <s v="Rescatan a un anciano en la playa de La Puntica tras sufrir un síndrome de inmersión"/>
    <x v="1"/>
    <x v="40"/>
    <x v="0"/>
    <x v="11"/>
    <s v="Sin datos"/>
    <x v="0"/>
    <x v="0"/>
    <x v="1"/>
    <x v="2"/>
    <x v="0"/>
    <x v="2"/>
    <x v="1"/>
    <x v="2"/>
    <x v="1"/>
    <x v="2"/>
    <x v="1"/>
  </r>
  <r>
    <x v="148"/>
    <x v="552"/>
    <n v="6215"/>
    <s v="Mar de Cristal, playa de Islas Menores"/>
    <x v="9"/>
    <x v="5"/>
    <d v="1899-12-30T19:24:00"/>
    <s v="37.645535"/>
    <s v="-0.764325"/>
    <s v="Muere un hombre de 75 años mientras se bañaba en la playa de Mar de Cristal, en Cartagena (Murcia)"/>
    <x v="1"/>
    <x v="21"/>
    <x v="0"/>
    <x v="1"/>
    <s v="Sin datos"/>
    <x v="0"/>
    <x v="0"/>
    <x v="0"/>
    <x v="2"/>
    <x v="0"/>
    <x v="2"/>
    <x v="1"/>
    <x v="2"/>
    <x v="1"/>
    <x v="2"/>
    <x v="1"/>
  </r>
  <r>
    <x v="148"/>
    <x v="553"/>
    <n v="6209"/>
    <s v="L'Escala, Playa del Riuet"/>
    <x v="0"/>
    <x v="0"/>
    <d v="1899-12-30T10:28:00"/>
    <s v="42.145270"/>
    <s v="3.116554"/>
    <s v="Fallece un bañista de 51 años ahogado en una playa de L'Escala"/>
    <x v="1"/>
    <x v="17"/>
    <x v="12"/>
    <x v="11"/>
    <s v="Extranjero"/>
    <x v="0"/>
    <x v="1"/>
    <x v="0"/>
    <x v="3"/>
    <x v="5"/>
    <x v="2"/>
    <x v="0"/>
    <x v="2"/>
    <x v="0"/>
    <x v="2"/>
    <x v="3"/>
  </r>
  <r>
    <x v="148"/>
    <x v="553"/>
    <n v="6210"/>
    <s v="L'Escala, Playa del Riuet"/>
    <x v="0"/>
    <x v="0"/>
    <d v="1899-12-30T10:28:00"/>
    <s v="42.145270"/>
    <s v="3.116554"/>
    <s v="Fallece un bañista de 51 años ahogado en una playa de L'Escala"/>
    <x v="1"/>
    <x v="5"/>
    <x v="0"/>
    <x v="9"/>
    <s v="Sin datos"/>
    <x v="4"/>
    <x v="1"/>
    <x v="2"/>
    <x v="3"/>
    <x v="5"/>
    <x v="3"/>
    <x v="0"/>
    <x v="2"/>
    <x v="0"/>
    <x v="2"/>
    <x v="3"/>
  </r>
  <r>
    <x v="148"/>
    <x v="553"/>
    <n v="6211"/>
    <s v="L'Escala, Playa del Riuet"/>
    <x v="0"/>
    <x v="0"/>
    <d v="1899-12-30T10:28:00"/>
    <s v="42.145270"/>
    <s v="3.116554"/>
    <s v="Fallece un bañista de 51 años ahogado en una playa de L'Escala"/>
    <x v="1"/>
    <x v="5"/>
    <x v="0"/>
    <x v="9"/>
    <s v="Sin datos"/>
    <x v="4"/>
    <x v="1"/>
    <x v="2"/>
    <x v="3"/>
    <x v="5"/>
    <x v="3"/>
    <x v="0"/>
    <x v="2"/>
    <x v="0"/>
    <x v="2"/>
    <x v="3"/>
  </r>
  <r>
    <x v="148"/>
    <x v="553"/>
    <n v="6212"/>
    <s v="L'Escala, Playa del Riuet"/>
    <x v="0"/>
    <x v="0"/>
    <d v="1899-12-30T10:28:00"/>
    <s v="42.145270"/>
    <s v="3.116554"/>
    <s v="Fallece un bañista de 51 años ahogado en una playa de L'Escala"/>
    <x v="1"/>
    <x v="5"/>
    <x v="0"/>
    <x v="9"/>
    <s v="Sin datos"/>
    <x v="4"/>
    <x v="1"/>
    <x v="2"/>
    <x v="3"/>
    <x v="5"/>
    <x v="3"/>
    <x v="0"/>
    <x v="2"/>
    <x v="0"/>
    <x v="2"/>
    <x v="3"/>
  </r>
  <r>
    <x v="149"/>
    <x v="554"/>
    <n v="6250"/>
    <s v="Carlet"/>
    <x v="33"/>
    <x v="12"/>
    <d v="1899-12-30T18:40:00"/>
    <s v="39.224457"/>
    <s v="-0.520552"/>
    <s v="Una mujer muere ahogada en una piscina de Carlet"/>
    <x v="0"/>
    <x v="50"/>
    <x v="0"/>
    <x v="1"/>
    <s v="Local"/>
    <x v="0"/>
    <x v="1"/>
    <x v="0"/>
    <x v="14"/>
    <x v="1"/>
    <x v="0"/>
    <x v="3"/>
    <x v="2"/>
    <x v="3"/>
    <x v="10"/>
    <x v="5"/>
  </r>
  <r>
    <x v="149"/>
    <x v="555"/>
    <n v="6246"/>
    <s v="Salou, Punta del Cavail"/>
    <x v="30"/>
    <x v="0"/>
    <d v="1899-12-30T17:00:00"/>
    <s v="41.655514"/>
    <s v="1.160233"/>
    <s v="Salvamento Marítimo rescata a cuatro personas que volcaron una barca en Salou"/>
    <x v="1"/>
    <x v="7"/>
    <x v="10"/>
    <x v="5"/>
    <s v="Extranjero"/>
    <x v="4"/>
    <x v="1"/>
    <x v="2"/>
    <x v="5"/>
    <x v="0"/>
    <x v="3"/>
    <x v="0"/>
    <x v="6"/>
    <x v="2"/>
    <x v="4"/>
    <x v="2"/>
  </r>
  <r>
    <x v="149"/>
    <x v="555"/>
    <n v="6247"/>
    <s v="Salou, Punta del Cavail"/>
    <x v="30"/>
    <x v="0"/>
    <d v="1899-12-30T17:00:00"/>
    <s v="41.655514"/>
    <s v="1.160233"/>
    <s v="Salvamento Marítimo rescata a cuatro personas que volcaron una barca en Salou"/>
    <x v="1"/>
    <x v="7"/>
    <x v="10"/>
    <x v="5"/>
    <s v="Extranjero"/>
    <x v="4"/>
    <x v="1"/>
    <x v="2"/>
    <x v="5"/>
    <x v="0"/>
    <x v="3"/>
    <x v="0"/>
    <x v="6"/>
    <x v="2"/>
    <x v="4"/>
    <x v="2"/>
  </r>
  <r>
    <x v="149"/>
    <x v="555"/>
    <n v="6248"/>
    <s v="Salou, Punta del Cavail"/>
    <x v="30"/>
    <x v="0"/>
    <d v="1899-12-30T17:00:00"/>
    <s v="41.655514"/>
    <s v="1.160233"/>
    <s v="Salvamento Marítimo rescata a cuatro personas que volcaron una barca en Salou"/>
    <x v="0"/>
    <x v="7"/>
    <x v="10"/>
    <x v="5"/>
    <s v="Extranjero"/>
    <x v="4"/>
    <x v="1"/>
    <x v="2"/>
    <x v="5"/>
    <x v="0"/>
    <x v="3"/>
    <x v="0"/>
    <x v="6"/>
    <x v="2"/>
    <x v="4"/>
    <x v="2"/>
  </r>
  <r>
    <x v="149"/>
    <x v="555"/>
    <n v="6249"/>
    <s v="Salou, Punta del Cavail"/>
    <x v="30"/>
    <x v="0"/>
    <d v="1899-12-30T17:00:00"/>
    <s v="41.655514"/>
    <s v="1.160233"/>
    <s v="Salvamento Marítimo rescata a cuatro personas que volcaron una barca en Salou"/>
    <x v="0"/>
    <x v="7"/>
    <x v="10"/>
    <x v="5"/>
    <s v="Extranjero"/>
    <x v="4"/>
    <x v="1"/>
    <x v="2"/>
    <x v="5"/>
    <x v="0"/>
    <x v="3"/>
    <x v="0"/>
    <x v="6"/>
    <x v="2"/>
    <x v="4"/>
    <x v="2"/>
  </r>
  <r>
    <x v="149"/>
    <x v="556"/>
    <n v="6208"/>
    <s v="Baiona, Playa de A Ladeira"/>
    <x v="1"/>
    <x v="1"/>
    <m/>
    <s v="42.113506"/>
    <s v="-8.829180"/>
    <s v="Rescatan a un bañista de 74 años en la playa A Ladeira de Baiona"/>
    <x v="1"/>
    <x v="27"/>
    <x v="0"/>
    <x v="14"/>
    <s v="Local"/>
    <x v="0"/>
    <x v="0"/>
    <x v="1"/>
    <x v="2"/>
    <x v="0"/>
    <x v="2"/>
    <x v="1"/>
    <x v="2"/>
    <x v="1"/>
    <x v="2"/>
    <x v="1"/>
  </r>
  <r>
    <x v="149"/>
    <x v="557"/>
    <n v="6207"/>
    <s v="Madrid, Calle San Cipriano"/>
    <x v="48"/>
    <x v="18"/>
    <d v="1899-12-30T16:20:00"/>
    <s v="40.402806"/>
    <s v="-3.597828"/>
    <s v="Un socorrista salva a un niño tras sufrir un ahogamiento en la piscina de su urbanización"/>
    <x v="1"/>
    <x v="79"/>
    <x v="0"/>
    <x v="1"/>
    <s v="Local"/>
    <x v="0"/>
    <x v="1"/>
    <x v="1"/>
    <x v="15"/>
    <x v="1"/>
    <x v="2"/>
    <x v="1"/>
    <x v="2"/>
    <x v="1"/>
    <x v="2"/>
    <x v="1"/>
  </r>
  <r>
    <x v="149"/>
    <x v="558"/>
    <n v="6205"/>
    <s v="Dénia, Playa de Les Marines"/>
    <x v="28"/>
    <x v="12"/>
    <d v="1899-12-30T11:30:00"/>
    <s v="38.853529"/>
    <s v="0.094527"/>
    <s v="Una bañista fallece en la playa de Les Marines de Dénia"/>
    <x v="0"/>
    <x v="5"/>
    <x v="0"/>
    <x v="1"/>
    <s v="Sin datos"/>
    <x v="1"/>
    <x v="1"/>
    <x v="0"/>
    <x v="2"/>
    <x v="0"/>
    <x v="2"/>
    <x v="1"/>
    <x v="2"/>
    <x v="1"/>
    <x v="2"/>
    <x v="1"/>
  </r>
  <r>
    <x v="149"/>
    <x v="559"/>
    <n v="6204"/>
    <s v="Sitges, Cala de les Coves"/>
    <x v="30"/>
    <x v="0"/>
    <d v="1899-12-30T08:40:00"/>
    <s v="41.222099"/>
    <s v="1.772110"/>
    <s v="Muere ahogado un hombre de 57 años en una playa de Sitges"/>
    <x v="1"/>
    <x v="39"/>
    <x v="17"/>
    <x v="1"/>
    <s v="Extranjero"/>
    <x v="1"/>
    <x v="1"/>
    <x v="0"/>
    <x v="3"/>
    <x v="0"/>
    <x v="1"/>
    <x v="0"/>
    <x v="1"/>
    <x v="0"/>
    <x v="4"/>
    <x v="0"/>
  </r>
  <r>
    <x v="149"/>
    <x v="560"/>
    <n v="6203"/>
    <s v="Benalmádena. Playa de las Gaviotas"/>
    <x v="7"/>
    <x v="4"/>
    <d v="1899-12-30T13:00:00"/>
    <s v="36.558587"/>
    <s v="-4.608356"/>
    <s v="Fallece un segundo bañista en la playa de las Gaviotas de Benalmádena en 15 días"/>
    <x v="1"/>
    <x v="5"/>
    <x v="0"/>
    <x v="1"/>
    <s v="Sin datos"/>
    <x v="0"/>
    <x v="1"/>
    <x v="0"/>
    <x v="2"/>
    <x v="0"/>
    <x v="2"/>
    <x v="1"/>
    <x v="2"/>
    <x v="1"/>
    <x v="2"/>
    <x v="1"/>
  </r>
  <r>
    <x v="150"/>
    <x v="561"/>
    <n v="6235"/>
    <s v="Torremolinos, hotel Amaragua"/>
    <x v="7"/>
    <x v="4"/>
    <m/>
    <s v="36.472426"/>
    <s v="-5.047471"/>
    <s v="Rescatada niña en piscina de Torremolinos"/>
    <x v="0"/>
    <x v="75"/>
    <x v="0"/>
    <x v="16"/>
    <s v="Sin datos"/>
    <x v="4"/>
    <x v="1"/>
    <x v="3"/>
    <x v="7"/>
    <x v="1"/>
    <x v="3"/>
    <x v="1"/>
    <x v="2"/>
    <x v="1"/>
    <x v="2"/>
    <x v="1"/>
  </r>
  <r>
    <x v="150"/>
    <x v="562"/>
    <n v="6200"/>
    <s v="Langarika"/>
    <x v="57"/>
    <x v="6"/>
    <m/>
    <s v="42.842128"/>
    <s v="-2.453023"/>
    <s v="Localizado el cuerpo de un varón en una balsa de Langarika"/>
    <x v="1"/>
    <x v="54"/>
    <x v="0"/>
    <x v="1"/>
    <s v="Sin datos"/>
    <x v="1"/>
    <x v="1"/>
    <x v="0"/>
    <x v="13"/>
    <x v="0"/>
    <x v="1"/>
    <x v="0"/>
    <x v="2"/>
    <x v="0"/>
    <x v="4"/>
    <x v="0"/>
  </r>
  <r>
    <x v="150"/>
    <x v="563"/>
    <n v="6199"/>
    <s v="Nerja, Acantilados de Maro"/>
    <x v="7"/>
    <x v="4"/>
    <d v="1899-12-30T13:30:00"/>
    <s v="36.739880"/>
    <s v="-3.785152"/>
    <s v="Muere ahogado un hombre mientras practicaba escalada en la catarata de los acantilados de Maro"/>
    <x v="1"/>
    <x v="73"/>
    <x v="0"/>
    <x v="4"/>
    <s v="Sin datos"/>
    <x v="3"/>
    <x v="3"/>
    <x v="0"/>
    <x v="8"/>
    <x v="0"/>
    <x v="1"/>
    <x v="0"/>
    <x v="0"/>
    <x v="2"/>
    <x v="11"/>
    <x v="0"/>
  </r>
  <r>
    <x v="151"/>
    <x v="564"/>
    <n v="6261"/>
    <s v="Las Torres de Cotillas"/>
    <x v="9"/>
    <x v="5"/>
    <d v="1899-12-30T17:51:00"/>
    <s v="38.024242"/>
    <s v="-1.252344"/>
    <s v="Una enfermera salva a un niño rescatado inconsciente de una piscina en Las Torres de Cotillas"/>
    <x v="1"/>
    <x v="79"/>
    <x v="0"/>
    <x v="16"/>
    <s v="Local"/>
    <x v="0"/>
    <x v="1"/>
    <x v="1"/>
    <x v="9"/>
    <x v="1"/>
    <x v="2"/>
    <x v="1"/>
    <x v="2"/>
    <x v="1"/>
    <x v="2"/>
    <x v="1"/>
  </r>
  <r>
    <x v="151"/>
    <x v="565"/>
    <n v="6198"/>
    <s v="Pedrosa De Tobalina, Cascada río Jerea"/>
    <x v="49"/>
    <x v="3"/>
    <d v="1899-12-30T13:00:00"/>
    <s v="42.848263"/>
    <s v="-3.334339"/>
    <s v="Fallece ahogado un joven tras lanzarse desde la cascada de Pedrosa de Tobalina"/>
    <x v="1"/>
    <x v="30"/>
    <x v="0"/>
    <x v="4"/>
    <s v="Otra CCAA"/>
    <x v="3"/>
    <x v="3"/>
    <x v="0"/>
    <x v="1"/>
    <x v="0"/>
    <x v="1"/>
    <x v="0"/>
    <x v="15"/>
    <x v="2"/>
    <x v="4"/>
    <x v="0"/>
  </r>
  <r>
    <x v="151"/>
    <x v="566"/>
    <n v="6186"/>
    <s v="Aguilas, playa de Matalentisco"/>
    <x v="9"/>
    <x v="5"/>
    <d v="1899-12-30T13:00:00"/>
    <s v="37.388775"/>
    <s v="-1.611028"/>
    <s v="rescatan en Matalentisco 2 varones de 49 y 24 años arrastrados por la corriente al perder su flotador"/>
    <x v="1"/>
    <x v="55"/>
    <x v="0"/>
    <x v="11"/>
    <s v="Sin datos"/>
    <x v="4"/>
    <x v="1"/>
    <x v="2"/>
    <x v="2"/>
    <x v="5"/>
    <x v="3"/>
    <x v="1"/>
    <x v="2"/>
    <x v="1"/>
    <x v="2"/>
    <x v="1"/>
  </r>
  <r>
    <x v="151"/>
    <x v="566"/>
    <n v="6187"/>
    <s v="Aguilas, playa de Matalentisco"/>
    <x v="9"/>
    <x v="5"/>
    <d v="1899-12-30T13:00:00"/>
    <s v="37.388775"/>
    <s v="-1.611028"/>
    <s v="rescatan en Matalentisco 2 varones de 49 y 24 años arrastrados por la corriente al perder su flotador"/>
    <x v="1"/>
    <x v="11"/>
    <x v="0"/>
    <x v="11"/>
    <s v="Sin datos"/>
    <x v="4"/>
    <x v="1"/>
    <x v="2"/>
    <x v="2"/>
    <x v="5"/>
    <x v="3"/>
    <x v="1"/>
    <x v="2"/>
    <x v="1"/>
    <x v="2"/>
    <x v="1"/>
  </r>
  <r>
    <x v="151"/>
    <x v="567"/>
    <n v="6168"/>
    <s v="Sa Font Seca de Palmanyola"/>
    <x v="17"/>
    <x v="7"/>
    <d v="1899-12-30T14:00:00"/>
    <s v="39.668344"/>
    <s v="2.669882"/>
    <s v="Rescatan a una niña con parada cardio-respiratoria en la piscina de Sa Font Seca de Palmanyola"/>
    <x v="0"/>
    <x v="43"/>
    <x v="0"/>
    <x v="16"/>
    <s v="Sin datos"/>
    <x v="0"/>
    <x v="1"/>
    <x v="1"/>
    <x v="9"/>
    <x v="1"/>
    <x v="2"/>
    <x v="1"/>
    <x v="2"/>
    <x v="1"/>
    <x v="2"/>
    <x v="1"/>
  </r>
  <r>
    <x v="152"/>
    <x v="568"/>
    <n v="6213"/>
    <s v="Caboalles de Abajo, Piscina de Carbachón"/>
    <x v="16"/>
    <x v="3"/>
    <d v="1899-12-30T14:07:00"/>
    <s v="42.950967"/>
    <s v="-6.356516"/>
    <s v="Fallece ahogado en una piscina del Carbachón en Villablino un hombre de 90 años"/>
    <x v="1"/>
    <x v="35"/>
    <x v="0"/>
    <x v="1"/>
    <s v="Local"/>
    <x v="1"/>
    <x v="0"/>
    <x v="0"/>
    <x v="9"/>
    <x v="1"/>
    <x v="2"/>
    <x v="1"/>
    <x v="2"/>
    <x v="1"/>
    <x v="2"/>
    <x v="1"/>
  </r>
  <r>
    <x v="152"/>
    <x v="569"/>
    <n v="6197"/>
    <s v="Ses Illetes"/>
    <x v="58"/>
    <x v="7"/>
    <d v="1899-12-30T18:56:00"/>
    <s v="38.760010"/>
    <s v="1.435618"/>
    <s v="Muere un bañista australiano arrollado por una embarcación en Formentera"/>
    <x v="1"/>
    <x v="13"/>
    <x v="1"/>
    <x v="13"/>
    <s v="Extranjero"/>
    <x v="5"/>
    <x v="1"/>
    <x v="7"/>
    <x v="3"/>
    <x v="0"/>
    <x v="3"/>
    <x v="0"/>
    <x v="2"/>
    <x v="0"/>
    <x v="1"/>
    <x v="3"/>
  </r>
  <r>
    <x v="152"/>
    <x v="570"/>
    <n v="6176"/>
    <s v="La Manga del Mar Menor, Playa de la ensenada del esparto"/>
    <x v="9"/>
    <x v="5"/>
    <d v="1899-12-30T13:07:00"/>
    <s v="37.753509"/>
    <s v="-0.742214"/>
    <s v="Fallece un hombre ahogado en la playa de la Ensenada del Esparto, en La Manga"/>
    <x v="1"/>
    <x v="5"/>
    <x v="0"/>
    <x v="1"/>
    <s v="Sin datos"/>
    <x v="0"/>
    <x v="1"/>
    <x v="0"/>
    <x v="2"/>
    <x v="0"/>
    <x v="2"/>
    <x v="1"/>
    <x v="2"/>
    <x v="1"/>
    <x v="2"/>
    <x v="3"/>
  </r>
  <r>
    <x v="153"/>
    <x v="571"/>
    <n v="6150"/>
    <s v="Marbella, Playa de los Monteros"/>
    <x v="7"/>
    <x v="4"/>
    <m/>
    <s v="36.502498"/>
    <s v="-4.838602"/>
    <s v="Encuentran un cuerpo sin vida en la playa de Los Monteros"/>
    <x v="0"/>
    <x v="5"/>
    <x v="0"/>
    <x v="1"/>
    <s v="Sin datos"/>
    <x v="1"/>
    <x v="1"/>
    <x v="0"/>
    <x v="3"/>
    <x v="0"/>
    <x v="1"/>
    <x v="0"/>
    <x v="1"/>
    <x v="0"/>
    <x v="1"/>
    <x v="0"/>
  </r>
  <r>
    <x v="153"/>
    <x v="572"/>
    <n v="6129"/>
    <s v="Sant Feliu de Guixols"/>
    <x v="0"/>
    <x v="0"/>
    <d v="1899-12-30T21:00:00"/>
    <s v="41.787225"/>
    <s v="3.028430"/>
    <s v="Una mujer de 84 años muere ahogada en una piscina en Sant Feliu de Guíxols"/>
    <x v="0"/>
    <x v="47"/>
    <x v="10"/>
    <x v="1"/>
    <s v="Extranjero"/>
    <x v="0"/>
    <x v="0"/>
    <x v="0"/>
    <x v="14"/>
    <x v="3"/>
    <x v="0"/>
    <x v="0"/>
    <x v="2"/>
    <x v="0"/>
    <x v="1"/>
    <x v="3"/>
  </r>
  <r>
    <x v="153"/>
    <x v="573"/>
    <n v="6119"/>
    <s v="Ribeira"/>
    <x v="20"/>
    <x v="1"/>
    <d v="1899-12-30T22:00:00"/>
    <s v="42.556982"/>
    <s v="-8.987239"/>
    <s v="Muere un marinero de Aguiño que cayó al agua cuando se disponía a quitar unas nasas"/>
    <x v="1"/>
    <x v="3"/>
    <x v="0"/>
    <x v="5"/>
    <s v="Local"/>
    <x v="1"/>
    <x v="1"/>
    <x v="0"/>
    <x v="8"/>
    <x v="0"/>
    <x v="1"/>
    <x v="0"/>
    <x v="13"/>
    <x v="0"/>
    <x v="1"/>
    <x v="0"/>
  </r>
  <r>
    <x v="154"/>
    <x v="574"/>
    <n v="6252"/>
    <s v="San Pedro del Pinatar, Playa de la Mota"/>
    <x v="9"/>
    <x v="5"/>
    <d v="1899-12-30T12:30:00"/>
    <s v="37.817423"/>
    <s v="-0.774375"/>
    <s v="Rescatan a dos ancianos tras sufrir un síndrome de inmersión en San Pedro del Pinatar"/>
    <x v="0"/>
    <x v="51"/>
    <x v="0"/>
    <x v="1"/>
    <s v="Sin datos"/>
    <x v="0"/>
    <x v="0"/>
    <x v="1"/>
    <x v="2"/>
    <x v="0"/>
    <x v="2"/>
    <x v="1"/>
    <x v="2"/>
    <x v="1"/>
    <x v="2"/>
    <x v="1"/>
  </r>
  <r>
    <x v="154"/>
    <x v="575"/>
    <n v="6251"/>
    <s v="Lo Pagán, Playa de la Puntica"/>
    <x v="9"/>
    <x v="5"/>
    <d v="1899-12-30T12:19:00"/>
    <s v="37.814246"/>
    <s v="-0.786321"/>
    <s v="Rescatan a dos ancianos tras sufrir un síndrome de inmersión en San Pedro del Pinatar"/>
    <x v="1"/>
    <x v="47"/>
    <x v="0"/>
    <x v="1"/>
    <s v="Sin datos"/>
    <x v="0"/>
    <x v="0"/>
    <x v="1"/>
    <x v="2"/>
    <x v="0"/>
    <x v="2"/>
    <x v="1"/>
    <x v="2"/>
    <x v="1"/>
    <x v="2"/>
    <x v="1"/>
  </r>
  <r>
    <x v="154"/>
    <x v="576"/>
    <n v="6193"/>
    <s v="Petín, Río Sil"/>
    <x v="26"/>
    <x v="1"/>
    <d v="1899-12-30T09:00:00"/>
    <s v="42.388076"/>
    <s v="-7.128759"/>
    <s v="Rescatan el cuerpo de una septuagenaria en aguas del Río Sil en Petín (Ourense)"/>
    <x v="0"/>
    <x v="36"/>
    <x v="0"/>
    <x v="4"/>
    <s v="Local"/>
    <x v="3"/>
    <x v="0"/>
    <x v="0"/>
    <x v="1"/>
    <x v="0"/>
    <x v="1"/>
    <x v="0"/>
    <x v="3"/>
    <x v="0"/>
    <x v="4"/>
    <x v="0"/>
  </r>
  <r>
    <x v="154"/>
    <x v="577"/>
    <n v="6132"/>
    <s v="Oviedo, Piscina de El Cortijo, La Corredoira"/>
    <x v="23"/>
    <x v="9"/>
    <d v="1899-12-30T18:50:00"/>
    <s v="43.383258"/>
    <s v="-5.824475"/>
    <s v="Rescatan a un adolescente flotando «boca abajo» en la piscina de Oviedo"/>
    <x v="1"/>
    <x v="26"/>
    <x v="0"/>
    <x v="1"/>
    <s v="Local"/>
    <x v="6"/>
    <x v="1"/>
    <x v="1"/>
    <x v="9"/>
    <x v="1"/>
    <x v="3"/>
    <x v="1"/>
    <x v="2"/>
    <x v="2"/>
    <x v="2"/>
    <x v="1"/>
  </r>
  <r>
    <x v="154"/>
    <x v="578"/>
    <n v="6118"/>
    <s v="Torre del Mar, Vélez Málaga, Urbanzación los Geraneos"/>
    <x v="7"/>
    <x v="4"/>
    <d v="1899-12-30T19:00:00"/>
    <s v="36.750651"/>
    <s v="-4.093622"/>
    <s v="Salvan la vida de un niño de tres años que se ahogaba en una piscina de Vélez-Málaga"/>
    <x v="1"/>
    <x v="33"/>
    <x v="0"/>
    <x v="1"/>
    <s v="Local"/>
    <x v="0"/>
    <x v="1"/>
    <x v="1"/>
    <x v="15"/>
    <x v="1"/>
    <x v="2"/>
    <x v="0"/>
    <x v="2"/>
    <x v="1"/>
    <x v="2"/>
    <x v="1"/>
  </r>
  <r>
    <x v="155"/>
    <x v="579"/>
    <n v="6195"/>
    <s v="Santa Eularia"/>
    <x v="22"/>
    <x v="7"/>
    <m/>
    <s v="38.981125"/>
    <s v="1.539912"/>
    <s v="Hallan el cadáver de una mujer flotando en el mar en Ibiza"/>
    <x v="0"/>
    <x v="23"/>
    <x v="0"/>
    <x v="1"/>
    <s v="Sin datos"/>
    <x v="0"/>
    <x v="1"/>
    <x v="0"/>
    <x v="8"/>
    <x v="0"/>
    <x v="1"/>
    <x v="0"/>
    <x v="1"/>
    <x v="0"/>
    <x v="1"/>
    <x v="0"/>
  </r>
  <r>
    <x v="155"/>
    <x v="580"/>
    <n v="6194"/>
    <s v="Embalse de Cernadilla"/>
    <x v="5"/>
    <x v="3"/>
    <m/>
    <s v="42.011350"/>
    <s v="-6.482994"/>
    <s v="Hallado el cadáver del hombre desaparecido en un embalse de Zamora"/>
    <x v="1"/>
    <x v="1"/>
    <x v="0"/>
    <x v="5"/>
    <s v="Limítrofe"/>
    <x v="3"/>
    <x v="0"/>
    <x v="0"/>
    <x v="13"/>
    <x v="0"/>
    <x v="3"/>
    <x v="0"/>
    <x v="6"/>
    <x v="2"/>
    <x v="4"/>
    <x v="0"/>
  </r>
  <r>
    <x v="155"/>
    <x v="581"/>
    <n v="6185"/>
    <s v="Cullera, Playa de El Dosel"/>
    <x v="33"/>
    <x v="12"/>
    <d v="1899-12-30T12:30:00"/>
    <s v="39.180268"/>
    <s v="-0.234325"/>
    <s v="Muere un hombre de 66 años en la playa Dosel de Cullera"/>
    <x v="1"/>
    <x v="56"/>
    <x v="0"/>
    <x v="11"/>
    <s v="Local"/>
    <x v="0"/>
    <x v="1"/>
    <x v="0"/>
    <x v="2"/>
    <x v="5"/>
    <x v="2"/>
    <x v="1"/>
    <x v="2"/>
    <x v="2"/>
    <x v="0"/>
    <x v="1"/>
  </r>
  <r>
    <x v="156"/>
    <x v="582"/>
    <n v="6192"/>
    <s v="Isla de Tabarca"/>
    <x v="28"/>
    <x v="12"/>
    <d v="1899-12-30T16:00:00"/>
    <s v="38.165513"/>
    <s v="-0.482960"/>
    <s v="Un joven de Santa Pola pierde la vida en Tabarca tras saltar al mar desde una roca"/>
    <x v="1"/>
    <x v="48"/>
    <x v="32"/>
    <x v="4"/>
    <s v="Residente"/>
    <x v="0"/>
    <x v="1"/>
    <x v="0"/>
    <x v="8"/>
    <x v="0"/>
    <x v="1"/>
    <x v="0"/>
    <x v="15"/>
    <x v="2"/>
    <x v="4"/>
    <x v="0"/>
  </r>
  <r>
    <x v="156"/>
    <x v="583"/>
    <n v="6188"/>
    <s v="Cala Rajada"/>
    <x v="17"/>
    <x v="7"/>
    <d v="1899-12-30T23:00:00"/>
    <s v="39.708214"/>
    <s v="3.463726"/>
    <s v="Rescatados cuatro tripulantes de un velero encallado en Cala Rajada"/>
    <x v="1"/>
    <x v="5"/>
    <x v="10"/>
    <x v="5"/>
    <s v="Extranjero"/>
    <x v="4"/>
    <x v="1"/>
    <x v="3"/>
    <x v="5"/>
    <x v="5"/>
    <x v="3"/>
    <x v="0"/>
    <x v="4"/>
    <x v="0"/>
    <x v="3"/>
    <x v="6"/>
  </r>
  <r>
    <x v="156"/>
    <x v="583"/>
    <n v="6189"/>
    <s v="Cala Rajada"/>
    <x v="17"/>
    <x v="7"/>
    <d v="1899-12-30T23:00:00"/>
    <s v="39.708214"/>
    <s v="3.463726"/>
    <s v="Rescatados cuatro tripulantes de un velero encallado en Cala Rajada"/>
    <x v="1"/>
    <x v="5"/>
    <x v="10"/>
    <x v="5"/>
    <s v="Extranjero"/>
    <x v="4"/>
    <x v="1"/>
    <x v="3"/>
    <x v="5"/>
    <x v="5"/>
    <x v="3"/>
    <x v="0"/>
    <x v="4"/>
    <x v="0"/>
    <x v="3"/>
    <x v="6"/>
  </r>
  <r>
    <x v="156"/>
    <x v="583"/>
    <n v="6190"/>
    <s v="Cala Rajada"/>
    <x v="17"/>
    <x v="7"/>
    <d v="1899-12-30T23:00:00"/>
    <s v="39.708214"/>
    <s v="3.463726"/>
    <s v="Rescatados cuatro tripulantes de un velero encallado en Cala Rajada"/>
    <x v="1"/>
    <x v="5"/>
    <x v="10"/>
    <x v="5"/>
    <s v="Extranjero"/>
    <x v="4"/>
    <x v="1"/>
    <x v="3"/>
    <x v="5"/>
    <x v="5"/>
    <x v="3"/>
    <x v="0"/>
    <x v="4"/>
    <x v="0"/>
    <x v="3"/>
    <x v="6"/>
  </r>
  <r>
    <x v="156"/>
    <x v="583"/>
    <n v="6191"/>
    <s v="Cala Rajada"/>
    <x v="17"/>
    <x v="7"/>
    <d v="1899-12-30T23:00:00"/>
    <s v="39.708214"/>
    <s v="3.463726"/>
    <s v="Rescatados cuatro tripulantes de un velero encallado en Cala Rajada"/>
    <x v="1"/>
    <x v="5"/>
    <x v="10"/>
    <x v="5"/>
    <s v="Extranjero"/>
    <x v="4"/>
    <x v="1"/>
    <x v="3"/>
    <x v="5"/>
    <x v="5"/>
    <x v="3"/>
    <x v="0"/>
    <x v="4"/>
    <x v="0"/>
    <x v="3"/>
    <x v="6"/>
  </r>
  <r>
    <x v="156"/>
    <x v="584"/>
    <n v="6184"/>
    <s v="Ezprogui"/>
    <x v="24"/>
    <x v="10"/>
    <d v="1899-12-30T20:25:00"/>
    <s v="42.648652"/>
    <s v="-1.313701"/>
    <s v="Al menos un muerto y graves daños materiales por inundaciones en Navarra"/>
    <x v="1"/>
    <x v="6"/>
    <x v="0"/>
    <x v="12"/>
    <s v="Limítrofe"/>
    <x v="0"/>
    <x v="1"/>
    <x v="0"/>
    <x v="1"/>
    <x v="6"/>
    <x v="1"/>
    <x v="0"/>
    <x v="7"/>
    <x v="4"/>
    <x v="4"/>
    <x v="0"/>
  </r>
  <r>
    <x v="156"/>
    <x v="585"/>
    <n v="6181"/>
    <s v="Zaragoza, río Ebro"/>
    <x v="21"/>
    <x v="8"/>
    <m/>
    <s v="41.658819"/>
    <s v="-0.872972"/>
    <s v="Aparece el cadáver de una mujer en el río Ebro, a la altura del pozo de San Lázaro de Zaragoza"/>
    <x v="0"/>
    <x v="58"/>
    <x v="0"/>
    <x v="4"/>
    <s v="Local"/>
    <x v="1"/>
    <x v="0"/>
    <x v="0"/>
    <x v="1"/>
    <x v="0"/>
    <x v="1"/>
    <x v="0"/>
    <x v="1"/>
    <x v="0"/>
    <x v="4"/>
    <x v="0"/>
  </r>
  <r>
    <x v="157"/>
    <x v="586"/>
    <n v="6300"/>
    <s v="Tarragona, El serrallo"/>
    <x v="30"/>
    <x v="0"/>
    <m/>
    <s v="41.108912"/>
    <s v="1.241243"/>
    <s v="Hallado un cuerpo sin vida este domingo en el Puerto de Tarragona"/>
    <x v="1"/>
    <x v="38"/>
    <x v="0"/>
    <x v="7"/>
    <s v="Limítrofe"/>
    <x v="0"/>
    <x v="0"/>
    <x v="0"/>
    <x v="4"/>
    <x v="0"/>
    <x v="0"/>
    <x v="0"/>
    <x v="3"/>
    <x v="0"/>
    <x v="1"/>
    <x v="3"/>
  </r>
  <r>
    <x v="157"/>
    <x v="587"/>
    <n v="6182"/>
    <s v="Ciudad Jardín"/>
    <x v="17"/>
    <x v="7"/>
    <d v="1899-12-30T11:20:00"/>
    <s v="39.557813"/>
    <s v="2.686007"/>
    <s v="Auxilian a unas bañistas atrapadas por una corriente en la playa de Ciudad Jardín"/>
    <x v="0"/>
    <x v="50"/>
    <x v="0"/>
    <x v="14"/>
    <s v="Sin datos"/>
    <x v="4"/>
    <x v="1"/>
    <x v="2"/>
    <x v="2"/>
    <x v="0"/>
    <x v="3"/>
    <x v="1"/>
    <x v="2"/>
    <x v="1"/>
    <x v="2"/>
    <x v="1"/>
  </r>
  <r>
    <x v="157"/>
    <x v="587"/>
    <n v="6183"/>
    <s v="Ciudad Jardín"/>
    <x v="17"/>
    <x v="7"/>
    <d v="1899-12-30T11:20:00"/>
    <s v="39.557813"/>
    <s v="2.686007"/>
    <s v="Auxilian a unas bañistas atrapadas por una corriente en la playa de Ciudad Jardín"/>
    <x v="0"/>
    <x v="50"/>
    <x v="0"/>
    <x v="14"/>
    <s v="Sin datos"/>
    <x v="4"/>
    <x v="1"/>
    <x v="8"/>
    <x v="2"/>
    <x v="0"/>
    <x v="3"/>
    <x v="1"/>
    <x v="2"/>
    <x v="1"/>
    <x v="2"/>
    <x v="1"/>
  </r>
  <r>
    <x v="157"/>
    <x v="588"/>
    <n v="6179"/>
    <s v="La Palmas de Gran Canaria, Playa de Rincón"/>
    <x v="19"/>
    <x v="2"/>
    <d v="1899-12-30T16:20:00"/>
    <s v="28.142223"/>
    <s v="-15.434480"/>
    <s v="Una mujer, en estado crítico tras sufrir un ahogamiento en la playa del Rincón"/>
    <x v="0"/>
    <x v="45"/>
    <x v="0"/>
    <x v="4"/>
    <s v="Sin datos"/>
    <x v="3"/>
    <x v="1"/>
    <x v="0"/>
    <x v="3"/>
    <x v="5"/>
    <x v="0"/>
    <x v="0"/>
    <x v="8"/>
    <x v="0"/>
    <x v="6"/>
    <x v="3"/>
  </r>
  <r>
    <x v="157"/>
    <x v="589"/>
    <n v="6178"/>
    <s v="Hecho, Barranco de Estrivella"/>
    <x v="29"/>
    <x v="8"/>
    <d v="1899-12-30T17:55:00"/>
    <s v="42.831043"/>
    <s v="-0.728996"/>
    <s v="Fallece ahogado un hombre de 54 años en el barranco de Estriviella, en Hecho"/>
    <x v="1"/>
    <x v="42"/>
    <x v="0"/>
    <x v="4"/>
    <s v="Otra provincia"/>
    <x v="0"/>
    <x v="3"/>
    <x v="0"/>
    <x v="1"/>
    <x v="0"/>
    <x v="4"/>
    <x v="0"/>
    <x v="18"/>
    <x v="2"/>
    <x v="4"/>
    <x v="4"/>
  </r>
  <r>
    <x v="157"/>
    <x v="590"/>
    <n v="6177"/>
    <s v="Orihuela, Playa de La Glea"/>
    <x v="28"/>
    <x v="12"/>
    <d v="1899-12-30T14:50:00"/>
    <s v="37.903611"/>
    <s v="-0.746175"/>
    <s v="Un anciano de 70 años muere ahogado en una playa de Orihuela"/>
    <x v="1"/>
    <x v="1"/>
    <x v="0"/>
    <x v="1"/>
    <s v="Sin datos"/>
    <x v="0"/>
    <x v="0"/>
    <x v="0"/>
    <x v="3"/>
    <x v="0"/>
    <x v="0"/>
    <x v="0"/>
    <x v="2"/>
    <x v="3"/>
    <x v="10"/>
    <x v="5"/>
  </r>
  <r>
    <x v="157"/>
    <x v="591"/>
    <n v="6175"/>
    <s v="Santiago de la Ribera, Playa del Castillico"/>
    <x v="9"/>
    <x v="5"/>
    <d v="1899-12-30T14:35:00"/>
    <s v="37.813335"/>
    <s v="-0.792324"/>
    <s v="Muere ahogado un hombre de 77 años en Santiago de la Ribera"/>
    <x v="1"/>
    <x v="80"/>
    <x v="0"/>
    <x v="1"/>
    <s v="Sin datos"/>
    <x v="0"/>
    <x v="0"/>
    <x v="0"/>
    <x v="3"/>
    <x v="0"/>
    <x v="0"/>
    <x v="0"/>
    <x v="2"/>
    <x v="3"/>
    <x v="10"/>
    <x v="5"/>
  </r>
  <r>
    <x v="157"/>
    <x v="592"/>
    <n v="6093"/>
    <s v="Cubelles, Playa de la Mota de Sant Pere"/>
    <x v="4"/>
    <x v="0"/>
    <d v="1899-12-30T11:25:00"/>
    <s v="41.196760"/>
    <s v="1.662259"/>
    <s v="Muere un hombre de 47 años mientras se bañaba en una playa de Cubelles"/>
    <x v="1"/>
    <x v="16"/>
    <x v="0"/>
    <x v="1"/>
    <s v="Sin datos"/>
    <x v="0"/>
    <x v="1"/>
    <x v="0"/>
    <x v="3"/>
    <x v="0"/>
    <x v="1"/>
    <x v="0"/>
    <x v="2"/>
    <x v="2"/>
    <x v="4"/>
    <x v="0"/>
  </r>
  <r>
    <x v="158"/>
    <x v="593"/>
    <n v="6299"/>
    <s v="Puerto Lope, Moclín"/>
    <x v="13"/>
    <x v="4"/>
    <d v="1899-12-30T22:50:00"/>
    <s v="37.335622"/>
    <s v="-3.832307"/>
    <s v="Hallan el cadáver de un varón en la piscina de un cortijo de Moclín"/>
    <x v="1"/>
    <x v="42"/>
    <x v="0"/>
    <x v="1"/>
    <s v="Local"/>
    <x v="0"/>
    <x v="1"/>
    <x v="0"/>
    <x v="12"/>
    <x v="1"/>
    <x v="0"/>
    <x v="0"/>
    <x v="2"/>
    <x v="2"/>
    <x v="0"/>
    <x v="3"/>
  </r>
  <r>
    <x v="158"/>
    <x v="594"/>
    <n v="6180"/>
    <s v="Lloret de Mar, Cala Banys"/>
    <x v="0"/>
    <x v="0"/>
    <m/>
    <s v="41.694765"/>
    <s v="2.843490"/>
    <s v="Encuentran el cadáver de un menor de 17 años en la playa de Lloret"/>
    <x v="1"/>
    <x v="20"/>
    <x v="4"/>
    <x v="4"/>
    <s v="Extranjero"/>
    <x v="3"/>
    <x v="5"/>
    <x v="0"/>
    <x v="8"/>
    <x v="0"/>
    <x v="1"/>
    <x v="0"/>
    <x v="3"/>
    <x v="0"/>
    <x v="4"/>
    <x v="0"/>
  </r>
  <r>
    <x v="158"/>
    <x v="595"/>
    <n v="6174"/>
    <s v="Neda, Playa Pazo de la Merced"/>
    <x v="20"/>
    <x v="1"/>
    <d v="1899-12-30T18:00:00"/>
    <s v="43.493247"/>
    <s v="-8.162891"/>
    <s v="Encuentran fallecida a una mujer de 82 años en una playa de Neda (A Coruña)"/>
    <x v="0"/>
    <x v="34"/>
    <x v="0"/>
    <x v="1"/>
    <s v="Local"/>
    <x v="1"/>
    <x v="0"/>
    <x v="0"/>
    <x v="3"/>
    <x v="0"/>
    <x v="1"/>
    <x v="0"/>
    <x v="2"/>
    <x v="0"/>
    <x v="4"/>
    <x v="0"/>
  </r>
  <r>
    <x v="158"/>
    <x v="596"/>
    <n v="6173"/>
    <s v="Sanlucar de Barrameda, Playa de Bajo de Guía"/>
    <x v="15"/>
    <x v="4"/>
    <d v="1899-12-30T18:30:00"/>
    <s v="36.791852"/>
    <s v="-6.346828"/>
    <s v="Fallece ahogada una mujer en la Playa de Bajo de Guía"/>
    <x v="0"/>
    <x v="3"/>
    <x v="0"/>
    <x v="2"/>
    <s v="Local"/>
    <x v="2"/>
    <x v="0"/>
    <x v="0"/>
    <x v="2"/>
    <x v="0"/>
    <x v="2"/>
    <x v="1"/>
    <x v="2"/>
    <x v="1"/>
    <x v="2"/>
    <x v="1"/>
  </r>
  <r>
    <x v="158"/>
    <x v="597"/>
    <n v="6120"/>
    <s v="Las Ventas de Retamosa"/>
    <x v="46"/>
    <x v="14"/>
    <d v="1899-12-30T14:00:00"/>
    <s v="40.155319"/>
    <s v="-4.172208"/>
    <s v="Muere un hombre de 74 años en una piscina de Las Ventas de Retamosa"/>
    <x v="1"/>
    <x v="27"/>
    <x v="0"/>
    <x v="1"/>
    <s v="Local"/>
    <x v="1"/>
    <x v="0"/>
    <x v="0"/>
    <x v="12"/>
    <x v="3"/>
    <x v="10"/>
    <x v="0"/>
    <x v="2"/>
    <x v="2"/>
    <x v="0"/>
    <x v="3"/>
  </r>
  <r>
    <x v="159"/>
    <x v="598"/>
    <n v="6301"/>
    <s v="Peregrinos, Embalse de la Aceña"/>
    <x v="47"/>
    <x v="3"/>
    <m/>
    <s v="40.619976"/>
    <s v="-4.222350"/>
    <s v="Un hombre perece en el embalse de la Aceña, en Peguerinos"/>
    <x v="1"/>
    <x v="5"/>
    <x v="0"/>
    <x v="1"/>
    <s v="Sin datos"/>
    <x v="1"/>
    <x v="1"/>
    <x v="0"/>
    <x v="13"/>
    <x v="2"/>
    <x v="1"/>
    <x v="0"/>
    <x v="1"/>
    <x v="0"/>
    <x v="4"/>
    <x v="0"/>
  </r>
  <r>
    <x v="159"/>
    <x v="599"/>
    <n v="6262"/>
    <s v="Lorquí, Los Mateos"/>
    <x v="9"/>
    <x v="5"/>
    <d v="1899-12-30T19:45:00"/>
    <s v="38.098339"/>
    <s v="-1.261749"/>
    <s v="Una niña de 12 años, en la UCI de la Arrixaca tras sufrir un síndrome de inmersión en Lorquí"/>
    <x v="0"/>
    <x v="52"/>
    <x v="0"/>
    <x v="16"/>
    <s v="Local"/>
    <x v="0"/>
    <x v="1"/>
    <x v="1"/>
    <x v="12"/>
    <x v="1"/>
    <x v="0"/>
    <x v="0"/>
    <x v="2"/>
    <x v="2"/>
    <x v="0"/>
    <x v="3"/>
  </r>
  <r>
    <x v="159"/>
    <x v="600"/>
    <n v="6170"/>
    <s v="Roses, Playa de Santa Margalida"/>
    <x v="0"/>
    <x v="0"/>
    <d v="1899-12-30T17:00:00"/>
    <s v="42.261164"/>
    <s v="3.153291"/>
    <s v="Un hombre se ahoga en una playa catalana: tres muertos en 15 días en el mismo lugar"/>
    <x v="1"/>
    <x v="70"/>
    <x v="10"/>
    <x v="1"/>
    <s v="Extranjero"/>
    <x v="0"/>
    <x v="1"/>
    <x v="0"/>
    <x v="2"/>
    <x v="0"/>
    <x v="2"/>
    <x v="1"/>
    <x v="2"/>
    <x v="1"/>
    <x v="2"/>
    <x v="1"/>
  </r>
  <r>
    <x v="159"/>
    <x v="601"/>
    <n v="6169"/>
    <s v="Amoeiro"/>
    <x v="26"/>
    <x v="1"/>
    <d v="1899-12-30T22:00:00"/>
    <s v="42.414861"/>
    <s v="-7.946924"/>
    <s v="Muere una mujer tras caer a un pozo en la localidad de Amoeiro"/>
    <x v="0"/>
    <x v="50"/>
    <x v="0"/>
    <x v="4"/>
    <s v="Local"/>
    <x v="3"/>
    <x v="0"/>
    <x v="0"/>
    <x v="11"/>
    <x v="0"/>
    <x v="1"/>
    <x v="0"/>
    <x v="3"/>
    <x v="0"/>
    <x v="4"/>
    <x v="0"/>
  </r>
  <r>
    <x v="160"/>
    <x v="602"/>
    <n v="6303"/>
    <s v="Vila Joiosa, Playa Basseta de L'Oli"/>
    <x v="28"/>
    <x v="12"/>
    <d v="1899-12-30T11:45:00"/>
    <s v="38.503499"/>
    <s v="-0.231695"/>
    <s v="Fallece una mujer de 75 años en una playa de la Vila Joiosa tras ser rescatada del agua"/>
    <x v="0"/>
    <x v="21"/>
    <x v="0"/>
    <x v="1"/>
    <s v="Sin datos"/>
    <x v="1"/>
    <x v="0"/>
    <x v="0"/>
    <x v="3"/>
    <x v="0"/>
    <x v="0"/>
    <x v="1"/>
    <x v="2"/>
    <x v="0"/>
    <x v="10"/>
    <x v="1"/>
  </r>
  <r>
    <x v="160"/>
    <x v="603"/>
    <n v="6302"/>
    <s v="Yaiza, Puerto Calero"/>
    <x v="10"/>
    <x v="2"/>
    <d v="1899-12-30T19:15:00"/>
    <s v="28.917672"/>
    <s v="-13.704216"/>
    <s v="Trasladada al Hospital una niña por un ahogamiento incompleto en Puerto Calero"/>
    <x v="0"/>
    <x v="33"/>
    <x v="0"/>
    <x v="1"/>
    <s v="Sin datos"/>
    <x v="0"/>
    <x v="1"/>
    <x v="1"/>
    <x v="7"/>
    <x v="1"/>
    <x v="0"/>
    <x v="0"/>
    <x v="2"/>
    <x v="2"/>
    <x v="0"/>
    <x v="3"/>
  </r>
  <r>
    <x v="160"/>
    <x v="604"/>
    <n v="6172"/>
    <s v="Alborán"/>
    <x v="11"/>
    <x v="4"/>
    <m/>
    <s v="35.967546"/>
    <s v="-2.508960"/>
    <s v="Encuentran el cadáver de un buzo a 7 millas náuticas de la isla de Alborán"/>
    <x v="1"/>
    <x v="5"/>
    <x v="0"/>
    <x v="6"/>
    <s v="Sin datos"/>
    <x v="1"/>
    <x v="1"/>
    <x v="0"/>
    <x v="5"/>
    <x v="0"/>
    <x v="1"/>
    <x v="0"/>
    <x v="10"/>
    <x v="0"/>
    <x v="1"/>
    <x v="0"/>
  </r>
  <r>
    <x v="160"/>
    <x v="605"/>
    <n v="6167"/>
    <s v="Yaiza, Playa Blanca"/>
    <x v="10"/>
    <x v="2"/>
    <d v="1899-12-30T17:50:00"/>
    <s v="28.862629"/>
    <s v="-13.829700"/>
    <s v="Muere ahogado un hombre de 77 años en Playa Blanca (Yaiza)"/>
    <x v="1"/>
    <x v="80"/>
    <x v="10"/>
    <x v="1"/>
    <s v="Extranjero"/>
    <x v="0"/>
    <x v="0"/>
    <x v="0"/>
    <x v="2"/>
    <x v="0"/>
    <x v="2"/>
    <x v="1"/>
    <x v="2"/>
    <x v="1"/>
    <x v="2"/>
    <x v="1"/>
  </r>
  <r>
    <x v="160"/>
    <x v="606"/>
    <n v="6159"/>
    <s v="Santander, El Puntal"/>
    <x v="25"/>
    <x v="11"/>
    <d v="1899-12-30T12:00:00"/>
    <s v="43.463170"/>
    <s v="-3.772709"/>
    <s v="Rescatados siete niños y un monitor tras volcar su barco de vela en El Puntal"/>
    <x v="1"/>
    <x v="7"/>
    <x v="0"/>
    <x v="5"/>
    <s v="Sin datos"/>
    <x v="4"/>
    <x v="1"/>
    <x v="2"/>
    <x v="5"/>
    <x v="0"/>
    <x v="3"/>
    <x v="0"/>
    <x v="4"/>
    <x v="1"/>
    <x v="4"/>
    <x v="2"/>
  </r>
  <r>
    <x v="160"/>
    <x v="606"/>
    <n v="6160"/>
    <s v="Santander, El Puntal"/>
    <x v="25"/>
    <x v="11"/>
    <d v="1899-12-30T12:00:00"/>
    <s v="43.463170"/>
    <s v="-3.772709"/>
    <s v="Rescatados siete niños y un monitor tras volcar su barco de vela en El Puntal"/>
    <x v="1"/>
    <x v="7"/>
    <x v="0"/>
    <x v="5"/>
    <s v="Sin datos"/>
    <x v="4"/>
    <x v="1"/>
    <x v="2"/>
    <x v="5"/>
    <x v="0"/>
    <x v="3"/>
    <x v="0"/>
    <x v="4"/>
    <x v="1"/>
    <x v="4"/>
    <x v="2"/>
  </r>
  <r>
    <x v="160"/>
    <x v="606"/>
    <n v="6161"/>
    <s v="Santander, El Puntal"/>
    <x v="25"/>
    <x v="11"/>
    <d v="1899-12-30T12:00:00"/>
    <s v="43.463170"/>
    <s v="-3.772709"/>
    <s v="Rescatados siete niños y un monitor tras volcar su barco de vela en El Puntal"/>
    <x v="1"/>
    <x v="7"/>
    <x v="0"/>
    <x v="5"/>
    <s v="Sin datos"/>
    <x v="4"/>
    <x v="1"/>
    <x v="2"/>
    <x v="5"/>
    <x v="0"/>
    <x v="3"/>
    <x v="0"/>
    <x v="4"/>
    <x v="1"/>
    <x v="4"/>
    <x v="2"/>
  </r>
  <r>
    <x v="160"/>
    <x v="606"/>
    <n v="6162"/>
    <s v="Santander, El Puntal"/>
    <x v="25"/>
    <x v="11"/>
    <d v="1899-12-30T12:00:00"/>
    <s v="43.463170"/>
    <s v="-3.772709"/>
    <s v="Rescatados siete niños y un monitor tras volcar su barco de vela en El Puntal"/>
    <x v="1"/>
    <x v="7"/>
    <x v="0"/>
    <x v="5"/>
    <s v="Sin datos"/>
    <x v="4"/>
    <x v="1"/>
    <x v="2"/>
    <x v="5"/>
    <x v="0"/>
    <x v="3"/>
    <x v="0"/>
    <x v="4"/>
    <x v="1"/>
    <x v="4"/>
    <x v="2"/>
  </r>
  <r>
    <x v="160"/>
    <x v="606"/>
    <n v="6163"/>
    <s v="Santander, El Puntal"/>
    <x v="25"/>
    <x v="11"/>
    <d v="1899-12-30T12:00:00"/>
    <s v="43.463170"/>
    <s v="-3.772709"/>
    <s v="Rescatados siete niños y un monitor tras volcar su barco de vela en El Puntal"/>
    <x v="1"/>
    <x v="7"/>
    <x v="0"/>
    <x v="5"/>
    <s v="Sin datos"/>
    <x v="4"/>
    <x v="1"/>
    <x v="2"/>
    <x v="5"/>
    <x v="0"/>
    <x v="3"/>
    <x v="0"/>
    <x v="4"/>
    <x v="1"/>
    <x v="4"/>
    <x v="2"/>
  </r>
  <r>
    <x v="160"/>
    <x v="606"/>
    <n v="6164"/>
    <s v="Santander, El Puntal"/>
    <x v="25"/>
    <x v="11"/>
    <d v="1899-12-30T12:00:00"/>
    <s v="43.463170"/>
    <s v="-3.772709"/>
    <s v="Rescatados siete niños y un monitor tras volcar su barco de vela en El Puntal"/>
    <x v="1"/>
    <x v="7"/>
    <x v="0"/>
    <x v="5"/>
    <s v="Sin datos"/>
    <x v="4"/>
    <x v="1"/>
    <x v="2"/>
    <x v="5"/>
    <x v="0"/>
    <x v="3"/>
    <x v="0"/>
    <x v="4"/>
    <x v="1"/>
    <x v="4"/>
    <x v="2"/>
  </r>
  <r>
    <x v="160"/>
    <x v="606"/>
    <n v="6165"/>
    <s v="Santander, El Puntal"/>
    <x v="25"/>
    <x v="11"/>
    <d v="1899-12-30T12:00:00"/>
    <s v="43.463170"/>
    <s v="-3.772709"/>
    <s v="Rescatados siete niños y un monitor tras volcar su barco de vela en El Puntal"/>
    <x v="1"/>
    <x v="7"/>
    <x v="0"/>
    <x v="5"/>
    <s v="Sin datos"/>
    <x v="4"/>
    <x v="1"/>
    <x v="2"/>
    <x v="5"/>
    <x v="0"/>
    <x v="3"/>
    <x v="0"/>
    <x v="4"/>
    <x v="1"/>
    <x v="4"/>
    <x v="2"/>
  </r>
  <r>
    <x v="160"/>
    <x v="606"/>
    <n v="6166"/>
    <s v="Santander, El Puntal"/>
    <x v="25"/>
    <x v="11"/>
    <d v="1899-12-30T12:00:00"/>
    <s v="43.463170"/>
    <s v="-3.772709"/>
    <s v="Rescatados siete niños y un monitor tras volcar su barco de vela en El Puntal"/>
    <x v="1"/>
    <x v="7"/>
    <x v="0"/>
    <x v="5"/>
    <s v="Sin datos"/>
    <x v="4"/>
    <x v="1"/>
    <x v="2"/>
    <x v="5"/>
    <x v="0"/>
    <x v="3"/>
    <x v="0"/>
    <x v="4"/>
    <x v="1"/>
    <x v="4"/>
    <x v="2"/>
  </r>
  <r>
    <x v="160"/>
    <x v="607"/>
    <n v="6089"/>
    <s v="Villajoyosa"/>
    <x v="28"/>
    <x v="12"/>
    <d v="1899-12-30T11:45:00"/>
    <s v="38.505600"/>
    <s v="-0.238506"/>
    <s v="Muere una mujer de 85 años cuando se bañaba en una playa de Villajoyosa"/>
    <x v="0"/>
    <x v="77"/>
    <x v="0"/>
    <x v="2"/>
    <s v="Local"/>
    <x v="1"/>
    <x v="0"/>
    <x v="0"/>
    <x v="2"/>
    <x v="0"/>
    <x v="2"/>
    <x v="1"/>
    <x v="2"/>
    <x v="1"/>
    <x v="2"/>
    <x v="1"/>
  </r>
  <r>
    <x v="161"/>
    <x v="608"/>
    <n v="6290"/>
    <s v="Mollerussa, Club de Tenis"/>
    <x v="39"/>
    <x v="0"/>
    <d v="1899-12-30T12:00:00"/>
    <s v="41.637280"/>
    <s v="0.894366"/>
    <s v="Una socorrista reanima a un niño de seis años y lo salva de morir ahogado"/>
    <x v="1"/>
    <x v="79"/>
    <x v="0"/>
    <x v="1"/>
    <s v="Local"/>
    <x v="0"/>
    <x v="1"/>
    <x v="1"/>
    <x v="9"/>
    <x v="1"/>
    <x v="2"/>
    <x v="1"/>
    <x v="2"/>
    <x v="1"/>
    <x v="2"/>
    <x v="1"/>
  </r>
  <r>
    <x v="161"/>
    <x v="609"/>
    <n v="6158"/>
    <s v="Mogán, Playa Anfi de Mar"/>
    <x v="19"/>
    <x v="2"/>
    <d v="1899-12-30T08:54:00"/>
    <s v="27.772599"/>
    <s v="-15.695948"/>
    <s v="Rescatada tras sufrir un ahogamiento en Mogán"/>
    <x v="0"/>
    <x v="5"/>
    <x v="14"/>
    <x v="1"/>
    <s v="Extranjero"/>
    <x v="0"/>
    <x v="1"/>
    <x v="1"/>
    <x v="2"/>
    <x v="0"/>
    <x v="4"/>
    <x v="2"/>
    <x v="2"/>
    <x v="0"/>
    <x v="1"/>
    <x v="3"/>
  </r>
  <r>
    <x v="161"/>
    <x v="610"/>
    <n v="6157"/>
    <s v="Vilassar de Mar"/>
    <x v="4"/>
    <x v="0"/>
    <m/>
    <s v="41.455910"/>
    <s v="2.462740"/>
    <s v="Espectacular rescate marítimo de la Guardia Civil a un hombre en Vilassar de Mar"/>
    <x v="1"/>
    <x v="50"/>
    <x v="0"/>
    <x v="5"/>
    <s v="Sin datos"/>
    <x v="4"/>
    <x v="1"/>
    <x v="2"/>
    <x v="5"/>
    <x v="0"/>
    <x v="3"/>
    <x v="0"/>
    <x v="4"/>
    <x v="4"/>
    <x v="4"/>
    <x v="6"/>
  </r>
  <r>
    <x v="161"/>
    <x v="611"/>
    <n v="6156"/>
    <s v="Moraira-Teulada, Playa de La Ampolla"/>
    <x v="28"/>
    <x v="12"/>
    <d v="1899-12-30T12:50:00"/>
    <s v="38.686782"/>
    <s v="-0.130068"/>
    <s v="Fallece un hombre de 82 años en la playa de l'Ampolla de Moraira"/>
    <x v="1"/>
    <x v="34"/>
    <x v="0"/>
    <x v="2"/>
    <s v="Sin datos"/>
    <x v="2"/>
    <x v="0"/>
    <x v="0"/>
    <x v="2"/>
    <x v="0"/>
    <x v="2"/>
    <x v="1"/>
    <x v="2"/>
    <x v="2"/>
    <x v="2"/>
    <x v="1"/>
  </r>
  <r>
    <x v="161"/>
    <x v="612"/>
    <n v="6108"/>
    <s v="Corvera, Pantano de Trasona"/>
    <x v="23"/>
    <x v="9"/>
    <d v="1899-12-30T20:30:00"/>
    <s v="43.545394"/>
    <s v="-5.880092"/>
    <s v="Dos niñas, muy graves tras caerse al pantano de Trasona en un cumpleaños"/>
    <x v="0"/>
    <x v="0"/>
    <x v="0"/>
    <x v="1"/>
    <s v="Local"/>
    <x v="0"/>
    <x v="9"/>
    <x v="0"/>
    <x v="13"/>
    <x v="0"/>
    <x v="4"/>
    <x v="0"/>
    <x v="3"/>
    <x v="0"/>
    <x v="1"/>
    <x v="3"/>
  </r>
  <r>
    <x v="161"/>
    <x v="612"/>
    <n v="6109"/>
    <s v="Corvera, Pantano de Trasona"/>
    <x v="23"/>
    <x v="9"/>
    <d v="1899-12-30T20:30:00"/>
    <s v="43.545394"/>
    <s v="-5.880092"/>
    <s v="Dos niñas, muy graves tras caerse al pantano de Trasona en un cumpleaños"/>
    <x v="0"/>
    <x v="78"/>
    <x v="0"/>
    <x v="1"/>
    <s v="Local"/>
    <x v="0"/>
    <x v="9"/>
    <x v="0"/>
    <x v="13"/>
    <x v="0"/>
    <x v="4"/>
    <x v="0"/>
    <x v="3"/>
    <x v="0"/>
    <x v="1"/>
    <x v="3"/>
  </r>
  <r>
    <x v="161"/>
    <x v="613"/>
    <n v="6090"/>
    <s v="Madrid, Piscina de Orcasitas"/>
    <x v="48"/>
    <x v="18"/>
    <d v="1899-12-30T14:00:00"/>
    <s v="40.374356"/>
    <s v="-3.716644"/>
    <s v="Un bañista entra en parada cardiorrespiratoria mientras buceaba"/>
    <x v="1"/>
    <x v="31"/>
    <x v="0"/>
    <x v="6"/>
    <s v="Sin datos"/>
    <x v="3"/>
    <x v="1"/>
    <x v="1"/>
    <x v="9"/>
    <x v="1"/>
    <x v="2"/>
    <x v="1"/>
    <x v="5"/>
    <x v="1"/>
    <x v="2"/>
    <x v="1"/>
  </r>
  <r>
    <x v="161"/>
    <x v="614"/>
    <n v="6088"/>
    <s v="Teulada-Moraira, playa de L'Ampola"/>
    <x v="28"/>
    <x v="12"/>
    <d v="1899-12-30T12:50:00"/>
    <s v="38.687001"/>
    <s v="0.130437"/>
    <s v="Fallece en la playa de l'Ampolla de Moraira un bañista de 82 años de Madrid"/>
    <x v="1"/>
    <x v="34"/>
    <x v="0"/>
    <x v="2"/>
    <s v="Otra CCAA"/>
    <x v="2"/>
    <x v="0"/>
    <x v="0"/>
    <x v="2"/>
    <x v="0"/>
    <x v="2"/>
    <x v="1"/>
    <x v="2"/>
    <x v="1"/>
    <x v="2"/>
    <x v="1"/>
  </r>
  <r>
    <x v="162"/>
    <x v="615"/>
    <n v="6171"/>
    <s v="Porto Colom, Playa de Cala Marcal"/>
    <x v="17"/>
    <x v="7"/>
    <m/>
    <s v="39.409780"/>
    <s v="3.258658"/>
    <s v="Rescatan a un hombre a punto de ahogarse en Portocolom"/>
    <x v="1"/>
    <x v="50"/>
    <x v="0"/>
    <x v="1"/>
    <s v="Sin datos"/>
    <x v="7"/>
    <x v="5"/>
    <x v="3"/>
    <x v="2"/>
    <x v="0"/>
    <x v="3"/>
    <x v="1"/>
    <x v="2"/>
    <x v="1"/>
    <x v="2"/>
    <x v="1"/>
  </r>
  <r>
    <x v="162"/>
    <x v="616"/>
    <n v="6152"/>
    <s v="Lourido"/>
    <x v="1"/>
    <x v="1"/>
    <d v="1899-12-30T16:30:00"/>
    <s v="42.418019"/>
    <s v="-8.680763"/>
    <s v="Se quedan dormidos sobre un patito hinchable y tienen que ser rescatados tras quedarse a la deriva"/>
    <x v="1"/>
    <x v="6"/>
    <x v="0"/>
    <x v="11"/>
    <s v="Sin datos"/>
    <x v="4"/>
    <x v="1"/>
    <x v="2"/>
    <x v="8"/>
    <x v="0"/>
    <x v="3"/>
    <x v="0"/>
    <x v="2"/>
    <x v="0"/>
    <x v="4"/>
    <x v="2"/>
  </r>
  <r>
    <x v="162"/>
    <x v="616"/>
    <n v="6153"/>
    <s v="Lourido"/>
    <x v="1"/>
    <x v="1"/>
    <d v="1899-12-30T16:30:00"/>
    <s v="42.418019"/>
    <s v="-8.680763"/>
    <s v="Se quedan dormidos sobre un patito hinchable y tienen que ser rescatados tras quedarse a la deriva"/>
    <x v="1"/>
    <x v="6"/>
    <x v="0"/>
    <x v="11"/>
    <s v="Sin datos"/>
    <x v="4"/>
    <x v="1"/>
    <x v="2"/>
    <x v="8"/>
    <x v="0"/>
    <x v="3"/>
    <x v="0"/>
    <x v="2"/>
    <x v="0"/>
    <x v="4"/>
    <x v="2"/>
  </r>
  <r>
    <x v="162"/>
    <x v="616"/>
    <n v="6154"/>
    <s v="Lourido"/>
    <x v="1"/>
    <x v="1"/>
    <d v="1899-12-30T16:30:00"/>
    <s v="42.418019"/>
    <s v="-8.680763"/>
    <s v="Se quedan dormidos sobre un patito hinchable y tienen que ser rescatados tras quedarse a la deriva"/>
    <x v="0"/>
    <x v="6"/>
    <x v="0"/>
    <x v="11"/>
    <s v="Sin datos"/>
    <x v="4"/>
    <x v="1"/>
    <x v="2"/>
    <x v="8"/>
    <x v="0"/>
    <x v="3"/>
    <x v="0"/>
    <x v="2"/>
    <x v="0"/>
    <x v="4"/>
    <x v="2"/>
  </r>
  <r>
    <x v="162"/>
    <x v="616"/>
    <n v="6155"/>
    <s v="Lourido"/>
    <x v="1"/>
    <x v="1"/>
    <d v="1899-12-30T16:30:00"/>
    <s v="42.418019"/>
    <s v="-8.680763"/>
    <s v="Se quedan dormidos sobre un patito hinchable y tienen que ser rescatados tras quedarse a la deriva"/>
    <x v="0"/>
    <x v="6"/>
    <x v="0"/>
    <x v="11"/>
    <s v="Sin datos"/>
    <x v="4"/>
    <x v="1"/>
    <x v="2"/>
    <x v="8"/>
    <x v="0"/>
    <x v="3"/>
    <x v="0"/>
    <x v="2"/>
    <x v="0"/>
    <x v="4"/>
    <x v="2"/>
  </r>
  <r>
    <x v="162"/>
    <x v="617"/>
    <n v="6151"/>
    <s v="Sanxenxo, Portonovo"/>
    <x v="1"/>
    <x v="1"/>
    <d v="1899-12-30T18:00:00"/>
    <s v="42.390039"/>
    <s v="-8.824905"/>
    <s v="La Guardia Civil busca la lancha que causó la muerte de un buzo en Portonovo"/>
    <x v="1"/>
    <x v="4"/>
    <x v="0"/>
    <x v="13"/>
    <s v="Local"/>
    <x v="5"/>
    <x v="1"/>
    <x v="4"/>
    <x v="8"/>
    <x v="0"/>
    <x v="3"/>
    <x v="0"/>
    <x v="5"/>
    <x v="2"/>
    <x v="1"/>
    <x v="3"/>
  </r>
  <r>
    <x v="162"/>
    <x v="618"/>
    <n v="6091"/>
    <s v="Almuñecar, Playa de la Velilla"/>
    <x v="13"/>
    <x v="4"/>
    <m/>
    <s v="36.738975"/>
    <s v="-3.668167"/>
    <s v="Socorristas de la playa de Velilla salvaron a un hombre mayor gracias a su rápida y acertada actuación"/>
    <x v="1"/>
    <x v="27"/>
    <x v="0"/>
    <x v="11"/>
    <s v="Otra provincia"/>
    <x v="7"/>
    <x v="0"/>
    <x v="1"/>
    <x v="2"/>
    <x v="0"/>
    <x v="3"/>
    <x v="1"/>
    <x v="2"/>
    <x v="1"/>
    <x v="2"/>
    <x v="1"/>
  </r>
  <r>
    <x v="163"/>
    <x v="619"/>
    <n v="6304"/>
    <s v="Escalona"/>
    <x v="46"/>
    <x v="14"/>
    <d v="1899-12-30T17:00:00"/>
    <s v="40.167199"/>
    <s v="-4.406495"/>
    <s v="Fallece Ibrahim, el niño de 2 años que cayó a una piscina en Escalona"/>
    <x v="1"/>
    <x v="75"/>
    <x v="0"/>
    <x v="1"/>
    <s v="Sin datos"/>
    <x v="0"/>
    <x v="1"/>
    <x v="0"/>
    <x v="12"/>
    <x v="1"/>
    <x v="4"/>
    <x v="0"/>
    <x v="3"/>
    <x v="2"/>
    <x v="0"/>
    <x v="3"/>
  </r>
  <r>
    <x v="163"/>
    <x v="620"/>
    <n v="6149"/>
    <s v="Benalmádena, Playa de la Gaviota"/>
    <x v="7"/>
    <x v="4"/>
    <d v="1899-12-30T20:20:00"/>
    <s v="36.592188"/>
    <s v="-4.521549"/>
    <s v="Una mujer de 32 años fallece en la playa La Gaviota de Benalmádena"/>
    <x v="0"/>
    <x v="59"/>
    <x v="0"/>
    <x v="11"/>
    <s v="Sin datos"/>
    <x v="0"/>
    <x v="1"/>
    <x v="0"/>
    <x v="2"/>
    <x v="0"/>
    <x v="0"/>
    <x v="2"/>
    <x v="2"/>
    <x v="0"/>
    <x v="4"/>
    <x v="2"/>
  </r>
  <r>
    <x v="163"/>
    <x v="621"/>
    <n v="6147"/>
    <s v="Navia"/>
    <x v="23"/>
    <x v="9"/>
    <d v="1899-12-30T08:00:00"/>
    <s v="43.946636"/>
    <s v="-6.714882"/>
    <s v="Rescatados dos pescadores tras hundirse su embarcación"/>
    <x v="1"/>
    <x v="84"/>
    <x v="0"/>
    <x v="5"/>
    <s v="Sin datos"/>
    <x v="4"/>
    <x v="1"/>
    <x v="2"/>
    <x v="5"/>
    <x v="0"/>
    <x v="3"/>
    <x v="0"/>
    <x v="13"/>
    <x v="2"/>
    <x v="5"/>
    <x v="3"/>
  </r>
  <r>
    <x v="163"/>
    <x v="621"/>
    <n v="6148"/>
    <s v="Navia"/>
    <x v="23"/>
    <x v="9"/>
    <d v="1899-12-30T08:00:00"/>
    <s v="43.946636"/>
    <s v="-6.714882"/>
    <s v="Rescatados dos pescadores tras hundirse su embarcación"/>
    <x v="1"/>
    <x v="67"/>
    <x v="0"/>
    <x v="5"/>
    <s v="Sin datos"/>
    <x v="4"/>
    <x v="1"/>
    <x v="2"/>
    <x v="5"/>
    <x v="0"/>
    <x v="3"/>
    <x v="0"/>
    <x v="13"/>
    <x v="2"/>
    <x v="5"/>
    <x v="3"/>
  </r>
  <r>
    <x v="163"/>
    <x v="622"/>
    <n v="6145"/>
    <s v="Mera, Canide, Oleiros"/>
    <x v="20"/>
    <x v="1"/>
    <d v="1899-12-30T19:15:00"/>
    <s v="43.368314"/>
    <s v="-8.340028"/>
    <s v="Rescatados dos niños y un perro en un acantilado de Oleiros"/>
    <x v="1"/>
    <x v="8"/>
    <x v="0"/>
    <x v="11"/>
    <s v="Local"/>
    <x v="4"/>
    <x v="1"/>
    <x v="2"/>
    <x v="8"/>
    <x v="0"/>
    <x v="3"/>
    <x v="0"/>
    <x v="3"/>
    <x v="0"/>
    <x v="4"/>
    <x v="2"/>
  </r>
  <r>
    <x v="163"/>
    <x v="622"/>
    <n v="6146"/>
    <s v="Mera, Canide, Oleiros"/>
    <x v="20"/>
    <x v="1"/>
    <d v="1899-12-30T19:15:00"/>
    <s v="43.368314"/>
    <s v="-8.340028"/>
    <s v="Rescatados dos niños y un perro en un acantilado de Oleiros"/>
    <x v="1"/>
    <x v="0"/>
    <x v="0"/>
    <x v="11"/>
    <s v="Local"/>
    <x v="4"/>
    <x v="1"/>
    <x v="2"/>
    <x v="8"/>
    <x v="0"/>
    <x v="3"/>
    <x v="0"/>
    <x v="3"/>
    <x v="0"/>
    <x v="4"/>
    <x v="2"/>
  </r>
  <r>
    <x v="163"/>
    <x v="623"/>
    <n v="6144"/>
    <s v="San Fiz de Baños"/>
    <x v="26"/>
    <x v="1"/>
    <d v="1899-12-30T18:00:00"/>
    <s v="42.235261"/>
    <s v="-7.005671"/>
    <s v="Muere un hombre ahogado en el río en A Veiga"/>
    <x v="1"/>
    <x v="12"/>
    <x v="0"/>
    <x v="4"/>
    <s v="Local"/>
    <x v="3"/>
    <x v="0"/>
    <x v="0"/>
    <x v="1"/>
    <x v="0"/>
    <x v="1"/>
    <x v="0"/>
    <x v="3"/>
    <x v="0"/>
    <x v="1"/>
    <x v="0"/>
  </r>
  <r>
    <x v="163"/>
    <x v="624"/>
    <n v="6106"/>
    <s v="Reus"/>
    <x v="30"/>
    <x v="0"/>
    <d v="1899-12-30T13:00:00"/>
    <s v="41.149470"/>
    <s v="-1.113150"/>
    <s v="Un niño de cinco años muere ahogado tras quedar su brazo atrapado en un mecanismo de la piscina"/>
    <x v="1"/>
    <x v="82"/>
    <x v="0"/>
    <x v="8"/>
    <s v="Local"/>
    <x v="0"/>
    <x v="1"/>
    <x v="0"/>
    <x v="14"/>
    <x v="1"/>
    <x v="0"/>
    <x v="0"/>
    <x v="2"/>
    <x v="2"/>
    <x v="0"/>
    <x v="3"/>
  </r>
  <r>
    <x v="164"/>
    <x v="625"/>
    <n v="6138"/>
    <s v="El Pinar, El Tacorón"/>
    <x v="51"/>
    <x v="2"/>
    <d v="1899-12-30T13:00:00"/>
    <s v="27.669740"/>
    <s v="-18.034490"/>
    <s v="El notario de Vecindario Luis Moncholi, el fallecido en aguas de El Hierro"/>
    <x v="1"/>
    <x v="60"/>
    <x v="0"/>
    <x v="6"/>
    <s v="Otra provincia"/>
    <x v="0"/>
    <x v="1"/>
    <x v="0"/>
    <x v="8"/>
    <x v="0"/>
    <x v="1"/>
    <x v="0"/>
    <x v="10"/>
    <x v="0"/>
    <x v="1"/>
    <x v="0"/>
  </r>
  <r>
    <x v="164"/>
    <x v="626"/>
    <n v="6137"/>
    <s v="Estivella"/>
    <x v="33"/>
    <x v="12"/>
    <d v="1899-12-30T18:25:00"/>
    <s v="39.714441"/>
    <s v="-0.349550"/>
    <s v="Mujer Fallecida en Estivella"/>
    <x v="0"/>
    <x v="51"/>
    <x v="0"/>
    <x v="1"/>
    <s v="Local"/>
    <x v="0"/>
    <x v="0"/>
    <x v="0"/>
    <x v="9"/>
    <x v="1"/>
    <x v="0"/>
    <x v="1"/>
    <x v="2"/>
    <x v="3"/>
    <x v="10"/>
    <x v="1"/>
  </r>
  <r>
    <x v="164"/>
    <x v="627"/>
    <n v="6136"/>
    <s v="Domeño"/>
    <x v="33"/>
    <x v="12"/>
    <d v="1899-12-30T18:25:00"/>
    <s v="39.661968"/>
    <s v="-0.672392"/>
    <s v="Una niña de tres años casi se ahoga en una piscina de Domeño"/>
    <x v="0"/>
    <x v="33"/>
    <x v="0"/>
    <x v="1"/>
    <s v="Sin datos"/>
    <x v="0"/>
    <x v="1"/>
    <x v="1"/>
    <x v="9"/>
    <x v="1"/>
    <x v="2"/>
    <x v="1"/>
    <x v="2"/>
    <x v="3"/>
    <x v="2"/>
    <x v="1"/>
  </r>
  <r>
    <x v="165"/>
    <x v="628"/>
    <n v="6529"/>
    <s v="Chantada"/>
    <x v="3"/>
    <x v="1"/>
    <d v="1899-12-30T09:00:00"/>
    <s v="42.614249"/>
    <s v="-7.756115"/>
    <s v="Aparece muerto y flotando en la cisterna de leche del camión en Chantada"/>
    <x v="1"/>
    <x v="12"/>
    <x v="0"/>
    <x v="4"/>
    <s v="Limítrofe"/>
    <x v="1"/>
    <x v="1"/>
    <x v="0"/>
    <x v="10"/>
    <x v="0"/>
    <x v="1"/>
    <x v="0"/>
    <x v="3"/>
    <x v="2"/>
    <x v="0"/>
    <x v="0"/>
  </r>
  <r>
    <x v="165"/>
    <x v="629"/>
    <n v="6140"/>
    <s v="El Tiemblo, Embalse de EL Burguillo"/>
    <x v="47"/>
    <x v="3"/>
    <d v="1899-12-30T16:20:00"/>
    <s v="40.428477"/>
    <s v="-4.611573"/>
    <s v="Localizado el cadáver del varón ahogado en el embalse del Burguillo"/>
    <x v="1"/>
    <x v="23"/>
    <x v="0"/>
    <x v="1"/>
    <s v="Sin datos"/>
    <x v="0"/>
    <x v="1"/>
    <x v="0"/>
    <x v="13"/>
    <x v="0"/>
    <x v="1"/>
    <x v="0"/>
    <x v="2"/>
    <x v="0"/>
    <x v="4"/>
    <x v="0"/>
  </r>
  <r>
    <x v="165"/>
    <x v="630"/>
    <n v="6139"/>
    <s v="Corvera, Embalse de Trasona"/>
    <x v="23"/>
    <x v="9"/>
    <d v="1899-12-30T16:00:00"/>
    <s v="43.537879"/>
    <s v="-5.875070"/>
    <s v="Fallece un pescador cuando trataba de recuperar una caña en el embalse de Trasona"/>
    <x v="1"/>
    <x v="62"/>
    <x v="7"/>
    <x v="15"/>
    <s v="Residente"/>
    <x v="0"/>
    <x v="1"/>
    <x v="0"/>
    <x v="13"/>
    <x v="0"/>
    <x v="1"/>
    <x v="0"/>
    <x v="8"/>
    <x v="2"/>
    <x v="4"/>
    <x v="0"/>
  </r>
  <r>
    <x v="165"/>
    <x v="631"/>
    <n v="6134"/>
    <s v="Ocentejo, Río Tajo"/>
    <x v="35"/>
    <x v="14"/>
    <m/>
    <s v="40.765809"/>
    <s v="-2.379012"/>
    <s v="Dos bañistas y un perro rescatados en aguas del Alto Tajo"/>
    <x v="1"/>
    <x v="5"/>
    <x v="0"/>
    <x v="11"/>
    <s v="Sin datos"/>
    <x v="4"/>
    <x v="1"/>
    <x v="2"/>
    <x v="1"/>
    <x v="0"/>
    <x v="3"/>
    <x v="0"/>
    <x v="2"/>
    <x v="0"/>
    <x v="4"/>
    <x v="2"/>
  </r>
  <r>
    <x v="165"/>
    <x v="631"/>
    <n v="6135"/>
    <s v="Ocentejo, Río Tajo"/>
    <x v="35"/>
    <x v="14"/>
    <m/>
    <s v="40.765809"/>
    <s v="-2.379012"/>
    <s v="Dos bañistas y un perro rescatados en aguas del Alto Tajo"/>
    <x v="0"/>
    <x v="5"/>
    <x v="0"/>
    <x v="11"/>
    <s v="Sin datos"/>
    <x v="4"/>
    <x v="1"/>
    <x v="2"/>
    <x v="1"/>
    <x v="0"/>
    <x v="3"/>
    <x v="0"/>
    <x v="2"/>
    <x v="0"/>
    <x v="4"/>
    <x v="2"/>
  </r>
  <r>
    <x v="165"/>
    <x v="632"/>
    <n v="6133"/>
    <s v="Mañón, Estaca de Bares"/>
    <x v="20"/>
    <x v="1"/>
    <d v="1899-12-30T11:00:00"/>
    <s v="43.789038"/>
    <s v="-7.691800"/>
    <s v="Un submarinista encuentra a su compañero muerto tras denunciar su desaparición"/>
    <x v="1"/>
    <x v="14"/>
    <x v="0"/>
    <x v="6"/>
    <s v="Limítrofe"/>
    <x v="1"/>
    <x v="1"/>
    <x v="0"/>
    <x v="5"/>
    <x v="0"/>
    <x v="1"/>
    <x v="0"/>
    <x v="10"/>
    <x v="2"/>
    <x v="0"/>
    <x v="0"/>
  </r>
  <r>
    <x v="165"/>
    <x v="633"/>
    <n v="6131"/>
    <s v="Almería, Playa del Zapillo, Playa de Almadrabillas"/>
    <x v="11"/>
    <x v="4"/>
    <d v="1899-12-30T21:00:00"/>
    <s v="36.825170"/>
    <s v="-2.449155"/>
    <s v="Fallece un varón en la playa de El Zapillo en Almería"/>
    <x v="1"/>
    <x v="37"/>
    <x v="0"/>
    <x v="1"/>
    <s v="Sin datos"/>
    <x v="0"/>
    <x v="1"/>
    <x v="0"/>
    <x v="3"/>
    <x v="0"/>
    <x v="0"/>
    <x v="0"/>
    <x v="1"/>
    <x v="0"/>
    <x v="1"/>
    <x v="0"/>
  </r>
  <r>
    <x v="165"/>
    <x v="634"/>
    <n v="6107"/>
    <s v="Aldaia, piscinas municipales"/>
    <x v="33"/>
    <x v="12"/>
    <d v="1899-12-30T12:30:00"/>
    <s v="39.459887"/>
    <s v="-0.459058"/>
    <s v="Muere una niña tras ahogarse en una piscina de Aldaia, Valencia"/>
    <x v="0"/>
    <x v="78"/>
    <x v="0"/>
    <x v="1"/>
    <s v="Limítrofe"/>
    <x v="0"/>
    <x v="1"/>
    <x v="0"/>
    <x v="9"/>
    <x v="1"/>
    <x v="2"/>
    <x v="1"/>
    <x v="2"/>
    <x v="2"/>
    <x v="2"/>
    <x v="1"/>
  </r>
  <r>
    <x v="166"/>
    <x v="635"/>
    <n v="6130"/>
    <s v="Santander, Playa de la Maruca"/>
    <x v="25"/>
    <x v="11"/>
    <d v="1899-12-30T11:30:00"/>
    <s v="43.480620"/>
    <s v="-3.836082"/>
    <s v="Encuentran el cadáver de una madrileña de 30 años en una playa de Santander"/>
    <x v="0"/>
    <x v="7"/>
    <x v="0"/>
    <x v="1"/>
    <s v="Otra CCAA"/>
    <x v="0"/>
    <x v="1"/>
    <x v="0"/>
    <x v="3"/>
    <x v="0"/>
    <x v="1"/>
    <x v="0"/>
    <x v="1"/>
    <x v="0"/>
    <x v="1"/>
    <x v="0"/>
  </r>
  <r>
    <x v="166"/>
    <x v="636"/>
    <n v="6128"/>
    <s v="Roses; playa de Santa Margalida"/>
    <x v="0"/>
    <x v="0"/>
    <d v="1899-12-30T10:30:00"/>
    <s v="42.2600678"/>
    <s v="3.152123"/>
    <s v="Muere una mujer francesa de 80 años en una playa de Gerona"/>
    <x v="0"/>
    <x v="2"/>
    <x v="10"/>
    <x v="1"/>
    <s v="Extranjero"/>
    <x v="2"/>
    <x v="0"/>
    <x v="0"/>
    <x v="3"/>
    <x v="0"/>
    <x v="6"/>
    <x v="0"/>
    <x v="2"/>
    <x v="0"/>
    <x v="1"/>
    <x v="4"/>
  </r>
  <r>
    <x v="166"/>
    <x v="637"/>
    <n v="6125"/>
    <s v="Bueu, Belusa, Cabo Udra"/>
    <x v="1"/>
    <x v="1"/>
    <d v="1899-12-30T11:15:00"/>
    <s v="42.340795"/>
    <s v="-8.835190"/>
    <s v="Rescatados un padre y su hijo aislados en unas rocas de Bueu mientras pescaban"/>
    <x v="1"/>
    <x v="46"/>
    <x v="0"/>
    <x v="11"/>
    <s v="Local"/>
    <x v="4"/>
    <x v="1"/>
    <x v="2"/>
    <x v="8"/>
    <x v="0"/>
    <x v="3"/>
    <x v="0"/>
    <x v="8"/>
    <x v="2"/>
    <x v="4"/>
    <x v="2"/>
  </r>
  <r>
    <x v="166"/>
    <x v="637"/>
    <n v="6126"/>
    <s v="Bueu, Belusa, Cabo Udra"/>
    <x v="1"/>
    <x v="1"/>
    <d v="1899-12-30T11:15:00"/>
    <s v="42.340795"/>
    <s v="-8.835190"/>
    <s v="Rescatados un padre y su hijo aislados en unas rocas de Bueu mientras pescaban"/>
    <x v="1"/>
    <x v="13"/>
    <x v="0"/>
    <x v="11"/>
    <s v="Local"/>
    <x v="4"/>
    <x v="1"/>
    <x v="2"/>
    <x v="8"/>
    <x v="0"/>
    <x v="3"/>
    <x v="0"/>
    <x v="8"/>
    <x v="2"/>
    <x v="4"/>
    <x v="2"/>
  </r>
  <r>
    <x v="166"/>
    <x v="638"/>
    <n v="6202"/>
    <s v="Salamanca; calle Lambarto Echevarria"/>
    <x v="52"/>
    <x v="3"/>
    <d v="1899-12-30T07:30:00"/>
    <s v="40.964822"/>
    <s v="-5.690237"/>
    <s v="Hallan una segunda mujer ahogada en una piscina en menos de 24 horas en el mismo barrio de Salamanca"/>
    <x v="0"/>
    <x v="68"/>
    <x v="0"/>
    <x v="4"/>
    <s v="Local"/>
    <x v="3"/>
    <x v="0"/>
    <x v="0"/>
    <x v="14"/>
    <x v="1"/>
    <x v="1"/>
    <x v="0"/>
    <x v="2"/>
    <x v="2"/>
    <x v="0"/>
    <x v="0"/>
  </r>
  <r>
    <x v="166"/>
    <x v="639"/>
    <n v="6086"/>
    <s v="Valencia, Playa canina de Pinedo"/>
    <x v="33"/>
    <x v="12"/>
    <d v="1899-12-30T12:20:00"/>
    <s v="39.422354"/>
    <s v="-0.332183"/>
    <s v="Los socorristas de Cruz Roja salvan la vida a una mujer en la playa de Pinedo"/>
    <x v="0"/>
    <x v="17"/>
    <x v="0"/>
    <x v="1"/>
    <s v="Sin datos"/>
    <x v="0"/>
    <x v="1"/>
    <x v="1"/>
    <x v="2"/>
    <x v="0"/>
    <x v="2"/>
    <x v="1"/>
    <x v="2"/>
    <x v="1"/>
    <x v="2"/>
    <x v="1"/>
  </r>
  <r>
    <x v="167"/>
    <x v="640"/>
    <n v="6201"/>
    <s v="Salamanca, calle Emilio Alarcos"/>
    <x v="52"/>
    <x v="3"/>
    <m/>
    <s v="40.960859"/>
    <s v="-5.695442"/>
    <s v="Fallece una mujer de avanzada edad en la piscina de los pisos para mayores de Profuturo en Huerta Otea"/>
    <x v="0"/>
    <x v="47"/>
    <x v="0"/>
    <x v="4"/>
    <s v="Local"/>
    <x v="3"/>
    <x v="0"/>
    <x v="0"/>
    <x v="14"/>
    <x v="1"/>
    <x v="1"/>
    <x v="0"/>
    <x v="3"/>
    <x v="2"/>
    <x v="0"/>
    <x v="0"/>
  </r>
  <r>
    <x v="167"/>
    <x v="641"/>
    <n v="6127"/>
    <s v="La Pobla de Farnals"/>
    <x v="33"/>
    <x v="12"/>
    <d v="1899-12-30T16:00:00"/>
    <s v="39.568471"/>
    <s v="-0.279727"/>
    <s v="Rescatan a un bañista de 70 años en la playa de La Pobla de Farnals con síntomas de ahogamiento"/>
    <x v="1"/>
    <x v="1"/>
    <x v="0"/>
    <x v="1"/>
    <s v="Sin datos"/>
    <x v="0"/>
    <x v="0"/>
    <x v="1"/>
    <x v="3"/>
    <x v="0"/>
    <x v="2"/>
    <x v="1"/>
    <x v="2"/>
    <x v="1"/>
    <x v="2"/>
    <x v="1"/>
  </r>
  <r>
    <x v="167"/>
    <x v="642"/>
    <n v="6124"/>
    <s v="Alfaz del PI"/>
    <x v="28"/>
    <x v="12"/>
    <d v="1899-12-30T10:25:00"/>
    <s v="38.577268"/>
    <s v="-0.098868"/>
    <s v="Rescatan con síntomas de ahogamiento a un niño de la piscina de un hotel en l'Alfàs del Pi"/>
    <x v="1"/>
    <x v="82"/>
    <x v="33"/>
    <x v="2"/>
    <s v="Residente"/>
    <x v="4"/>
    <x v="1"/>
    <x v="3"/>
    <x v="7"/>
    <x v="1"/>
    <x v="3"/>
    <x v="1"/>
    <x v="2"/>
    <x v="1"/>
    <x v="2"/>
    <x v="1"/>
  </r>
  <r>
    <x v="167"/>
    <x v="643"/>
    <n v="6123"/>
    <s v="Peñíscola, Playa Pebret"/>
    <x v="38"/>
    <x v="12"/>
    <d v="1899-12-30T10:50:00"/>
    <s v="40.307823"/>
    <s v="0.351996"/>
    <s v="Fallece una mujer de 60 años ahogada en una playa de Peñíscola"/>
    <x v="0"/>
    <x v="50"/>
    <x v="0"/>
    <x v="1"/>
    <s v="Sin datos"/>
    <x v="0"/>
    <x v="1"/>
    <x v="0"/>
    <x v="2"/>
    <x v="0"/>
    <x v="2"/>
    <x v="1"/>
    <x v="2"/>
    <x v="1"/>
    <x v="2"/>
    <x v="1"/>
  </r>
  <r>
    <x v="167"/>
    <x v="644"/>
    <n v="6105"/>
    <s v="El Molar, Piscina municipal"/>
    <x v="48"/>
    <x v="18"/>
    <d v="1899-12-30T18:00:00"/>
    <s v="40.738151"/>
    <s v="-3.578837"/>
    <s v="Un niño de 8 años, grave tras sufrir un ahogamiento en una piscina de El Molar"/>
    <x v="1"/>
    <x v="82"/>
    <x v="0"/>
    <x v="1"/>
    <s v="Local"/>
    <x v="0"/>
    <x v="1"/>
    <x v="1"/>
    <x v="9"/>
    <x v="1"/>
    <x v="2"/>
    <x v="1"/>
    <x v="2"/>
    <x v="1"/>
    <x v="2"/>
    <x v="1"/>
  </r>
  <r>
    <x v="167"/>
    <x v="645"/>
    <n v="6087"/>
    <s v="Burriana, Playa de El Arenal"/>
    <x v="38"/>
    <x v="12"/>
    <d v="1899-12-30T19:00:00"/>
    <s v="39.866533"/>
    <s v="-0.063794"/>
    <s v="Rescatan a un niño a punto de ahogarse en la playa del Arenal en Burriana"/>
    <x v="1"/>
    <x v="29"/>
    <x v="0"/>
    <x v="11"/>
    <s v="Local"/>
    <x v="0"/>
    <x v="1"/>
    <x v="1"/>
    <x v="2"/>
    <x v="0"/>
    <x v="2"/>
    <x v="1"/>
    <x v="2"/>
    <x v="2"/>
    <x v="2"/>
    <x v="1"/>
  </r>
  <r>
    <x v="167"/>
    <x v="646"/>
    <n v="6085"/>
    <s v="Zaragoza, Piscina de Ciudad Jardín"/>
    <x v="21"/>
    <x v="8"/>
    <d v="1899-12-30T20:30:00"/>
    <s v="41.646374"/>
    <s v="-0.901558"/>
    <s v="Una socorrista salva a un joven que se ahogaba en una piscina en Zaragoza"/>
    <x v="1"/>
    <x v="89"/>
    <x v="0"/>
    <x v="1"/>
    <s v="Local"/>
    <x v="0"/>
    <x v="1"/>
    <x v="0"/>
    <x v="9"/>
    <x v="3"/>
    <x v="2"/>
    <x v="1"/>
    <x v="2"/>
    <x v="1"/>
    <x v="2"/>
    <x v="1"/>
  </r>
  <r>
    <x v="168"/>
    <x v="647"/>
    <n v="6121"/>
    <s v="Arrecife, puerto deportivo Marina Lanzarote"/>
    <x v="10"/>
    <x v="2"/>
    <d v="1899-12-30T11:22:00"/>
    <s v="28.964457"/>
    <s v="-13.539179"/>
    <s v="Hallan el cadáver de un hombre en aguas del puerto deportivo Marina Lanzarote"/>
    <x v="1"/>
    <x v="5"/>
    <x v="12"/>
    <x v="1"/>
    <s v="Extranjero"/>
    <x v="1"/>
    <x v="1"/>
    <x v="0"/>
    <x v="4"/>
    <x v="2"/>
    <x v="1"/>
    <x v="0"/>
    <x v="1"/>
    <x v="0"/>
    <x v="1"/>
    <x v="0"/>
  </r>
  <r>
    <x v="168"/>
    <x v="648"/>
    <n v="6094"/>
    <s v="Moraira-Teulada, Playa del Portet"/>
    <x v="28"/>
    <x v="12"/>
    <d v="1899-12-30T15:00:00"/>
    <s v="38.687423"/>
    <s v="0.146330"/>
    <s v="Rescatan a 9 personas a las que el viento arrastraba mar adentro en la playa del Portet de Moraira"/>
    <x v="3"/>
    <x v="5"/>
    <x v="0"/>
    <x v="11"/>
    <s v="Sin datos"/>
    <x v="4"/>
    <x v="4"/>
    <x v="2"/>
    <x v="2"/>
    <x v="5"/>
    <x v="3"/>
    <x v="1"/>
    <x v="16"/>
    <x v="1"/>
    <x v="9"/>
    <x v="1"/>
  </r>
  <r>
    <x v="168"/>
    <x v="648"/>
    <n v="6095"/>
    <s v="Moraira-Teulada, Playa del Portet"/>
    <x v="28"/>
    <x v="12"/>
    <d v="1899-12-30T15:00:00"/>
    <s v="38.687423"/>
    <s v="0.146330"/>
    <s v="Rescatan a 9 personas a las que el viento arrastraba mar adentro en la playa del Portet de Moraira"/>
    <x v="3"/>
    <x v="5"/>
    <x v="0"/>
    <x v="11"/>
    <s v="Sin datos"/>
    <x v="4"/>
    <x v="4"/>
    <x v="2"/>
    <x v="2"/>
    <x v="5"/>
    <x v="3"/>
    <x v="1"/>
    <x v="16"/>
    <x v="1"/>
    <x v="9"/>
    <x v="1"/>
  </r>
  <r>
    <x v="168"/>
    <x v="648"/>
    <n v="6096"/>
    <s v="Moraira-Teulada, Playa del Portet"/>
    <x v="28"/>
    <x v="12"/>
    <d v="1899-12-30T15:00:00"/>
    <s v="38.687423"/>
    <s v="0.146330"/>
    <s v="Rescatan a 9 personas a las que el viento arrastraba mar adentro en la playa del Portet de Moraira"/>
    <x v="3"/>
    <x v="5"/>
    <x v="0"/>
    <x v="11"/>
    <s v="Sin datos"/>
    <x v="4"/>
    <x v="4"/>
    <x v="2"/>
    <x v="2"/>
    <x v="5"/>
    <x v="3"/>
    <x v="1"/>
    <x v="16"/>
    <x v="1"/>
    <x v="6"/>
    <x v="1"/>
  </r>
  <r>
    <x v="168"/>
    <x v="648"/>
    <n v="6097"/>
    <s v="Moraira-Teulada, Playa del Portet"/>
    <x v="28"/>
    <x v="12"/>
    <d v="1899-12-30T15:00:00"/>
    <s v="38.687423"/>
    <s v="0.146330"/>
    <s v="Rescatan a 9 personas a las que el viento arrastraba mar adentro en la playa del Portet de Moraira"/>
    <x v="3"/>
    <x v="5"/>
    <x v="0"/>
    <x v="11"/>
    <s v="Sin datos"/>
    <x v="4"/>
    <x v="4"/>
    <x v="2"/>
    <x v="2"/>
    <x v="5"/>
    <x v="3"/>
    <x v="1"/>
    <x v="16"/>
    <x v="1"/>
    <x v="6"/>
    <x v="1"/>
  </r>
  <r>
    <x v="168"/>
    <x v="648"/>
    <n v="6098"/>
    <s v="Moraira-Teulada, Playa del Portet"/>
    <x v="28"/>
    <x v="12"/>
    <d v="1899-12-30T15:00:00"/>
    <s v="38.687423"/>
    <s v="0.146330"/>
    <s v="Rescatan a 9 personas a las que el viento arrastraba mar adentro en la playa del Portet de Moraira"/>
    <x v="3"/>
    <x v="5"/>
    <x v="0"/>
    <x v="11"/>
    <s v="Sin datos"/>
    <x v="4"/>
    <x v="4"/>
    <x v="2"/>
    <x v="2"/>
    <x v="5"/>
    <x v="3"/>
    <x v="1"/>
    <x v="16"/>
    <x v="1"/>
    <x v="6"/>
    <x v="1"/>
  </r>
  <r>
    <x v="168"/>
    <x v="648"/>
    <n v="6099"/>
    <s v="Moraira-Teulada, Playa del Portet"/>
    <x v="28"/>
    <x v="12"/>
    <d v="1899-12-30T15:00:00"/>
    <s v="38.687423"/>
    <s v="0.146330"/>
    <s v="Rescatan a 9 personas a las que el viento arrastraba mar adentro en la playa del Portet de Moraira"/>
    <x v="3"/>
    <x v="5"/>
    <x v="0"/>
    <x v="11"/>
    <s v="Sin datos"/>
    <x v="4"/>
    <x v="4"/>
    <x v="2"/>
    <x v="2"/>
    <x v="5"/>
    <x v="3"/>
    <x v="1"/>
    <x v="16"/>
    <x v="1"/>
    <x v="6"/>
    <x v="1"/>
  </r>
  <r>
    <x v="168"/>
    <x v="648"/>
    <n v="6100"/>
    <s v="Moraira-Teulada, Playa del Portet"/>
    <x v="28"/>
    <x v="12"/>
    <d v="1899-12-30T15:00:00"/>
    <s v="38.687423"/>
    <s v="0.146330"/>
    <s v="Rescatan a 9 personas a las que el viento arrastraba mar adentro en la playa del Portet de Moraira"/>
    <x v="3"/>
    <x v="5"/>
    <x v="0"/>
    <x v="11"/>
    <s v="Sin datos"/>
    <x v="4"/>
    <x v="4"/>
    <x v="2"/>
    <x v="2"/>
    <x v="5"/>
    <x v="3"/>
    <x v="1"/>
    <x v="16"/>
    <x v="1"/>
    <x v="6"/>
    <x v="1"/>
  </r>
  <r>
    <x v="168"/>
    <x v="648"/>
    <n v="6101"/>
    <s v="Moraira-Teulada, Playa del Portet"/>
    <x v="28"/>
    <x v="12"/>
    <d v="1899-12-30T15:00:00"/>
    <s v="38.687423"/>
    <s v="0.146330"/>
    <s v="Rescatan a 9 personas a las que el viento arrastraba mar adentro en la playa del Portet de Moraira"/>
    <x v="3"/>
    <x v="5"/>
    <x v="0"/>
    <x v="11"/>
    <s v="Sin datos"/>
    <x v="4"/>
    <x v="4"/>
    <x v="2"/>
    <x v="2"/>
    <x v="5"/>
    <x v="3"/>
    <x v="1"/>
    <x v="16"/>
    <x v="1"/>
    <x v="6"/>
    <x v="1"/>
  </r>
  <r>
    <x v="168"/>
    <x v="648"/>
    <n v="6102"/>
    <s v="Moraira-Teulada, Playa del Portet"/>
    <x v="28"/>
    <x v="12"/>
    <d v="1899-12-30T15:00:00"/>
    <s v="38.687423"/>
    <s v="0.146330"/>
    <s v="Rescatan a 9 personas a las que el viento arrastraba mar adentro en la playa del Portet de Moraira"/>
    <x v="3"/>
    <x v="5"/>
    <x v="0"/>
    <x v="11"/>
    <s v="Sin datos"/>
    <x v="4"/>
    <x v="4"/>
    <x v="2"/>
    <x v="2"/>
    <x v="5"/>
    <x v="3"/>
    <x v="1"/>
    <x v="16"/>
    <x v="1"/>
    <x v="6"/>
    <x v="1"/>
  </r>
  <r>
    <x v="168"/>
    <x v="649"/>
    <n v="6084"/>
    <s v="Castelldefels, playa de Les Lluminetes"/>
    <x v="4"/>
    <x v="0"/>
    <d v="1899-12-30T11:00:00"/>
    <s v="41.263450"/>
    <s v="1.945432"/>
    <s v="Un hombre de 59 años muere ahogado en una playa de Castelldefels (Barcelona)"/>
    <x v="1"/>
    <x v="10"/>
    <x v="0"/>
    <x v="1"/>
    <s v="Sin datos"/>
    <x v="0"/>
    <x v="1"/>
    <x v="0"/>
    <x v="2"/>
    <x v="5"/>
    <x v="2"/>
    <x v="1"/>
    <x v="2"/>
    <x v="1"/>
    <x v="2"/>
    <x v="1"/>
  </r>
  <r>
    <x v="168"/>
    <x v="650"/>
    <n v="6077"/>
    <s v="Torrevieja, Playa de la Mata"/>
    <x v="28"/>
    <x v="12"/>
    <d v="1899-12-30T07:30:00"/>
    <s v="38.010553"/>
    <s v="-0.652519"/>
    <s v="Un turista ruso de 79 años muere ahogado en la playa de La Mata en Torrevieja"/>
    <x v="1"/>
    <x v="40"/>
    <x v="13"/>
    <x v="1"/>
    <s v="Extranjero"/>
    <x v="1"/>
    <x v="1"/>
    <x v="0"/>
    <x v="9"/>
    <x v="0"/>
    <x v="0"/>
    <x v="2"/>
    <x v="2"/>
    <x v="0"/>
    <x v="1"/>
    <x v="0"/>
  </r>
  <r>
    <x v="169"/>
    <x v="651"/>
    <n v="6115"/>
    <s v="Santa Cruz del Retamar, Río Alberche"/>
    <x v="46"/>
    <x v="14"/>
    <m/>
    <s v="40.165535"/>
    <s v="-4.397622"/>
    <s v="Un niño de 8 años ayuda a rescatar a su madre y hermano atrapados en un río de Toledo"/>
    <x v="1"/>
    <x v="82"/>
    <x v="0"/>
    <x v="12"/>
    <s v="Sin datos"/>
    <x v="4"/>
    <x v="1"/>
    <x v="2"/>
    <x v="1"/>
    <x v="0"/>
    <x v="3"/>
    <x v="0"/>
    <x v="3"/>
    <x v="2"/>
    <x v="4"/>
    <x v="2"/>
  </r>
  <r>
    <x v="169"/>
    <x v="651"/>
    <n v="6116"/>
    <s v="Santa Cruz del Retamar, Río Alberche"/>
    <x v="46"/>
    <x v="14"/>
    <m/>
    <s v="40.165535"/>
    <s v="-4.397622"/>
    <s v="Un niño de 8 años ayuda a rescatar a su madre y hermano atrapados en un río de Toledo"/>
    <x v="1"/>
    <x v="82"/>
    <x v="0"/>
    <x v="12"/>
    <s v="Sin datos"/>
    <x v="4"/>
    <x v="1"/>
    <x v="2"/>
    <x v="1"/>
    <x v="0"/>
    <x v="3"/>
    <x v="0"/>
    <x v="3"/>
    <x v="2"/>
    <x v="4"/>
    <x v="2"/>
  </r>
  <r>
    <x v="169"/>
    <x v="651"/>
    <n v="6117"/>
    <s v="Santa Cruz del Retamar, Río Alberche"/>
    <x v="46"/>
    <x v="14"/>
    <m/>
    <s v="40.165535"/>
    <s v="-4.397622"/>
    <s v="Un niño de 8 años ayuda a rescatar a su madre y hermano atrapados en un río de Toledo"/>
    <x v="0"/>
    <x v="23"/>
    <x v="0"/>
    <x v="12"/>
    <s v="Sin datos"/>
    <x v="4"/>
    <x v="1"/>
    <x v="2"/>
    <x v="1"/>
    <x v="0"/>
    <x v="3"/>
    <x v="0"/>
    <x v="3"/>
    <x v="2"/>
    <x v="4"/>
    <x v="2"/>
  </r>
  <r>
    <x v="169"/>
    <x v="652"/>
    <n v="6113"/>
    <s v="Ourense, puente Nuevo"/>
    <x v="26"/>
    <x v="1"/>
    <d v="1899-12-30T13:30:00"/>
    <s v="42.347395"/>
    <s v="-07.863718"/>
    <s v="Rescatan a un joven que se lanzó desde el Puente Nuevo de Ourense"/>
    <x v="1"/>
    <x v="7"/>
    <x v="0"/>
    <x v="7"/>
    <s v="Local"/>
    <x v="4"/>
    <x v="1"/>
    <x v="8"/>
    <x v="1"/>
    <x v="0"/>
    <x v="3"/>
    <x v="0"/>
    <x v="15"/>
    <x v="0"/>
    <x v="4"/>
    <x v="2"/>
  </r>
  <r>
    <x v="170"/>
    <x v="653"/>
    <n v="6092"/>
    <s v="Torredembarra, Playa de la Paella"/>
    <x v="30"/>
    <x v="0"/>
    <d v="1899-12-30T15:15:00"/>
    <s v="41.140644"/>
    <s v="1.406271"/>
    <s v="Buscan a un bañista desaparecido en la playa de Torredembarra"/>
    <x v="1"/>
    <x v="5"/>
    <x v="0"/>
    <x v="11"/>
    <s v="Sin datos"/>
    <x v="0"/>
    <x v="1"/>
    <x v="0"/>
    <x v="2"/>
    <x v="4"/>
    <x v="1"/>
    <x v="1"/>
    <x v="2"/>
    <x v="0"/>
    <x v="10"/>
    <x v="0"/>
  </r>
  <r>
    <x v="171"/>
    <x v="654"/>
    <n v="6114"/>
    <s v="Ruiloba, Acantilados de Casasola"/>
    <x v="25"/>
    <x v="11"/>
    <m/>
    <s v="43.393431"/>
    <s v="-4.268659"/>
    <s v="La autopsia confirma que el cuerpo hallado en la costa de Cóbreces es el de Manuel"/>
    <x v="1"/>
    <x v="91"/>
    <x v="0"/>
    <x v="4"/>
    <s v="Limítrofe"/>
    <x v="3"/>
    <x v="1"/>
    <x v="0"/>
    <x v="8"/>
    <x v="0"/>
    <x v="1"/>
    <x v="0"/>
    <x v="3"/>
    <x v="0"/>
    <x v="1"/>
    <x v="0"/>
  </r>
  <r>
    <x v="171"/>
    <x v="655"/>
    <n v="6083"/>
    <s v="Cambrils, Playa del Regueral"/>
    <x v="30"/>
    <x v="0"/>
    <d v="1899-12-30T17:40:00"/>
    <s v="41.066007"/>
    <s v="1.067756"/>
    <s v="Turista cae de un patín y se ahoga en Costa Dorada, Tarragona"/>
    <x v="1"/>
    <x v="18"/>
    <x v="2"/>
    <x v="5"/>
    <s v="Extranjero"/>
    <x v="0"/>
    <x v="1"/>
    <x v="0"/>
    <x v="2"/>
    <x v="4"/>
    <x v="2"/>
    <x v="1"/>
    <x v="4"/>
    <x v="0"/>
    <x v="1"/>
    <x v="3"/>
  </r>
  <r>
    <x v="171"/>
    <x v="656"/>
    <n v="6082"/>
    <s v="Pobla de Farnals, Montitxelvo, piscinas municipales"/>
    <x v="33"/>
    <x v="12"/>
    <d v="1899-12-30T14:45:00"/>
    <s v="38.890075"/>
    <s v="-0.340418"/>
    <s v="hombre de 45 años sufrió un ahogamiento en la piscina del polideportivo de Montitxelvo"/>
    <x v="1"/>
    <x v="53"/>
    <x v="0"/>
    <x v="1"/>
    <s v="Sin datos"/>
    <x v="0"/>
    <x v="1"/>
    <x v="1"/>
    <x v="9"/>
    <x v="1"/>
    <x v="2"/>
    <x v="1"/>
    <x v="2"/>
    <x v="1"/>
    <x v="2"/>
    <x v="1"/>
  </r>
  <r>
    <x v="171"/>
    <x v="657"/>
    <n v="6081"/>
    <s v="Torrevieja, Playa Acequión"/>
    <x v="28"/>
    <x v="12"/>
    <d v="1899-12-30T14:45:00"/>
    <s v="37.974848"/>
    <s v="-0.689676"/>
    <s v="Mujer de 76 años fue rescatada ayer en la playa Acequión de Torrevieja"/>
    <x v="0"/>
    <x v="64"/>
    <x v="0"/>
    <x v="1"/>
    <s v="Sin datos"/>
    <x v="0"/>
    <x v="0"/>
    <x v="1"/>
    <x v="2"/>
    <x v="0"/>
    <x v="5"/>
    <x v="1"/>
    <x v="2"/>
    <x v="3"/>
    <x v="10"/>
    <x v="5"/>
  </r>
  <r>
    <x v="171"/>
    <x v="658"/>
    <n v="6080"/>
    <s v="La Pobla de Farnals"/>
    <x v="33"/>
    <x v="12"/>
    <d v="1899-12-30T14:45:00"/>
    <s v="39.578782"/>
    <s v="-0.324236"/>
    <s v="Una mujer salva a su hijo de tres años de ahogarse en una piscina de la Pobla de Farnals"/>
    <x v="1"/>
    <x v="33"/>
    <x v="0"/>
    <x v="4"/>
    <s v="Local"/>
    <x v="0"/>
    <x v="9"/>
    <x v="1"/>
    <x v="12"/>
    <x v="1"/>
    <x v="6"/>
    <x v="0"/>
    <x v="3"/>
    <x v="2"/>
    <x v="0"/>
    <x v="3"/>
  </r>
  <r>
    <x v="172"/>
    <x v="659"/>
    <n v="6110"/>
    <s v="Cartagena, Playa de la Galúa"/>
    <x v="9"/>
    <x v="5"/>
    <d v="1899-12-30T16:18:00"/>
    <s v="37.661963"/>
    <s v="-0.721680"/>
    <s v="Fallece una bañista en la playa de Galúa, en Cartagena"/>
    <x v="0"/>
    <x v="5"/>
    <x v="0"/>
    <x v="1"/>
    <s v="Sin datos"/>
    <x v="0"/>
    <x v="1"/>
    <x v="0"/>
    <x v="2"/>
    <x v="2"/>
    <x v="0"/>
    <x v="3"/>
    <x v="2"/>
    <x v="3"/>
    <x v="10"/>
    <x v="5"/>
  </r>
  <r>
    <x v="172"/>
    <x v="659"/>
    <n v="6111"/>
    <s v="Cartagena, Playa de la Galúa"/>
    <x v="9"/>
    <x v="5"/>
    <d v="1899-12-30T16:18:00"/>
    <s v="37.661963"/>
    <s v="-0.721680"/>
    <s v="Fallece una bañista en la playa de Galúa, en Cartagena"/>
    <x v="3"/>
    <x v="5"/>
    <x v="0"/>
    <x v="1"/>
    <s v="Sin datos"/>
    <x v="7"/>
    <x v="1"/>
    <x v="2"/>
    <x v="2"/>
    <x v="2"/>
    <x v="3"/>
    <x v="3"/>
    <x v="2"/>
    <x v="3"/>
    <x v="10"/>
    <x v="5"/>
  </r>
  <r>
    <x v="172"/>
    <x v="659"/>
    <n v="6112"/>
    <s v="Cartagena, Playa de la Galúa"/>
    <x v="9"/>
    <x v="5"/>
    <d v="1899-12-30T16:18:00"/>
    <s v="37.661963"/>
    <s v="-0.721680"/>
    <s v="Fallece una bañista en la playa de Galúa, en Cartagena"/>
    <x v="3"/>
    <x v="5"/>
    <x v="0"/>
    <x v="1"/>
    <s v="Sin datos"/>
    <x v="7"/>
    <x v="1"/>
    <x v="2"/>
    <x v="2"/>
    <x v="2"/>
    <x v="3"/>
    <x v="3"/>
    <x v="2"/>
    <x v="3"/>
    <x v="10"/>
    <x v="5"/>
  </r>
  <r>
    <x v="173"/>
    <x v="660"/>
    <n v="6103"/>
    <s v="Órgiva, Junta de los ríos"/>
    <x v="13"/>
    <x v="4"/>
    <m/>
    <s v="36.834378"/>
    <s v="-3.735677"/>
    <s v="Un padre y su hijo mueren haciendo barranquismo en Órgiva"/>
    <x v="1"/>
    <x v="20"/>
    <x v="0"/>
    <x v="4"/>
    <s v="Sin datos"/>
    <x v="0"/>
    <x v="3"/>
    <x v="0"/>
    <x v="1"/>
    <x v="0"/>
    <x v="6"/>
    <x v="0"/>
    <x v="18"/>
    <x v="2"/>
    <x v="0"/>
    <x v="0"/>
  </r>
  <r>
    <x v="173"/>
    <x v="660"/>
    <n v="6104"/>
    <s v="Órgiva, Junta de los ríos"/>
    <x v="13"/>
    <x v="4"/>
    <m/>
    <s v="36.834378"/>
    <s v="-3.735677"/>
    <s v="Un padre y su hijo mueren haciendo barranquismo en Órgiva"/>
    <x v="1"/>
    <x v="84"/>
    <x v="0"/>
    <x v="4"/>
    <s v="Sin datos"/>
    <x v="0"/>
    <x v="3"/>
    <x v="0"/>
    <x v="1"/>
    <x v="0"/>
    <x v="1"/>
    <x v="0"/>
    <x v="18"/>
    <x v="2"/>
    <x v="4"/>
    <x v="0"/>
  </r>
  <r>
    <x v="174"/>
    <x v="661"/>
    <n v="6214"/>
    <s v="Santa María de Huerta, río Jalón"/>
    <x v="54"/>
    <x v="3"/>
    <d v="1899-12-30T18:30:00"/>
    <s v="41.262879"/>
    <s v="-2.177970"/>
    <s v="Fallece un varón ahogado en Santa María de Huerta"/>
    <x v="1"/>
    <x v="17"/>
    <x v="0"/>
    <x v="1"/>
    <s v="Otra CCAA"/>
    <x v="1"/>
    <x v="1"/>
    <x v="0"/>
    <x v="1"/>
    <x v="0"/>
    <x v="1"/>
    <x v="0"/>
    <x v="2"/>
    <x v="0"/>
    <x v="1"/>
    <x v="0"/>
  </r>
  <r>
    <x v="174"/>
    <x v="662"/>
    <n v="6079"/>
    <s v="Los Romanes, La Viñuela"/>
    <x v="7"/>
    <x v="4"/>
    <d v="1899-12-30T10:00:00"/>
    <s v="36.870264"/>
    <s v="-4.181052"/>
    <s v="Muere ahogado un niño de cinco años en La Viñuela"/>
    <x v="1"/>
    <x v="76"/>
    <x v="2"/>
    <x v="4"/>
    <s v="Extranjero"/>
    <x v="0"/>
    <x v="9"/>
    <x v="0"/>
    <x v="12"/>
    <x v="3"/>
    <x v="0"/>
    <x v="0"/>
    <x v="3"/>
    <x v="2"/>
    <x v="0"/>
    <x v="3"/>
  </r>
  <r>
    <x v="174"/>
    <x v="663"/>
    <n v="6078"/>
    <s v="Aguadulce"/>
    <x v="11"/>
    <x v="4"/>
    <d v="1899-12-30T17:25:00"/>
    <s v="36.816328"/>
    <s v="-2.573855"/>
    <s v="Rescatan a un menor tras caer a una piscina en Aguadulce"/>
    <x v="1"/>
    <x v="43"/>
    <x v="0"/>
    <x v="12"/>
    <s v="Local"/>
    <x v="0"/>
    <x v="9"/>
    <x v="1"/>
    <x v="14"/>
    <x v="1"/>
    <x v="6"/>
    <x v="0"/>
    <x v="3"/>
    <x v="0"/>
    <x v="1"/>
    <x v="3"/>
  </r>
  <r>
    <x v="174"/>
    <x v="664"/>
    <n v="6072"/>
    <s v="Torrevieja, Playa de Poniente"/>
    <x v="28"/>
    <x v="12"/>
    <d v="1899-12-30T12:20:00"/>
    <s v="38.533439"/>
    <s v="-0.155457"/>
    <s v="Rescatan con síntomas de ahogamiento a un hombre de 70 años en una playa de Torrevieja"/>
    <x v="1"/>
    <x v="1"/>
    <x v="0"/>
    <x v="1"/>
    <s v="Sin datos"/>
    <x v="0"/>
    <x v="0"/>
    <x v="1"/>
    <x v="2"/>
    <x v="0"/>
    <x v="0"/>
    <x v="1"/>
    <x v="2"/>
    <x v="3"/>
    <x v="10"/>
    <x v="5"/>
  </r>
  <r>
    <x v="175"/>
    <x v="665"/>
    <n v="6073"/>
    <s v="Cádiz, playa de Santa María del Mar,"/>
    <x v="15"/>
    <x v="4"/>
    <m/>
    <s v="36.520241"/>
    <s v="-6.287773"/>
    <s v="Tres surfistas rescatan del agua a varios bañistas en una playa en Cádiz"/>
    <x v="1"/>
    <x v="46"/>
    <x v="0"/>
    <x v="11"/>
    <s v="Sin datos"/>
    <x v="4"/>
    <x v="1"/>
    <x v="2"/>
    <x v="2"/>
    <x v="5"/>
    <x v="3"/>
    <x v="1"/>
    <x v="2"/>
    <x v="0"/>
    <x v="1"/>
    <x v="4"/>
  </r>
  <r>
    <x v="175"/>
    <x v="665"/>
    <n v="6074"/>
    <s v="Cádiz, playa de Santa María del Mar,"/>
    <x v="15"/>
    <x v="4"/>
    <m/>
    <s v="36.520241"/>
    <s v="-6.287773"/>
    <s v="Tres surfistas rescatan del agua a varios bañistas en una playa en Cádiz"/>
    <x v="0"/>
    <x v="46"/>
    <x v="0"/>
    <x v="11"/>
    <s v="Sin datos"/>
    <x v="4"/>
    <x v="1"/>
    <x v="2"/>
    <x v="2"/>
    <x v="5"/>
    <x v="3"/>
    <x v="1"/>
    <x v="2"/>
    <x v="0"/>
    <x v="1"/>
    <x v="4"/>
  </r>
  <r>
    <x v="175"/>
    <x v="665"/>
    <n v="6075"/>
    <s v="Cádiz, playa de Santa María del Mar,"/>
    <x v="15"/>
    <x v="4"/>
    <m/>
    <s v="36.520241"/>
    <s v="-6.287773"/>
    <s v="Tres surfistas rescatan del agua a varios bañistas en una playa en Cádiz"/>
    <x v="1"/>
    <x v="5"/>
    <x v="0"/>
    <x v="11"/>
    <s v="Sin datos"/>
    <x v="4"/>
    <x v="1"/>
    <x v="2"/>
    <x v="2"/>
    <x v="5"/>
    <x v="3"/>
    <x v="1"/>
    <x v="2"/>
    <x v="0"/>
    <x v="1"/>
    <x v="4"/>
  </r>
  <r>
    <x v="175"/>
    <x v="665"/>
    <n v="6076"/>
    <s v="Cádiz, playa de Santa María del Mar,"/>
    <x v="15"/>
    <x v="4"/>
    <m/>
    <s v="36.520241"/>
    <s v="-6.287773"/>
    <s v="Tres surfistas rescatan del agua a varios bañistas en una playa en Cádiz"/>
    <x v="1"/>
    <x v="5"/>
    <x v="0"/>
    <x v="11"/>
    <s v="Sin datos"/>
    <x v="4"/>
    <x v="1"/>
    <x v="2"/>
    <x v="2"/>
    <x v="5"/>
    <x v="3"/>
    <x v="1"/>
    <x v="2"/>
    <x v="0"/>
    <x v="1"/>
    <x v="4"/>
  </r>
  <r>
    <x v="175"/>
    <x v="666"/>
    <n v="6071"/>
    <s v="Cala Mendiola, Ulia"/>
    <x v="12"/>
    <x v="6"/>
    <m/>
    <s v="43.332451"/>
    <s v="-1.948102"/>
    <s v="Rescatan el cadáver de un hombre en una cala de Ulia"/>
    <x v="1"/>
    <x v="50"/>
    <x v="0"/>
    <x v="1"/>
    <s v="Limítrofe"/>
    <x v="1"/>
    <x v="1"/>
    <x v="0"/>
    <x v="8"/>
    <x v="0"/>
    <x v="1"/>
    <x v="0"/>
    <x v="1"/>
    <x v="0"/>
    <x v="4"/>
    <x v="0"/>
  </r>
  <r>
    <x v="175"/>
    <x v="667"/>
    <n v="6069"/>
    <s v="Tinajo, Playa de la Madera"/>
    <x v="10"/>
    <x v="2"/>
    <d v="1899-12-30T16:15:00"/>
    <s v="29.062343"/>
    <s v="-13.774507"/>
    <s v="El fallecido en la Playa de La Madera era un ex concejal del Ayuntamiento de Tinajo"/>
    <x v="1"/>
    <x v="60"/>
    <x v="0"/>
    <x v="4"/>
    <s v="Local"/>
    <x v="3"/>
    <x v="1"/>
    <x v="0"/>
    <x v="8"/>
    <x v="0"/>
    <x v="1"/>
    <x v="0"/>
    <x v="8"/>
    <x v="0"/>
    <x v="3"/>
    <x v="0"/>
  </r>
  <r>
    <x v="175"/>
    <x v="668"/>
    <n v="6068"/>
    <s v="Roses, Playa del Salatar"/>
    <x v="0"/>
    <x v="0"/>
    <d v="1899-12-30T14:57:00"/>
    <s v="42.260527"/>
    <s v="3.151572"/>
    <s v="Muere una mujer de 70 años ahogada en una playa de Roses"/>
    <x v="0"/>
    <x v="1"/>
    <x v="2"/>
    <x v="1"/>
    <s v="Extranjero"/>
    <x v="0"/>
    <x v="0"/>
    <x v="0"/>
    <x v="3"/>
    <x v="0"/>
    <x v="0"/>
    <x v="0"/>
    <x v="2"/>
    <x v="0"/>
    <x v="1"/>
    <x v="3"/>
  </r>
  <r>
    <x v="176"/>
    <x v="669"/>
    <n v="6070"/>
    <s v="Morata de Tajuña"/>
    <x v="48"/>
    <x v="18"/>
    <d v="1899-12-30T17:25:00"/>
    <s v="40.230592"/>
    <s v="-3.443494"/>
    <s v="Un niño de dos años en estado crítico tras ahogarse en una piscina"/>
    <x v="1"/>
    <x v="75"/>
    <x v="0"/>
    <x v="4"/>
    <s v="Local"/>
    <x v="0"/>
    <x v="9"/>
    <x v="1"/>
    <x v="12"/>
    <x v="1"/>
    <x v="6"/>
    <x v="0"/>
    <x v="3"/>
    <x v="2"/>
    <x v="0"/>
    <x v="3"/>
  </r>
  <r>
    <x v="176"/>
    <x v="670"/>
    <n v="6064"/>
    <s v="Camos, Nigrán"/>
    <x v="1"/>
    <x v="1"/>
    <m/>
    <s v="42.145954"/>
    <s v="-8.764218"/>
    <s v="Muere una niña ahogada en una piscina particular en Nigrán (Pontevedra)"/>
    <x v="0"/>
    <x v="33"/>
    <x v="0"/>
    <x v="4"/>
    <s v="Local"/>
    <x v="0"/>
    <x v="9"/>
    <x v="0"/>
    <x v="12"/>
    <x v="3"/>
    <x v="6"/>
    <x v="0"/>
    <x v="3"/>
    <x v="2"/>
    <x v="0"/>
    <x v="3"/>
  </r>
  <r>
    <x v="177"/>
    <x v="671"/>
    <n v="6065"/>
    <s v="Helechosa de los Montes, Embalse de Cíjara"/>
    <x v="32"/>
    <x v="13"/>
    <d v="1899-12-30T17:25:00"/>
    <s v="39.309206"/>
    <s v="-4.864321"/>
    <s v="Ahogado hombre de Consuegra tras caer al pantano de Cíjara para rescatar a un niño"/>
    <x v="1"/>
    <x v="53"/>
    <x v="0"/>
    <x v="9"/>
    <s v="Otra provincia"/>
    <x v="3"/>
    <x v="1"/>
    <x v="0"/>
    <x v="13"/>
    <x v="0"/>
    <x v="1"/>
    <x v="0"/>
    <x v="11"/>
    <x v="2"/>
    <x v="4"/>
    <x v="0"/>
  </r>
  <r>
    <x v="177"/>
    <x v="671"/>
    <n v="6066"/>
    <s v="Helechosa de los Montes, Embalse de Cíjara"/>
    <x v="32"/>
    <x v="13"/>
    <d v="1899-12-30T17:25:00"/>
    <s v="39.309206"/>
    <s v="-4.864321"/>
    <s v="Ahogado hombre de Consuegra tras caer al pantano de Cíjara para rescatar a un niño"/>
    <x v="0"/>
    <x v="53"/>
    <x v="0"/>
    <x v="5"/>
    <s v="Otra provincia"/>
    <x v="4"/>
    <x v="1"/>
    <x v="2"/>
    <x v="13"/>
    <x v="0"/>
    <x v="3"/>
    <x v="0"/>
    <x v="11"/>
    <x v="2"/>
    <x v="1"/>
    <x v="0"/>
  </r>
  <r>
    <x v="177"/>
    <x v="671"/>
    <n v="6067"/>
    <s v="Helechosa de los Montes, Embalse de Cíjara"/>
    <x v="32"/>
    <x v="13"/>
    <d v="1899-12-30T17:25:00"/>
    <s v="39.309206"/>
    <s v="-4.864321"/>
    <s v="Ahogado hombre de Consuegra tras caer al pantano de Cíjara para rescatar a un niño"/>
    <x v="0"/>
    <x v="46"/>
    <x v="0"/>
    <x v="5"/>
    <s v="Otra provincia"/>
    <x v="4"/>
    <x v="1"/>
    <x v="2"/>
    <x v="13"/>
    <x v="0"/>
    <x v="3"/>
    <x v="0"/>
    <x v="11"/>
    <x v="2"/>
    <x v="1"/>
    <x v="0"/>
  </r>
  <r>
    <x v="177"/>
    <x v="672"/>
    <n v="6063"/>
    <s v="La Granja d'Escarp"/>
    <x v="39"/>
    <x v="0"/>
    <d v="1899-12-30T12:30:00"/>
    <s v="41.415685"/>
    <s v="0.349556"/>
    <s v="Fallece el adolescente que se ahogó en una piscina en La Granja d'Escarp (Lleida)"/>
    <x v="1"/>
    <x v="26"/>
    <x v="0"/>
    <x v="1"/>
    <s v="Local"/>
    <x v="0"/>
    <x v="1"/>
    <x v="0"/>
    <x v="9"/>
    <x v="3"/>
    <x v="0"/>
    <x v="1"/>
    <x v="2"/>
    <x v="3"/>
    <x v="10"/>
    <x v="5"/>
  </r>
  <r>
    <x v="177"/>
    <x v="673"/>
    <n v="6059"/>
    <s v="Getxo, playa de Arrigunaga"/>
    <x v="31"/>
    <x v="6"/>
    <m/>
    <s v="43.355361"/>
    <s v="-3.019357"/>
    <s v="Rescatado cadáver del mar en Getxo"/>
    <x v="1"/>
    <x v="5"/>
    <x v="0"/>
    <x v="1"/>
    <s v="Sin datos"/>
    <x v="1"/>
    <x v="1"/>
    <x v="0"/>
    <x v="8"/>
    <x v="0"/>
    <x v="1"/>
    <x v="0"/>
    <x v="1"/>
    <x v="0"/>
    <x v="4"/>
    <x v="0"/>
  </r>
  <r>
    <x v="177"/>
    <x v="674"/>
    <n v="6058"/>
    <s v="Bermeo"/>
    <x v="31"/>
    <x v="6"/>
    <m/>
    <s v="41.422159"/>
    <s v="-2.719763"/>
    <s v="Rescatado cadáver del mar en Bermeo"/>
    <x v="1"/>
    <x v="5"/>
    <x v="0"/>
    <x v="4"/>
    <s v="Local"/>
    <x v="1"/>
    <x v="1"/>
    <x v="0"/>
    <x v="8"/>
    <x v="0"/>
    <x v="1"/>
    <x v="0"/>
    <x v="1"/>
    <x v="0"/>
    <x v="4"/>
    <x v="0"/>
  </r>
  <r>
    <x v="177"/>
    <x v="675"/>
    <n v="6056"/>
    <s v="Pulpí, San Juan de los Terreros, playa de Calataray"/>
    <x v="9"/>
    <x v="5"/>
    <m/>
    <s v="37.370874"/>
    <s v="-1.645157"/>
    <s v="Encuentran el cadáver de una mujer desaparecida flotando en Terreros, Pulpí"/>
    <x v="0"/>
    <x v="53"/>
    <x v="0"/>
    <x v="1"/>
    <s v="Local"/>
    <x v="1"/>
    <x v="1"/>
    <x v="0"/>
    <x v="8"/>
    <x v="0"/>
    <x v="1"/>
    <x v="0"/>
    <x v="1"/>
    <x v="0"/>
    <x v="4"/>
    <x v="0"/>
  </r>
  <r>
    <x v="178"/>
    <x v="676"/>
    <n v="6060"/>
    <s v="Sant Salvador, Playa de Sant Salvador"/>
    <x v="30"/>
    <x v="0"/>
    <d v="1899-12-30T13:45:00"/>
    <s v="41.182331"/>
    <s v="1.537919"/>
    <s v="Cinco bomberos se lanzan al mar y rescatan a dos personas que no podían salir"/>
    <x v="1"/>
    <x v="13"/>
    <x v="0"/>
    <x v="11"/>
    <s v="Sin datos"/>
    <x v="4"/>
    <x v="1"/>
    <x v="8"/>
    <x v="3"/>
    <x v="5"/>
    <x v="3"/>
    <x v="0"/>
    <x v="2"/>
    <x v="0"/>
    <x v="4"/>
    <x v="2"/>
  </r>
  <r>
    <x v="178"/>
    <x v="676"/>
    <n v="6061"/>
    <s v="Sant Salvador, Playa de Sant Salvador"/>
    <x v="30"/>
    <x v="0"/>
    <d v="1899-12-30T13:45:00"/>
    <s v="41.182331"/>
    <s v="1.537919"/>
    <s v="Cinco bomberos se lanzan al mar y rescatan a dos personas que no podían salir"/>
    <x v="1"/>
    <x v="13"/>
    <x v="0"/>
    <x v="11"/>
    <s v="Sin datos"/>
    <x v="4"/>
    <x v="1"/>
    <x v="8"/>
    <x v="3"/>
    <x v="5"/>
    <x v="3"/>
    <x v="0"/>
    <x v="2"/>
    <x v="0"/>
    <x v="4"/>
    <x v="2"/>
  </r>
  <r>
    <x v="178"/>
    <x v="676"/>
    <n v="6062"/>
    <s v="Sant Salvador, Playa de Sant Salvador"/>
    <x v="30"/>
    <x v="0"/>
    <d v="1899-12-30T13:45:00"/>
    <s v="41.182331"/>
    <s v="1.537919"/>
    <s v="Cinco bomberos se lanzan al mar y rescatan a dos personas que no podían salir"/>
    <x v="1"/>
    <x v="13"/>
    <x v="0"/>
    <x v="11"/>
    <s v="Sin datos"/>
    <x v="0"/>
    <x v="1"/>
    <x v="1"/>
    <x v="3"/>
    <x v="5"/>
    <x v="0"/>
    <x v="0"/>
    <x v="2"/>
    <x v="0"/>
    <x v="4"/>
    <x v="2"/>
  </r>
  <r>
    <x v="178"/>
    <x v="677"/>
    <n v="6057"/>
    <s v="Ubiarco"/>
    <x v="25"/>
    <x v="11"/>
    <m/>
    <s v="43.418816"/>
    <s v="-4.115405"/>
    <s v="El cuerpo encontrado el sábado en la costa de Ubiarco es de una mujer de 47 años de Vitoria"/>
    <x v="0"/>
    <x v="16"/>
    <x v="0"/>
    <x v="1"/>
    <s v="Otra CCAA"/>
    <x v="1"/>
    <x v="1"/>
    <x v="0"/>
    <x v="8"/>
    <x v="0"/>
    <x v="1"/>
    <x v="0"/>
    <x v="1"/>
    <x v="0"/>
    <x v="4"/>
    <x v="0"/>
  </r>
  <r>
    <x v="178"/>
    <x v="678"/>
    <n v="6055"/>
    <s v="Burriana, playa de la Malvarrosa"/>
    <x v="38"/>
    <x v="12"/>
    <d v="1899-12-30T17:51:00"/>
    <s v="39.871771"/>
    <s v="-0.059569"/>
    <s v="Fallecido en Burriana"/>
    <x v="1"/>
    <x v="17"/>
    <x v="0"/>
    <x v="1"/>
    <s v="Sin datos"/>
    <x v="0"/>
    <x v="1"/>
    <x v="0"/>
    <x v="3"/>
    <x v="0"/>
    <x v="0"/>
    <x v="0"/>
    <x v="2"/>
    <x v="3"/>
    <x v="10"/>
    <x v="5"/>
  </r>
  <r>
    <x v="178"/>
    <x v="679"/>
    <n v="6054"/>
    <s v="Peñíscola"/>
    <x v="38"/>
    <x v="12"/>
    <d v="1899-12-30T17:51:00"/>
    <s v="40.382421"/>
    <s v="0.407103"/>
    <s v="Fallece ahogado en Peníscola"/>
    <x v="1"/>
    <x v="34"/>
    <x v="0"/>
    <x v="1"/>
    <s v="Sin datos"/>
    <x v="0"/>
    <x v="0"/>
    <x v="0"/>
    <x v="7"/>
    <x v="3"/>
    <x v="0"/>
    <x v="0"/>
    <x v="2"/>
    <x v="1"/>
    <x v="10"/>
    <x v="5"/>
  </r>
  <r>
    <x v="178"/>
    <x v="680"/>
    <n v="6053"/>
    <s v="Alcossebre"/>
    <x v="38"/>
    <x v="12"/>
    <d v="1899-12-30T13:30:00"/>
    <s v="40.242593"/>
    <s v="0.276904"/>
    <s v="Un nuevo herido por ahogamiento en la playa de Alcossebre"/>
    <x v="1"/>
    <x v="21"/>
    <x v="0"/>
    <x v="1"/>
    <s v="Sin datos"/>
    <x v="0"/>
    <x v="0"/>
    <x v="1"/>
    <x v="3"/>
    <x v="0"/>
    <x v="0"/>
    <x v="0"/>
    <x v="2"/>
    <x v="3"/>
    <x v="10"/>
    <x v="5"/>
  </r>
  <r>
    <x v="179"/>
    <x v="681"/>
    <n v="6052"/>
    <s v="Cudillero"/>
    <x v="23"/>
    <x v="9"/>
    <d v="1899-12-30T10:15:00"/>
    <s v="43.804091"/>
    <s v="-6.139618"/>
    <s v="Rescatan ileso al único tripulante de una embarcación pesquera hundida frente a Cudillero"/>
    <x v="1"/>
    <x v="5"/>
    <x v="0"/>
    <x v="5"/>
    <s v="Sin datos"/>
    <x v="4"/>
    <x v="1"/>
    <x v="2"/>
    <x v="5"/>
    <x v="0"/>
    <x v="3"/>
    <x v="0"/>
    <x v="11"/>
    <x v="2"/>
    <x v="5"/>
    <x v="3"/>
  </r>
  <r>
    <x v="179"/>
    <x v="682"/>
    <n v="6047"/>
    <s v="Oia, a Guardia"/>
    <x v="1"/>
    <x v="1"/>
    <m/>
    <s v="42.000921"/>
    <s v="-8.879837"/>
    <s v="Desaparecen dos percebeiros en Oia"/>
    <x v="1"/>
    <x v="5"/>
    <x v="0"/>
    <x v="1"/>
    <s v="Local"/>
    <x v="8"/>
    <x v="1"/>
    <x v="6"/>
    <x v="8"/>
    <x v="0"/>
    <x v="5"/>
    <x v="0"/>
    <x v="8"/>
    <x v="3"/>
    <x v="10"/>
    <x v="5"/>
  </r>
  <r>
    <x v="179"/>
    <x v="682"/>
    <n v="6048"/>
    <s v="Oia, a Guardia"/>
    <x v="1"/>
    <x v="1"/>
    <m/>
    <s v="42.000921"/>
    <s v="-8.879837"/>
    <s v="Desaparecen dos percebeiros en Oia"/>
    <x v="1"/>
    <x v="5"/>
    <x v="0"/>
    <x v="1"/>
    <s v="Local"/>
    <x v="8"/>
    <x v="1"/>
    <x v="6"/>
    <x v="8"/>
    <x v="0"/>
    <x v="5"/>
    <x v="0"/>
    <x v="8"/>
    <x v="3"/>
    <x v="10"/>
    <x v="5"/>
  </r>
  <r>
    <x v="180"/>
    <x v="683"/>
    <n v="6045"/>
    <s v="Villagarcía de Arosa, O Ramal"/>
    <x v="1"/>
    <x v="1"/>
    <d v="1899-12-30T20:00:00"/>
    <s v="42.602700"/>
    <s v="-8.768947"/>
    <s v="Rescatan a una mujer que pidió auxilio cuando se bañaba desnuda en O Ramal"/>
    <x v="0"/>
    <x v="5"/>
    <x v="0"/>
    <x v="1"/>
    <s v="Local"/>
    <x v="4"/>
    <x v="0"/>
    <x v="3"/>
    <x v="3"/>
    <x v="0"/>
    <x v="3"/>
    <x v="0"/>
    <x v="2"/>
    <x v="0"/>
    <x v="6"/>
    <x v="2"/>
  </r>
  <r>
    <x v="181"/>
    <x v="684"/>
    <n v="6044"/>
    <s v="La Manga del Mar Menor"/>
    <x v="9"/>
    <x v="5"/>
    <d v="1899-12-30T18:00:00"/>
    <s v="37.767939"/>
    <s v="-0.748869"/>
    <s v="Fallece un hombre de 83 años tras ser rescatado del mar en La Manga"/>
    <x v="1"/>
    <x v="51"/>
    <x v="0"/>
    <x v="1"/>
    <s v="Sin datos"/>
    <x v="1"/>
    <x v="0"/>
    <x v="0"/>
    <x v="2"/>
    <x v="0"/>
    <x v="2"/>
    <x v="1"/>
    <x v="2"/>
    <x v="3"/>
    <x v="2"/>
    <x v="1"/>
  </r>
  <r>
    <x v="181"/>
    <x v="685"/>
    <n v="6042"/>
    <s v="San Millán de los Caballeros, Rïo Esla"/>
    <x v="16"/>
    <x v="3"/>
    <d v="1899-12-30T13:50:00"/>
    <s v="42.309269"/>
    <s v="-5.562557"/>
    <s v="Muere un matrimonio tras caer su coche a un canal en el río Esla"/>
    <x v="1"/>
    <x v="21"/>
    <x v="0"/>
    <x v="10"/>
    <s v="Sin datos"/>
    <x v="3"/>
    <x v="0"/>
    <x v="0"/>
    <x v="1"/>
    <x v="0"/>
    <x v="1"/>
    <x v="0"/>
    <x v="7"/>
    <x v="0"/>
    <x v="4"/>
    <x v="0"/>
  </r>
  <r>
    <x v="181"/>
    <x v="685"/>
    <n v="6043"/>
    <s v="San Millán de los Caballeros, Rïo Esla"/>
    <x v="16"/>
    <x v="3"/>
    <d v="1899-12-30T13:50:00"/>
    <s v="42.309269"/>
    <s v="-5.562557"/>
    <s v="Muere un matrimonio tras caer su coche a un canal en el río Esla"/>
    <x v="0"/>
    <x v="64"/>
    <x v="0"/>
    <x v="10"/>
    <s v="Sin datos"/>
    <x v="3"/>
    <x v="0"/>
    <x v="0"/>
    <x v="1"/>
    <x v="0"/>
    <x v="1"/>
    <x v="0"/>
    <x v="7"/>
    <x v="0"/>
    <x v="4"/>
    <x v="0"/>
  </r>
  <r>
    <x v="181"/>
    <x v="686"/>
    <n v="6041"/>
    <s v="San Sebastían, Rio Urumea"/>
    <x v="12"/>
    <x v="6"/>
    <m/>
    <s v="43.322890"/>
    <s v="-1.979506"/>
    <s v="Rescatan a un hombre de aguas del Urumea en Donostia"/>
    <x v="1"/>
    <x v="7"/>
    <x v="0"/>
    <x v="4"/>
    <s v="Sin datos"/>
    <x v="4"/>
    <x v="1"/>
    <x v="3"/>
    <x v="1"/>
    <x v="0"/>
    <x v="3"/>
    <x v="0"/>
    <x v="3"/>
    <x v="0"/>
    <x v="1"/>
    <x v="3"/>
  </r>
  <r>
    <x v="182"/>
    <x v="687"/>
    <n v="6050"/>
    <s v="Cabrera"/>
    <x v="59"/>
    <x v="7"/>
    <d v="1899-12-30T16:00:00"/>
    <s v="39.146502"/>
    <s v="2.933034"/>
    <s v="Un niño de 11 años, herido grave por las hélices de una embarcación en Cabrera"/>
    <x v="1"/>
    <x v="52"/>
    <x v="13"/>
    <x v="13"/>
    <s v="Extranjero"/>
    <x v="5"/>
    <x v="4"/>
    <x v="5"/>
    <x v="2"/>
    <x v="0"/>
    <x v="3"/>
    <x v="1"/>
    <x v="2"/>
    <x v="1"/>
    <x v="2"/>
    <x v="1"/>
  </r>
  <r>
    <x v="182"/>
    <x v="688"/>
    <n v="6040"/>
    <s v="Arona, Playa de las Vistas"/>
    <x v="27"/>
    <x v="2"/>
    <d v="1899-12-30T13:48:00"/>
    <s v="28.052029"/>
    <s v="-16.723503"/>
    <s v="Mujer en estado grave tras sufrir un ahogamiento incompleto en una playa de Tenerife"/>
    <x v="0"/>
    <x v="5"/>
    <x v="0"/>
    <x v="1"/>
    <s v="Sin datos"/>
    <x v="0"/>
    <x v="1"/>
    <x v="0"/>
    <x v="2"/>
    <x v="0"/>
    <x v="2"/>
    <x v="1"/>
    <x v="2"/>
    <x v="1"/>
    <x v="2"/>
    <x v="1"/>
  </r>
  <r>
    <x v="182"/>
    <x v="689"/>
    <n v="6039"/>
    <s v="Ribadeo, Playa de Los Castros"/>
    <x v="3"/>
    <x v="1"/>
    <m/>
    <s v="43.555332"/>
    <s v="-7.133062"/>
    <s v="Localizan muerta en una playa a la mujer desaparecida en Ribadeo"/>
    <x v="0"/>
    <x v="13"/>
    <x v="0"/>
    <x v="1"/>
    <s v="Local"/>
    <x v="1"/>
    <x v="1"/>
    <x v="0"/>
    <x v="8"/>
    <x v="0"/>
    <x v="1"/>
    <x v="0"/>
    <x v="1"/>
    <x v="0"/>
    <x v="4"/>
    <x v="0"/>
  </r>
  <r>
    <x v="183"/>
    <x v="690"/>
    <n v="6049"/>
    <s v="Ponteareas, Río Tea"/>
    <x v="1"/>
    <x v="1"/>
    <m/>
    <s v="42.176982"/>
    <s v="-8.510640"/>
    <s v="Localizada en el río Tea la mujer de 66 años desaparecida Ponteareas"/>
    <x v="0"/>
    <x v="56"/>
    <x v="0"/>
    <x v="2"/>
    <s v="Local"/>
    <x v="4"/>
    <x v="0"/>
    <x v="3"/>
    <x v="1"/>
    <x v="0"/>
    <x v="3"/>
    <x v="0"/>
    <x v="3"/>
    <x v="0"/>
    <x v="4"/>
    <x v="2"/>
  </r>
  <r>
    <x v="183"/>
    <x v="691"/>
    <n v="6038"/>
    <s v="Can Picafort"/>
    <x v="17"/>
    <x v="7"/>
    <d v="1899-12-30T17:40:00"/>
    <s v="39.769472"/>
    <s v="3.150518"/>
    <s v="Salvan la vida a una chica de 15 años que casi se ahoga en Can Picafort"/>
    <x v="0"/>
    <x v="46"/>
    <x v="7"/>
    <x v="11"/>
    <s v="Residente"/>
    <x v="0"/>
    <x v="1"/>
    <x v="1"/>
    <x v="2"/>
    <x v="5"/>
    <x v="2"/>
    <x v="1"/>
    <x v="2"/>
    <x v="1"/>
    <x v="2"/>
    <x v="1"/>
  </r>
  <r>
    <x v="184"/>
    <x v="692"/>
    <n v="6037"/>
    <s v="Lluchmajor"/>
    <x v="17"/>
    <x v="7"/>
    <m/>
    <s v="39.497838"/>
    <s v="2.741254"/>
    <s v="Hallan el cadáver a un hombre de 62 años en una piragua volteada en Llucmajor"/>
    <x v="1"/>
    <x v="62"/>
    <x v="0"/>
    <x v="13"/>
    <s v="Sin datos"/>
    <x v="1"/>
    <x v="1"/>
    <x v="0"/>
    <x v="8"/>
    <x v="0"/>
    <x v="1"/>
    <x v="0"/>
    <x v="16"/>
    <x v="0"/>
    <x v="1"/>
    <x v="0"/>
  </r>
  <r>
    <x v="184"/>
    <x v="693"/>
    <n v="6033"/>
    <s v="Monteblanco, Playa de Calnegre"/>
    <x v="9"/>
    <x v="5"/>
    <d v="1899-12-30T19:30:00"/>
    <s v="37.666212"/>
    <s v="-0.740759"/>
    <s v="Rescatados dos bañistas tras permanecer casi media hora agarrados a una boya"/>
    <x v="1"/>
    <x v="74"/>
    <x v="0"/>
    <x v="11"/>
    <s v="Sin datos"/>
    <x v="4"/>
    <x v="1"/>
    <x v="2"/>
    <x v="2"/>
    <x v="0"/>
    <x v="3"/>
    <x v="0"/>
    <x v="2"/>
    <x v="0"/>
    <x v="2"/>
    <x v="1"/>
  </r>
  <r>
    <x v="184"/>
    <x v="693"/>
    <n v="6034"/>
    <s v="Monteblanco, Playa de Calnegre"/>
    <x v="9"/>
    <x v="5"/>
    <d v="1899-12-30T19:30:00"/>
    <s v="37.666212"/>
    <s v="-0.740759"/>
    <s v="Rescatados dos bañistas tras permanecer casi media hora agarrados a una boya"/>
    <x v="0"/>
    <x v="74"/>
    <x v="0"/>
    <x v="11"/>
    <s v="Sin datos"/>
    <x v="4"/>
    <x v="1"/>
    <x v="2"/>
    <x v="2"/>
    <x v="0"/>
    <x v="3"/>
    <x v="0"/>
    <x v="2"/>
    <x v="0"/>
    <x v="2"/>
    <x v="1"/>
  </r>
  <r>
    <x v="184"/>
    <x v="694"/>
    <n v="6031"/>
    <s v="Sanxenxo, Playa de Foxos"/>
    <x v="1"/>
    <x v="1"/>
    <d v="1899-12-30T20:30:00"/>
    <s v="42.426991"/>
    <s v="-8.875032"/>
    <s v="Dos personas en apuros fueron rescatadas en la Playa de Foxos, en Sanxenxo"/>
    <x v="1"/>
    <x v="5"/>
    <x v="0"/>
    <x v="5"/>
    <s v="Sin datos"/>
    <x v="4"/>
    <x v="1"/>
    <x v="2"/>
    <x v="8"/>
    <x v="0"/>
    <x v="3"/>
    <x v="0"/>
    <x v="6"/>
    <x v="2"/>
    <x v="8"/>
    <x v="2"/>
  </r>
  <r>
    <x v="184"/>
    <x v="694"/>
    <n v="6032"/>
    <s v="Sanxenxo, Playa de Foxos"/>
    <x v="1"/>
    <x v="1"/>
    <d v="1899-12-30T20:30:00"/>
    <s v="42.426991"/>
    <s v="-8.875032"/>
    <s v="Dos personas en apuros fueron rescatadas en la Playa de Foxos, en Sanxenxo"/>
    <x v="1"/>
    <x v="5"/>
    <x v="0"/>
    <x v="5"/>
    <s v="Sin datos"/>
    <x v="4"/>
    <x v="1"/>
    <x v="3"/>
    <x v="8"/>
    <x v="0"/>
    <x v="3"/>
    <x v="0"/>
    <x v="6"/>
    <x v="2"/>
    <x v="3"/>
    <x v="2"/>
  </r>
  <r>
    <x v="184"/>
    <x v="695"/>
    <n v="6018"/>
    <s v="Arinaga, Playa El Cabrón"/>
    <x v="19"/>
    <x v="2"/>
    <d v="1899-12-30T09:52:00"/>
    <s v="27.871113"/>
    <s v="-15.386170"/>
    <s v="Fallece un hombre ahogado en la playa del Cabrón"/>
    <x v="1"/>
    <x v="37"/>
    <x v="0"/>
    <x v="1"/>
    <s v="Sin datos"/>
    <x v="1"/>
    <x v="1"/>
    <x v="0"/>
    <x v="3"/>
    <x v="0"/>
    <x v="1"/>
    <x v="0"/>
    <x v="1"/>
    <x v="0"/>
    <x v="4"/>
    <x v="0"/>
  </r>
  <r>
    <x v="185"/>
    <x v="696"/>
    <n v="6035"/>
    <s v="Premiá de Mar, playa de Bellamar"/>
    <x v="4"/>
    <x v="0"/>
    <m/>
    <s v="41.488332"/>
    <s v="2.361914"/>
    <s v="Los bomberos rescatan en una playa de Premiá a un bañista que se había quedado atrapado en una boya"/>
    <x v="1"/>
    <x v="5"/>
    <x v="0"/>
    <x v="15"/>
    <s v="Sin datos"/>
    <x v="4"/>
    <x v="1"/>
    <x v="2"/>
    <x v="3"/>
    <x v="0"/>
    <x v="3"/>
    <x v="0"/>
    <x v="2"/>
    <x v="0"/>
    <x v="4"/>
    <x v="2"/>
  </r>
  <r>
    <x v="185"/>
    <x v="697"/>
    <n v="6019"/>
    <s v="Menorca"/>
    <x v="37"/>
    <x v="7"/>
    <m/>
    <s v="39.773233"/>
    <s v="3.877314"/>
    <s v="Rescatan a dos tripulantes de un velero cuando buscaban a la mujer desaparecida en aguas de Menorca"/>
    <x v="1"/>
    <x v="13"/>
    <x v="0"/>
    <x v="5"/>
    <s v="Sin datos"/>
    <x v="4"/>
    <x v="1"/>
    <x v="2"/>
    <x v="5"/>
    <x v="0"/>
    <x v="3"/>
    <x v="0"/>
    <x v="4"/>
    <x v="4"/>
    <x v="6"/>
    <x v="2"/>
  </r>
  <r>
    <x v="185"/>
    <x v="697"/>
    <n v="6020"/>
    <s v="Menorca"/>
    <x v="37"/>
    <x v="7"/>
    <m/>
    <s v="39.773233"/>
    <s v="3.877314"/>
    <s v="Rescatan a dos tripulantes de un velero cuando buscaban a la mujer desaparecida en aguas de Menorca"/>
    <x v="1"/>
    <x v="13"/>
    <x v="0"/>
    <x v="5"/>
    <s v="Sin datos"/>
    <x v="4"/>
    <x v="1"/>
    <x v="2"/>
    <x v="5"/>
    <x v="0"/>
    <x v="3"/>
    <x v="0"/>
    <x v="4"/>
    <x v="4"/>
    <x v="6"/>
    <x v="2"/>
  </r>
  <r>
    <x v="185"/>
    <x v="698"/>
    <n v="6009"/>
    <s v="Ribadeo, Playa de A Areosa"/>
    <x v="3"/>
    <x v="1"/>
    <m/>
    <s v="43.557926"/>
    <s v="-7.061303"/>
    <s v="Hallan el cadáver de un hombre en un cantil de Lugo"/>
    <x v="1"/>
    <x v="53"/>
    <x v="4"/>
    <x v="1"/>
    <s v="Extranjero"/>
    <x v="1"/>
    <x v="1"/>
    <x v="0"/>
    <x v="8"/>
    <x v="0"/>
    <x v="1"/>
    <x v="0"/>
    <x v="1"/>
    <x v="0"/>
    <x v="4"/>
    <x v="0"/>
  </r>
  <r>
    <x v="185"/>
    <x v="699"/>
    <n v="6008"/>
    <s v="S'Arenal"/>
    <x v="17"/>
    <x v="7"/>
    <m/>
    <s v="39.504541"/>
    <s v="2.748546"/>
    <s v="Fallece un piragüista entre s'Arenal y Cala Blava"/>
    <x v="1"/>
    <x v="62"/>
    <x v="14"/>
    <x v="2"/>
    <s v="Residente"/>
    <x v="2"/>
    <x v="1"/>
    <x v="0"/>
    <x v="8"/>
    <x v="0"/>
    <x v="0"/>
    <x v="0"/>
    <x v="16"/>
    <x v="0"/>
    <x v="4"/>
    <x v="2"/>
  </r>
  <r>
    <x v="185"/>
    <x v="700"/>
    <n v="6006"/>
    <s v="El Palmar, Playa de La Charca"/>
    <x v="15"/>
    <x v="4"/>
    <d v="1899-12-30T15:00:00"/>
    <s v="36.228331"/>
    <s v="-6.069584"/>
    <s v="Un vecino de Vejer muere ahogado en la playa de El Palmar"/>
    <x v="1"/>
    <x v="9"/>
    <x v="2"/>
    <x v="11"/>
    <s v="Residente"/>
    <x v="0"/>
    <x v="1"/>
    <x v="0"/>
    <x v="3"/>
    <x v="0"/>
    <x v="4"/>
    <x v="0"/>
    <x v="9"/>
    <x v="0"/>
    <x v="1"/>
    <x v="4"/>
  </r>
  <r>
    <x v="185"/>
    <x v="700"/>
    <n v="6007"/>
    <s v="El Palmar, Playa de La Charca"/>
    <x v="15"/>
    <x v="4"/>
    <d v="1899-12-30T15:00:00"/>
    <s v="36.228331"/>
    <s v="-6.069584"/>
    <s v="Un vecino de Vejer muere ahogado en la playa de El Palmar"/>
    <x v="0"/>
    <x v="37"/>
    <x v="2"/>
    <x v="11"/>
    <s v="Residente"/>
    <x v="4"/>
    <x v="1"/>
    <x v="2"/>
    <x v="3"/>
    <x v="0"/>
    <x v="3"/>
    <x v="0"/>
    <x v="9"/>
    <x v="0"/>
    <x v="1"/>
    <x v="4"/>
  </r>
  <r>
    <x v="185"/>
    <x v="701"/>
    <n v="6002"/>
    <s v="Guardamar del Segura"/>
    <x v="28"/>
    <x v="12"/>
    <d v="1899-12-30T15:17:00"/>
    <s v="38.087629"/>
    <s v="-0.644152"/>
    <s v="Rescatan un velero a la deriva en Guardamar del Segura"/>
    <x v="1"/>
    <x v="5"/>
    <x v="0"/>
    <x v="5"/>
    <s v="Sin datos"/>
    <x v="4"/>
    <x v="1"/>
    <x v="2"/>
    <x v="5"/>
    <x v="0"/>
    <x v="3"/>
    <x v="0"/>
    <x v="6"/>
    <x v="0"/>
    <x v="6"/>
    <x v="2"/>
  </r>
  <r>
    <x v="185"/>
    <x v="701"/>
    <n v="6003"/>
    <s v="Guardamar del Segura"/>
    <x v="28"/>
    <x v="12"/>
    <d v="1899-12-30T15:17:00"/>
    <s v="38.087629"/>
    <s v="-0.644152"/>
    <s v="Rescatan un velero a la deriva en Guardamar del Segura"/>
    <x v="1"/>
    <x v="5"/>
    <x v="0"/>
    <x v="5"/>
    <s v="Sin datos"/>
    <x v="4"/>
    <x v="1"/>
    <x v="2"/>
    <x v="5"/>
    <x v="0"/>
    <x v="3"/>
    <x v="0"/>
    <x v="6"/>
    <x v="0"/>
    <x v="6"/>
    <x v="2"/>
  </r>
  <r>
    <x v="185"/>
    <x v="701"/>
    <n v="6004"/>
    <s v="Guardamar del Segura"/>
    <x v="28"/>
    <x v="12"/>
    <d v="1899-12-30T15:17:00"/>
    <s v="38.087629"/>
    <s v="-0.644152"/>
    <s v="Rescatan un velero a la deriva en Guardamar del Segura"/>
    <x v="0"/>
    <x v="5"/>
    <x v="0"/>
    <x v="5"/>
    <s v="Sin datos"/>
    <x v="4"/>
    <x v="1"/>
    <x v="2"/>
    <x v="5"/>
    <x v="0"/>
    <x v="3"/>
    <x v="0"/>
    <x v="6"/>
    <x v="0"/>
    <x v="6"/>
    <x v="2"/>
  </r>
  <r>
    <x v="185"/>
    <x v="701"/>
    <n v="6005"/>
    <s v="Guardamar del Segura"/>
    <x v="28"/>
    <x v="12"/>
    <d v="1899-12-30T15:17:00"/>
    <s v="38.087629"/>
    <s v="-0.644152"/>
    <s v="Rescatan un velero a la deriva en Guardamar del Segura"/>
    <x v="0"/>
    <x v="5"/>
    <x v="0"/>
    <x v="5"/>
    <s v="Sin datos"/>
    <x v="4"/>
    <x v="1"/>
    <x v="2"/>
    <x v="5"/>
    <x v="0"/>
    <x v="3"/>
    <x v="0"/>
    <x v="6"/>
    <x v="0"/>
    <x v="6"/>
    <x v="2"/>
  </r>
  <r>
    <x v="185"/>
    <x v="702"/>
    <n v="6000"/>
    <s v="Oropesa, Playa de la Concha"/>
    <x v="38"/>
    <x v="12"/>
    <m/>
    <s v="40.081891"/>
    <s v="0.142926"/>
    <s v="Rescatados en Oropesa dos menores atrapados por el oleaje en una roca"/>
    <x v="1"/>
    <x v="91"/>
    <x v="0"/>
    <x v="11"/>
    <s v="Sin datos"/>
    <x v="4"/>
    <x v="1"/>
    <x v="2"/>
    <x v="8"/>
    <x v="0"/>
    <x v="3"/>
    <x v="0"/>
    <x v="3"/>
    <x v="0"/>
    <x v="4"/>
    <x v="2"/>
  </r>
  <r>
    <x v="185"/>
    <x v="702"/>
    <n v="6001"/>
    <s v="Oropesa, Playa de la Concha"/>
    <x v="38"/>
    <x v="12"/>
    <m/>
    <s v="40.081891"/>
    <s v="0.142926"/>
    <s v="Rescatados en Oropesa dos menores atrapados por el oleaje en una roca"/>
    <x v="0"/>
    <x v="91"/>
    <x v="0"/>
    <x v="11"/>
    <s v="Sin datos"/>
    <x v="4"/>
    <x v="1"/>
    <x v="2"/>
    <x v="8"/>
    <x v="0"/>
    <x v="3"/>
    <x v="0"/>
    <x v="3"/>
    <x v="0"/>
    <x v="4"/>
    <x v="2"/>
  </r>
  <r>
    <x v="185"/>
    <x v="703"/>
    <n v="5976"/>
    <s v="Muros, Playa de Ancoradoiro"/>
    <x v="20"/>
    <x v="1"/>
    <d v="1899-12-30T17:00:00"/>
    <s v="42.763101"/>
    <s v="-9.116471"/>
    <s v="Rescate en la playa do Ancoradoiro, en Muros"/>
    <x v="1"/>
    <x v="30"/>
    <x v="0"/>
    <x v="11"/>
    <s v="Limítrofe"/>
    <x v="0"/>
    <x v="1"/>
    <x v="1"/>
    <x v="2"/>
    <x v="0"/>
    <x v="3"/>
    <x v="0"/>
    <x v="2"/>
    <x v="0"/>
    <x v="1"/>
    <x v="3"/>
  </r>
  <r>
    <x v="185"/>
    <x v="704"/>
    <n v="5973"/>
    <s v="Muros, Playa de Carnota"/>
    <x v="20"/>
    <x v="1"/>
    <d v="1899-12-30T16:00:00"/>
    <s v="42.825887"/>
    <s v="-9.106133"/>
    <s v="Rescate en la Playa de Carnota, en Muros"/>
    <x v="1"/>
    <x v="5"/>
    <x v="0"/>
    <x v="11"/>
    <s v="Sin datos"/>
    <x v="0"/>
    <x v="1"/>
    <x v="1"/>
    <x v="2"/>
    <x v="0"/>
    <x v="2"/>
    <x v="1"/>
    <x v="2"/>
    <x v="0"/>
    <x v="2"/>
    <x v="1"/>
  </r>
  <r>
    <x v="185"/>
    <x v="704"/>
    <n v="5974"/>
    <s v="Muros, Playa de Carnota"/>
    <x v="20"/>
    <x v="1"/>
    <d v="1899-12-30T16:00:00"/>
    <s v="42.825887"/>
    <s v="-9.106133"/>
    <s v="Rescate en la Playa de Carnota, en Muros"/>
    <x v="1"/>
    <x v="5"/>
    <x v="0"/>
    <x v="11"/>
    <s v="Sin datos"/>
    <x v="7"/>
    <x v="1"/>
    <x v="3"/>
    <x v="2"/>
    <x v="0"/>
    <x v="3"/>
    <x v="1"/>
    <x v="2"/>
    <x v="0"/>
    <x v="2"/>
    <x v="1"/>
  </r>
  <r>
    <x v="185"/>
    <x v="704"/>
    <n v="5975"/>
    <s v="Muros, Playa de Carnota"/>
    <x v="20"/>
    <x v="1"/>
    <d v="1899-12-30T16:00:00"/>
    <s v="42.825887"/>
    <s v="-9.106133"/>
    <s v="Rescate en la Playa de Carnota, en Muros"/>
    <x v="1"/>
    <x v="5"/>
    <x v="0"/>
    <x v="11"/>
    <s v="Sin datos"/>
    <x v="7"/>
    <x v="1"/>
    <x v="3"/>
    <x v="2"/>
    <x v="0"/>
    <x v="3"/>
    <x v="1"/>
    <x v="2"/>
    <x v="0"/>
    <x v="2"/>
    <x v="1"/>
  </r>
  <r>
    <x v="186"/>
    <x v="705"/>
    <n v="6021"/>
    <s v="Valencia, Espigón de Pinedo"/>
    <x v="33"/>
    <x v="12"/>
    <m/>
    <s v="39.422225"/>
    <s v="-0.329933"/>
    <s v="Un hombre muere ahogado tras caer y golpearse con las rocas en un espigón de Pinedo"/>
    <x v="1"/>
    <x v="13"/>
    <x v="0"/>
    <x v="4"/>
    <s v="Sin datos"/>
    <x v="3"/>
    <x v="1"/>
    <x v="0"/>
    <x v="8"/>
    <x v="0"/>
    <x v="1"/>
    <x v="0"/>
    <x v="3"/>
    <x v="0"/>
    <x v="4"/>
    <x v="0"/>
  </r>
  <r>
    <x v="187"/>
    <x v="706"/>
    <n v="6010"/>
    <s v="Sanxenxo, Playa de Foxos"/>
    <x v="1"/>
    <x v="1"/>
    <d v="1899-12-30T20:30:00"/>
    <s v="42.426991"/>
    <s v="-8.875032"/>
    <s v="Rescate de un buceador en la playa de Foxos"/>
    <x v="1"/>
    <x v="5"/>
    <x v="0"/>
    <x v="6"/>
    <s v="Sin datos"/>
    <x v="4"/>
    <x v="1"/>
    <x v="2"/>
    <x v="8"/>
    <x v="0"/>
    <x v="3"/>
    <x v="0"/>
    <x v="6"/>
    <x v="2"/>
    <x v="8"/>
    <x v="2"/>
  </r>
  <r>
    <x v="187"/>
    <x v="706"/>
    <n v="6011"/>
    <s v="Sanxenxo, Playa de Foxos"/>
    <x v="1"/>
    <x v="1"/>
    <d v="1899-12-30T20:30:00"/>
    <s v="42.426991"/>
    <s v="-8.875032"/>
    <s v="Rescate de un buceador en la playa de Foxos"/>
    <x v="1"/>
    <x v="5"/>
    <x v="0"/>
    <x v="6"/>
    <s v="Sin datos"/>
    <x v="4"/>
    <x v="1"/>
    <x v="3"/>
    <x v="8"/>
    <x v="0"/>
    <x v="3"/>
    <x v="0"/>
    <x v="6"/>
    <x v="2"/>
    <x v="3"/>
    <x v="2"/>
  </r>
  <r>
    <x v="188"/>
    <x v="707"/>
    <n v="5997"/>
    <s v="Benidorm, Playa de Levante"/>
    <x v="28"/>
    <x v="12"/>
    <d v="1899-12-30T11:35:00"/>
    <s v="38.535281"/>
    <s v="-0.119718"/>
    <s v="Rescatada inconsciente y con síntomas de ahogamiento en una playa de Benidorm"/>
    <x v="0"/>
    <x v="58"/>
    <x v="0"/>
    <x v="1"/>
    <s v="Sin datos"/>
    <x v="0"/>
    <x v="0"/>
    <x v="1"/>
    <x v="2"/>
    <x v="0"/>
    <x v="2"/>
    <x v="1"/>
    <x v="2"/>
    <x v="1"/>
    <x v="2"/>
    <x v="1"/>
  </r>
  <r>
    <x v="188"/>
    <x v="708"/>
    <n v="5994"/>
    <s v="Almería, Playa del Zapillo"/>
    <x v="11"/>
    <x v="4"/>
    <d v="1899-12-30T09:50:00"/>
    <s v="36.824981"/>
    <s v="-2.448950"/>
    <s v="Muere un bañista en la playa de El Zapillo de la capital almeriense"/>
    <x v="1"/>
    <x v="3"/>
    <x v="0"/>
    <x v="2"/>
    <s v="Local"/>
    <x v="2"/>
    <x v="0"/>
    <x v="0"/>
    <x v="3"/>
    <x v="0"/>
    <x v="0"/>
    <x v="0"/>
    <x v="2"/>
    <x v="0"/>
    <x v="1"/>
    <x v="3"/>
  </r>
  <r>
    <x v="188"/>
    <x v="709"/>
    <n v="5948"/>
    <s v="Jávea"/>
    <x v="28"/>
    <x v="12"/>
    <d v="1899-12-30T16:20:00"/>
    <s v="38.738553"/>
    <s v="0.220444"/>
    <s v="Rescatan a una niña de cuatro años con síntomas de ahogamiento tras caer en la piscina"/>
    <x v="0"/>
    <x v="43"/>
    <x v="4"/>
    <x v="16"/>
    <s v="Extranjero"/>
    <x v="0"/>
    <x v="1"/>
    <x v="1"/>
    <x v="12"/>
    <x v="3"/>
    <x v="4"/>
    <x v="0"/>
    <x v="3"/>
    <x v="2"/>
    <x v="0"/>
    <x v="4"/>
  </r>
  <r>
    <x v="189"/>
    <x v="710"/>
    <n v="5995"/>
    <s v="Torrox Costa, urbanización Torcasol"/>
    <x v="7"/>
    <x v="4"/>
    <d v="1899-12-30T13:40:00"/>
    <s v="36.732059"/>
    <s v="-3.975244"/>
    <s v="Muere ahogado un turista alemán en una piscina de Torrox"/>
    <x v="1"/>
    <x v="27"/>
    <x v="4"/>
    <x v="2"/>
    <s v="Extranjero"/>
    <x v="2"/>
    <x v="0"/>
    <x v="0"/>
    <x v="15"/>
    <x v="1"/>
    <x v="2"/>
    <x v="1"/>
    <x v="2"/>
    <x v="1"/>
    <x v="2"/>
    <x v="1"/>
  </r>
  <r>
    <x v="189"/>
    <x v="711"/>
    <n v="5993"/>
    <s v="Zaragoza, Canal Imperial"/>
    <x v="21"/>
    <x v="8"/>
    <d v="1899-12-30T17:10:00"/>
    <s v="41.630476"/>
    <s v="-0.874852"/>
    <s v="Muere un hombre en Zaragoza al sufrir un desvanecimiento y caer al Canal Imperial"/>
    <x v="1"/>
    <x v="50"/>
    <x v="0"/>
    <x v="2"/>
    <s v="Sin datos"/>
    <x v="2"/>
    <x v="1"/>
    <x v="0"/>
    <x v="1"/>
    <x v="0"/>
    <x v="1"/>
    <x v="0"/>
    <x v="8"/>
    <x v="0"/>
    <x v="4"/>
    <x v="0"/>
  </r>
  <r>
    <x v="189"/>
    <x v="712"/>
    <n v="5992"/>
    <s v="Arico, Playa de la Jaca"/>
    <x v="27"/>
    <x v="2"/>
    <d v="1899-12-30T13:40:00"/>
    <s v="28.120638"/>
    <s v="-16.462895"/>
    <s v="Grave tras ser rescatado con síntomas de ahogamiento en una playa de Arico"/>
    <x v="1"/>
    <x v="53"/>
    <x v="0"/>
    <x v="1"/>
    <s v="Sin datos"/>
    <x v="0"/>
    <x v="1"/>
    <x v="1"/>
    <x v="3"/>
    <x v="0"/>
    <x v="4"/>
    <x v="0"/>
    <x v="2"/>
    <x v="0"/>
    <x v="1"/>
    <x v="4"/>
  </r>
  <r>
    <x v="190"/>
    <x v="713"/>
    <n v="6013"/>
    <s v="Santa María de SalceDa de Caselas"/>
    <x v="1"/>
    <x v="1"/>
    <d v="1899-12-30T20:30:00"/>
    <s v="42.115406"/>
    <s v="-8.547856"/>
    <s v="Hospitalizan a un bebé en estado crítico tras caerse en la piscina de una casa en Salceda"/>
    <x v="1"/>
    <x v="75"/>
    <x v="0"/>
    <x v="16"/>
    <s v="Local"/>
    <x v="0"/>
    <x v="1"/>
    <x v="0"/>
    <x v="12"/>
    <x v="3"/>
    <x v="0"/>
    <x v="0"/>
    <x v="3"/>
    <x v="2"/>
    <x v="0"/>
    <x v="3"/>
  </r>
  <r>
    <x v="190"/>
    <x v="714"/>
    <n v="5998"/>
    <s v="Ibiza, Cap Martinet"/>
    <x v="22"/>
    <x v="7"/>
    <m/>
    <s v="38.917984"/>
    <s v="1.460019"/>
    <s v="Localizan el cuerpo sin vida del joven británico desaparecido en Ibiza"/>
    <x v="1"/>
    <x v="41"/>
    <x v="2"/>
    <x v="1"/>
    <s v="Extranjero"/>
    <x v="3"/>
    <x v="5"/>
    <x v="0"/>
    <x v="3"/>
    <x v="0"/>
    <x v="1"/>
    <x v="0"/>
    <x v="3"/>
    <x v="0"/>
    <x v="4"/>
    <x v="0"/>
  </r>
  <r>
    <x v="190"/>
    <x v="715"/>
    <n v="5949"/>
    <s v="Villamediana de Iregua"/>
    <x v="42"/>
    <x v="16"/>
    <d v="1899-12-30T19:00:00"/>
    <s v="42.426435"/>
    <s v="-2.422052"/>
    <s v="Rescatado un joven de morir ahogado tras desvancerse en una piscina de Villamediana"/>
    <x v="1"/>
    <x v="26"/>
    <x v="0"/>
    <x v="1"/>
    <s v="Local"/>
    <x v="0"/>
    <x v="1"/>
    <x v="1"/>
    <x v="14"/>
    <x v="1"/>
    <x v="4"/>
    <x v="0"/>
    <x v="2"/>
    <x v="2"/>
    <x v="1"/>
    <x v="4"/>
  </r>
  <r>
    <x v="191"/>
    <x v="716"/>
    <n v="6012"/>
    <s v="Alginet"/>
    <x v="33"/>
    <x v="12"/>
    <d v="1899-12-30T19:15:00"/>
    <s v="39.262827"/>
    <s v="-0.470066"/>
    <s v="Muere el niño de cuatro años que fue rescatado de una piscina en Alginet"/>
    <x v="1"/>
    <x v="43"/>
    <x v="0"/>
    <x v="16"/>
    <s v="Local"/>
    <x v="0"/>
    <x v="1"/>
    <x v="0"/>
    <x v="12"/>
    <x v="3"/>
    <x v="0"/>
    <x v="0"/>
    <x v="2"/>
    <x v="2"/>
    <x v="0"/>
    <x v="3"/>
  </r>
  <r>
    <x v="191"/>
    <x v="717"/>
    <n v="5991"/>
    <s v="Muxia, Punta da Buitra"/>
    <x v="20"/>
    <x v="1"/>
    <d v="1899-12-30T15:00:00"/>
    <s v="43.091785"/>
    <s v="-9.258511"/>
    <s v="Rescatan a un pescador xalleiro que cayó en la costa de Muxía"/>
    <x v="1"/>
    <x v="23"/>
    <x v="0"/>
    <x v="4"/>
    <s v="Local"/>
    <x v="4"/>
    <x v="3"/>
    <x v="3"/>
    <x v="8"/>
    <x v="0"/>
    <x v="3"/>
    <x v="0"/>
    <x v="8"/>
    <x v="2"/>
    <x v="4"/>
    <x v="2"/>
  </r>
  <r>
    <x v="191"/>
    <x v="718"/>
    <n v="5983"/>
    <s v="Ayamonte, Punta del Moral"/>
    <x v="18"/>
    <x v="4"/>
    <d v="1899-12-30T15:30:00"/>
    <s v="37.178798"/>
    <s v="-7.329095"/>
    <s v="Seis rescatados al volcar una embarcación en Ayamonte"/>
    <x v="1"/>
    <x v="23"/>
    <x v="0"/>
    <x v="5"/>
    <s v="Sin datos"/>
    <x v="4"/>
    <x v="1"/>
    <x v="2"/>
    <x v="5"/>
    <x v="0"/>
    <x v="3"/>
    <x v="0"/>
    <x v="6"/>
    <x v="2"/>
    <x v="6"/>
    <x v="2"/>
  </r>
  <r>
    <x v="191"/>
    <x v="718"/>
    <n v="5984"/>
    <s v="Ayamonte, Punta del Moral"/>
    <x v="18"/>
    <x v="4"/>
    <d v="1899-12-30T15:30:00"/>
    <s v="37.178798"/>
    <s v="-7.329095"/>
    <s v="Seis rescatados al volcar una embarcación en Ayamonte"/>
    <x v="1"/>
    <x v="23"/>
    <x v="0"/>
    <x v="5"/>
    <s v="Sin datos"/>
    <x v="4"/>
    <x v="1"/>
    <x v="2"/>
    <x v="5"/>
    <x v="0"/>
    <x v="3"/>
    <x v="0"/>
    <x v="6"/>
    <x v="2"/>
    <x v="6"/>
    <x v="2"/>
  </r>
  <r>
    <x v="191"/>
    <x v="718"/>
    <n v="5985"/>
    <s v="Ayamonte, Punta del Moral"/>
    <x v="18"/>
    <x v="4"/>
    <d v="1899-12-30T15:30:00"/>
    <s v="37.178798"/>
    <s v="-7.329095"/>
    <s v="Seis rescatados al volcar una embarcación en Ayamonte"/>
    <x v="0"/>
    <x v="23"/>
    <x v="0"/>
    <x v="5"/>
    <s v="Sin datos"/>
    <x v="4"/>
    <x v="1"/>
    <x v="2"/>
    <x v="5"/>
    <x v="0"/>
    <x v="3"/>
    <x v="0"/>
    <x v="6"/>
    <x v="2"/>
    <x v="6"/>
    <x v="2"/>
  </r>
  <r>
    <x v="191"/>
    <x v="718"/>
    <n v="5986"/>
    <s v="Ayamonte, Punta del Moral"/>
    <x v="18"/>
    <x v="4"/>
    <d v="1899-12-30T15:30:00"/>
    <s v="37.178798"/>
    <s v="-7.329095"/>
    <s v="Seis rescatados al volcar una embarcación en Ayamonte"/>
    <x v="0"/>
    <x v="23"/>
    <x v="0"/>
    <x v="5"/>
    <s v="Sin datos"/>
    <x v="4"/>
    <x v="1"/>
    <x v="2"/>
    <x v="5"/>
    <x v="0"/>
    <x v="3"/>
    <x v="0"/>
    <x v="6"/>
    <x v="2"/>
    <x v="6"/>
    <x v="2"/>
  </r>
  <r>
    <x v="191"/>
    <x v="718"/>
    <n v="5987"/>
    <s v="Ayamonte, Punta del Moral"/>
    <x v="18"/>
    <x v="4"/>
    <d v="1899-12-30T15:30:00"/>
    <s v="37.178798"/>
    <s v="-7.329095"/>
    <s v="Seis rescatados al volcar una embarcación en Ayamonte"/>
    <x v="1"/>
    <x v="33"/>
    <x v="0"/>
    <x v="5"/>
    <s v="Sin datos"/>
    <x v="4"/>
    <x v="1"/>
    <x v="2"/>
    <x v="5"/>
    <x v="0"/>
    <x v="3"/>
    <x v="0"/>
    <x v="6"/>
    <x v="2"/>
    <x v="6"/>
    <x v="2"/>
  </r>
  <r>
    <x v="191"/>
    <x v="718"/>
    <n v="5988"/>
    <s v="Ayamonte, Punta del Moral"/>
    <x v="18"/>
    <x v="4"/>
    <d v="1899-12-30T15:30:00"/>
    <s v="37.178798"/>
    <s v="-7.329095"/>
    <s v="Seis rescatados al volcar una embarcación en Ayamonte"/>
    <x v="1"/>
    <x v="33"/>
    <x v="0"/>
    <x v="5"/>
    <s v="Sin datos"/>
    <x v="4"/>
    <x v="1"/>
    <x v="2"/>
    <x v="5"/>
    <x v="0"/>
    <x v="3"/>
    <x v="0"/>
    <x v="6"/>
    <x v="2"/>
    <x v="6"/>
    <x v="2"/>
  </r>
  <r>
    <x v="191"/>
    <x v="719"/>
    <n v="5980"/>
    <s v="Salinas, Playa de San Juan"/>
    <x v="23"/>
    <x v="9"/>
    <m/>
    <s v="43.585507"/>
    <s v="-5.944106"/>
    <s v="El peligroso estado de la mar condicionó el primer día masivo de playa en Salinas"/>
    <x v="1"/>
    <x v="46"/>
    <x v="0"/>
    <x v="11"/>
    <s v="Sin datos"/>
    <x v="4"/>
    <x v="1"/>
    <x v="2"/>
    <x v="2"/>
    <x v="5"/>
    <x v="3"/>
    <x v="1"/>
    <x v="2"/>
    <x v="1"/>
    <x v="2"/>
    <x v="1"/>
  </r>
  <r>
    <x v="191"/>
    <x v="719"/>
    <n v="5981"/>
    <s v="Salinas, Playa de San Juan"/>
    <x v="23"/>
    <x v="9"/>
    <m/>
    <s v="43.585507"/>
    <s v="-5.944106"/>
    <s v="El peligroso estado de la mar condicionó el primer día masivo de playa en Salinas"/>
    <x v="1"/>
    <x v="46"/>
    <x v="0"/>
    <x v="11"/>
    <s v="Sin datos"/>
    <x v="4"/>
    <x v="1"/>
    <x v="2"/>
    <x v="2"/>
    <x v="5"/>
    <x v="3"/>
    <x v="1"/>
    <x v="2"/>
    <x v="1"/>
    <x v="2"/>
    <x v="1"/>
  </r>
  <r>
    <x v="192"/>
    <x v="720"/>
    <n v="5979"/>
    <s v="O Porriño, Río Louro"/>
    <x v="1"/>
    <x v="1"/>
    <m/>
    <s v="42.162297"/>
    <s v="-8.624364"/>
    <s v="Localizan el cuerpo de un vecino de O Porriño flotando en el Louro"/>
    <x v="1"/>
    <x v="15"/>
    <x v="0"/>
    <x v="1"/>
    <s v="Limítrofe"/>
    <x v="1"/>
    <x v="1"/>
    <x v="0"/>
    <x v="1"/>
    <x v="0"/>
    <x v="1"/>
    <x v="0"/>
    <x v="1"/>
    <x v="0"/>
    <x v="4"/>
    <x v="0"/>
  </r>
  <r>
    <x v="192"/>
    <x v="721"/>
    <n v="5977"/>
    <s v="Hondarribia, Cala Erentzin"/>
    <x v="12"/>
    <x v="6"/>
    <d v="1899-12-30T15:00:00"/>
    <s v="43.377705"/>
    <s v="-1.845924"/>
    <s v="Mueren dos personas ahogadas en una cala de Fuenterrabía"/>
    <x v="1"/>
    <x v="16"/>
    <x v="0"/>
    <x v="4"/>
    <s v="Limítrofe"/>
    <x v="3"/>
    <x v="1"/>
    <x v="0"/>
    <x v="8"/>
    <x v="0"/>
    <x v="1"/>
    <x v="0"/>
    <x v="3"/>
    <x v="2"/>
    <x v="4"/>
    <x v="0"/>
  </r>
  <r>
    <x v="192"/>
    <x v="721"/>
    <n v="5978"/>
    <s v="Hondarribia, Cala Erentzin"/>
    <x v="12"/>
    <x v="6"/>
    <d v="1899-12-30T15:00:00"/>
    <s v="43.377705"/>
    <s v="-1.845924"/>
    <s v="Mueren dos personas ahogadas en una cala de Fuenterrabía"/>
    <x v="1"/>
    <x v="11"/>
    <x v="0"/>
    <x v="9"/>
    <s v="Limítrofe"/>
    <x v="0"/>
    <x v="1"/>
    <x v="0"/>
    <x v="8"/>
    <x v="0"/>
    <x v="1"/>
    <x v="0"/>
    <x v="3"/>
    <x v="2"/>
    <x v="4"/>
    <x v="0"/>
  </r>
  <r>
    <x v="192"/>
    <x v="722"/>
    <n v="5972"/>
    <s v="Muros, Playa de Ancoradoiro"/>
    <x v="20"/>
    <x v="1"/>
    <d v="1899-12-30T13:00:00"/>
    <s v="42.763101"/>
    <s v="-9.116471"/>
    <s v="Un surfista rescata a un bañista en apuros en la playa de Ancoradoiro"/>
    <x v="1"/>
    <x v="7"/>
    <x v="0"/>
    <x v="11"/>
    <s v="Sin datos"/>
    <x v="4"/>
    <x v="1"/>
    <x v="2"/>
    <x v="3"/>
    <x v="0"/>
    <x v="3"/>
    <x v="0"/>
    <x v="2"/>
    <x v="0"/>
    <x v="1"/>
    <x v="3"/>
  </r>
  <r>
    <x v="192"/>
    <x v="723"/>
    <n v="5946"/>
    <s v="Aranjuez, Rïo Jarama"/>
    <x v="48"/>
    <x v="18"/>
    <d v="1899-12-30T18:00:00"/>
    <s v="40.087369"/>
    <s v="-3.607852"/>
    <s v="Hallado el cadáver de un bañista ahogado en el río Jarama a su paso por Aranjuez"/>
    <x v="1"/>
    <x v="90"/>
    <x v="0"/>
    <x v="15"/>
    <s v="Sin datos"/>
    <x v="0"/>
    <x v="1"/>
    <x v="0"/>
    <x v="1"/>
    <x v="0"/>
    <x v="1"/>
    <x v="0"/>
    <x v="2"/>
    <x v="2"/>
    <x v="4"/>
    <x v="0"/>
  </r>
  <r>
    <x v="192"/>
    <x v="724"/>
    <n v="5936"/>
    <s v="Pedrosa de Tobalina"/>
    <x v="49"/>
    <x v="3"/>
    <d v="1899-12-30T16:38:00"/>
    <s v="42.848241"/>
    <s v="-3.334335"/>
    <s v="Fallece por ahogamiento en la cascada de Pedrosa de Tobalina"/>
    <x v="1"/>
    <x v="45"/>
    <x v="34"/>
    <x v="1"/>
    <s v="Residente"/>
    <x v="0"/>
    <x v="1"/>
    <x v="0"/>
    <x v="1"/>
    <x v="0"/>
    <x v="0"/>
    <x v="0"/>
    <x v="2"/>
    <x v="0"/>
    <x v="1"/>
    <x v="3"/>
  </r>
  <r>
    <x v="192"/>
    <x v="725"/>
    <n v="5935"/>
    <s v="Cartagena"/>
    <x v="9"/>
    <x v="5"/>
    <d v="1899-12-30T17:22:00"/>
    <s v="37.597922"/>
    <s v="-0.974664"/>
    <s v="Mujer de 84 años ha fallecido al caer al agua en el Paseo del Muelle de Santa Lucía en Cartagena"/>
    <x v="0"/>
    <x v="47"/>
    <x v="0"/>
    <x v="4"/>
    <s v="Local"/>
    <x v="3"/>
    <x v="0"/>
    <x v="0"/>
    <x v="4"/>
    <x v="1"/>
    <x v="0"/>
    <x v="0"/>
    <x v="3"/>
    <x v="2"/>
    <x v="4"/>
    <x v="2"/>
  </r>
  <r>
    <x v="193"/>
    <x v="726"/>
    <n v="6022"/>
    <s v="Avilés, Playa de San Juan de Nieva"/>
    <x v="23"/>
    <x v="9"/>
    <m/>
    <s v="43.588461"/>
    <s v="-5.942157"/>
    <s v="Un surfista rescata a tres menores atrapadas por la corriente en San Juan de Nieva"/>
    <x v="0"/>
    <x v="46"/>
    <x v="0"/>
    <x v="14"/>
    <s v="Local"/>
    <x v="4"/>
    <x v="1"/>
    <x v="2"/>
    <x v="3"/>
    <x v="0"/>
    <x v="3"/>
    <x v="0"/>
    <x v="2"/>
    <x v="0"/>
    <x v="1"/>
    <x v="4"/>
  </r>
  <r>
    <x v="193"/>
    <x v="726"/>
    <n v="6023"/>
    <s v="Avilés, Playa de San Juan de Nieva"/>
    <x v="23"/>
    <x v="9"/>
    <m/>
    <s v="43.588461"/>
    <s v="-5.942157"/>
    <s v="Un surfista rescata a tres menores atrapadas por la corriente en San Juan de Nieva"/>
    <x v="0"/>
    <x v="46"/>
    <x v="0"/>
    <x v="14"/>
    <s v="Local"/>
    <x v="4"/>
    <x v="1"/>
    <x v="2"/>
    <x v="3"/>
    <x v="0"/>
    <x v="3"/>
    <x v="0"/>
    <x v="2"/>
    <x v="0"/>
    <x v="1"/>
    <x v="4"/>
  </r>
  <r>
    <x v="193"/>
    <x v="726"/>
    <n v="6024"/>
    <s v="Avilés, Playa de San Juan de Nieva"/>
    <x v="23"/>
    <x v="9"/>
    <m/>
    <s v="43.588461"/>
    <s v="-5.942157"/>
    <s v="Un surfista rescata a tres menores atrapadas por la corriente en San Juan de Nieva"/>
    <x v="0"/>
    <x v="46"/>
    <x v="0"/>
    <x v="14"/>
    <s v="Local"/>
    <x v="4"/>
    <x v="1"/>
    <x v="2"/>
    <x v="3"/>
    <x v="0"/>
    <x v="3"/>
    <x v="0"/>
    <x v="2"/>
    <x v="0"/>
    <x v="1"/>
    <x v="4"/>
  </r>
  <r>
    <x v="193"/>
    <x v="727"/>
    <n v="5989"/>
    <s v="Caspe, Embalse de Mequinenza"/>
    <x v="21"/>
    <x v="8"/>
    <d v="1899-12-30T19:30:00"/>
    <s v="41.365298"/>
    <s v="0.267104"/>
    <s v="Dos alemanes desaparecidos en el pantano de Mequinenza tras chocar dos barcas"/>
    <x v="1"/>
    <x v="31"/>
    <x v="4"/>
    <x v="5"/>
    <s v="Extranjero"/>
    <x v="0"/>
    <x v="1"/>
    <x v="0"/>
    <x v="13"/>
    <x v="0"/>
    <x v="1"/>
    <x v="0"/>
    <x v="11"/>
    <x v="2"/>
    <x v="4"/>
    <x v="0"/>
  </r>
  <r>
    <x v="193"/>
    <x v="727"/>
    <n v="5990"/>
    <s v="Caspe, Embalse de Mequinenza"/>
    <x v="21"/>
    <x v="8"/>
    <d v="1899-12-30T19:30:00"/>
    <s v="41.365298"/>
    <s v="0.267104"/>
    <s v="Dos alemanes desaparecidos en el pantano de Mequinenza tras chocar dos barcas"/>
    <x v="1"/>
    <x v="42"/>
    <x v="4"/>
    <x v="5"/>
    <s v="Extranjero"/>
    <x v="0"/>
    <x v="1"/>
    <x v="0"/>
    <x v="13"/>
    <x v="0"/>
    <x v="1"/>
    <x v="0"/>
    <x v="11"/>
    <x v="2"/>
    <x v="4"/>
    <x v="0"/>
  </r>
  <r>
    <x v="193"/>
    <x v="728"/>
    <n v="5971"/>
    <s v="Isla de Arousa, Playa de Riasón"/>
    <x v="1"/>
    <x v="1"/>
    <d v="1899-12-30T13:30:00"/>
    <s v="42.535003"/>
    <s v="-8.861984"/>
    <s v="Fallece una avilesina ahogada en una playa de Arousa"/>
    <x v="0"/>
    <x v="54"/>
    <x v="0"/>
    <x v="1"/>
    <s v="Otra CCAA"/>
    <x v="1"/>
    <x v="0"/>
    <x v="0"/>
    <x v="3"/>
    <x v="0"/>
    <x v="0"/>
    <x v="0"/>
    <x v="2"/>
    <x v="0"/>
    <x v="1"/>
    <x v="3"/>
  </r>
  <r>
    <x v="193"/>
    <x v="729"/>
    <n v="5970"/>
    <s v="A Coruña, Playa de Riazor"/>
    <x v="20"/>
    <x v="1"/>
    <m/>
    <s v="43.370735"/>
    <s v="-8.410932"/>
    <s v="Aparece flotando el cadáver de un hombre a 300 metros de la coraza de Riazor"/>
    <x v="1"/>
    <x v="31"/>
    <x v="0"/>
    <x v="1"/>
    <s v="Local"/>
    <x v="1"/>
    <x v="1"/>
    <x v="0"/>
    <x v="3"/>
    <x v="0"/>
    <x v="1"/>
    <x v="0"/>
    <x v="8"/>
    <x v="0"/>
    <x v="4"/>
    <x v="0"/>
  </r>
  <r>
    <x v="193"/>
    <x v="730"/>
    <n v="5915"/>
    <s v="Benidorm, Playa de Poniente"/>
    <x v="28"/>
    <x v="12"/>
    <d v="1899-12-30T13:10:00"/>
    <s v="38.528827"/>
    <s v="-0.161117"/>
    <s v="Reaniman a una mujer en Benidorm después de que los socorristas la sacaran inconsciente del mar"/>
    <x v="0"/>
    <x v="5"/>
    <x v="0"/>
    <x v="1"/>
    <s v="Sin datos"/>
    <x v="0"/>
    <x v="1"/>
    <x v="1"/>
    <x v="2"/>
    <x v="0"/>
    <x v="2"/>
    <x v="1"/>
    <x v="2"/>
    <x v="1"/>
    <x v="2"/>
    <x v="1"/>
  </r>
  <r>
    <x v="194"/>
    <x v="731"/>
    <n v="6026"/>
    <s v="Alozaina"/>
    <x v="7"/>
    <x v="4"/>
    <d v="1899-12-30T12:40:00"/>
    <s v="36.727896"/>
    <s v="-4.856881"/>
    <s v="Fallece un hombre de 85 años ahogado en una piscina de Alozaina"/>
    <x v="1"/>
    <x v="77"/>
    <x v="0"/>
    <x v="1"/>
    <s v="Local"/>
    <x v="1"/>
    <x v="0"/>
    <x v="0"/>
    <x v="12"/>
    <x v="3"/>
    <x v="0"/>
    <x v="0"/>
    <x v="2"/>
    <x v="2"/>
    <x v="0"/>
    <x v="0"/>
  </r>
  <r>
    <x v="194"/>
    <x v="732"/>
    <n v="6025"/>
    <s v="Miami Playa"/>
    <x v="30"/>
    <x v="0"/>
    <m/>
    <s v="41.011688"/>
    <s v="0.933362"/>
    <s v="Salvan a una niña de 2 años de morir ahogada en una piscina privada de Miami Platja"/>
    <x v="0"/>
    <x v="75"/>
    <x v="0"/>
    <x v="16"/>
    <s v="Sin datos"/>
    <x v="4"/>
    <x v="1"/>
    <x v="3"/>
    <x v="12"/>
    <x v="3"/>
    <x v="3"/>
    <x v="0"/>
    <x v="3"/>
    <x v="2"/>
    <x v="0"/>
    <x v="3"/>
  </r>
  <r>
    <x v="194"/>
    <x v="733"/>
    <n v="5982"/>
    <s v="Cartagena, Muelle de Santa Lucía"/>
    <x v="9"/>
    <x v="5"/>
    <d v="1899-12-30T17:00:00"/>
    <s v="37.597137"/>
    <s v="-0.979976"/>
    <s v="Fallece una mujer al caer al mar en el Muelle de Santa Lucía en Cartagena"/>
    <x v="0"/>
    <x v="47"/>
    <x v="0"/>
    <x v="4"/>
    <s v="Sin datos"/>
    <x v="0"/>
    <x v="0"/>
    <x v="0"/>
    <x v="4"/>
    <x v="0"/>
    <x v="0"/>
    <x v="0"/>
    <x v="3"/>
    <x v="2"/>
    <x v="4"/>
    <x v="4"/>
  </r>
  <r>
    <x v="194"/>
    <x v="734"/>
    <n v="5968"/>
    <s v="La Toja"/>
    <x v="1"/>
    <x v="1"/>
    <d v="1899-12-30T23:20:00"/>
    <s v="42.488687"/>
    <s v="-8.842485"/>
    <s v="Amplio operativo de rescate por cuatro turistas rusos que se echaron a nadar en A Toxa"/>
    <x v="1"/>
    <x v="50"/>
    <x v="13"/>
    <x v="11"/>
    <s v="Extranjero"/>
    <x v="4"/>
    <x v="1"/>
    <x v="2"/>
    <x v="4"/>
    <x v="5"/>
    <x v="3"/>
    <x v="0"/>
    <x v="2"/>
    <x v="0"/>
    <x v="8"/>
    <x v="2"/>
  </r>
  <r>
    <x v="194"/>
    <x v="734"/>
    <n v="5969"/>
    <s v="La Toja"/>
    <x v="1"/>
    <x v="1"/>
    <d v="1899-12-30T23:20:00"/>
    <s v="42.488687"/>
    <s v="-8.842485"/>
    <s v="Amplio operativo de rescate por cuatro turistas rusos que se echaron a nadar en A Toxa"/>
    <x v="1"/>
    <x v="50"/>
    <x v="13"/>
    <x v="11"/>
    <s v="Extranjero"/>
    <x v="4"/>
    <x v="1"/>
    <x v="2"/>
    <x v="4"/>
    <x v="5"/>
    <x v="3"/>
    <x v="0"/>
    <x v="2"/>
    <x v="0"/>
    <x v="8"/>
    <x v="2"/>
  </r>
  <r>
    <x v="194"/>
    <x v="735"/>
    <n v="5967"/>
    <s v="Zaragoza, Río Ebro"/>
    <x v="21"/>
    <x v="8"/>
    <d v="1899-12-30T21:40:00"/>
    <s v="41.651352"/>
    <s v="-0.855327"/>
    <s v="Una mujer de unos 45 años sufrió un accidente mientras practicaba piragüismo"/>
    <x v="0"/>
    <x v="53"/>
    <x v="0"/>
    <x v="13"/>
    <s v="Local"/>
    <x v="4"/>
    <x v="1"/>
    <x v="3"/>
    <x v="1"/>
    <x v="0"/>
    <x v="3"/>
    <x v="0"/>
    <x v="16"/>
    <x v="4"/>
    <x v="4"/>
    <x v="2"/>
  </r>
  <r>
    <x v="194"/>
    <x v="736"/>
    <n v="5966"/>
    <s v="Zaragoza, Río Ebro"/>
    <x v="21"/>
    <x v="8"/>
    <m/>
    <s v="41.651352"/>
    <s v="-0.855327"/>
    <s v="Los Bomberos encuentran un cadáver en el Ebro cuando rescataban a una piragüista"/>
    <x v="1"/>
    <x v="5"/>
    <x v="0"/>
    <x v="1"/>
    <s v="Sin datos"/>
    <x v="1"/>
    <x v="1"/>
    <x v="0"/>
    <x v="1"/>
    <x v="0"/>
    <x v="1"/>
    <x v="0"/>
    <x v="1"/>
    <x v="4"/>
    <x v="4"/>
    <x v="0"/>
  </r>
  <r>
    <x v="194"/>
    <x v="737"/>
    <n v="5965"/>
    <s v="Tossa de Mar, Playa de la mar menuda"/>
    <x v="0"/>
    <x v="0"/>
    <d v="1899-12-30T23:17:00"/>
    <s v="41.722168"/>
    <s v="2.938056"/>
    <s v="Hallado el cadáver de un submarinista que desapareció anoche en Tossa de Mar"/>
    <x v="1"/>
    <x v="53"/>
    <x v="0"/>
    <x v="6"/>
    <s v="Sin datos"/>
    <x v="3"/>
    <x v="1"/>
    <x v="0"/>
    <x v="8"/>
    <x v="0"/>
    <x v="1"/>
    <x v="0"/>
    <x v="22"/>
    <x v="2"/>
    <x v="4"/>
    <x v="0"/>
  </r>
  <r>
    <x v="195"/>
    <x v="738"/>
    <n v="5962"/>
    <s v="Barbate"/>
    <x v="15"/>
    <x v="4"/>
    <m/>
    <s v="36.178310"/>
    <s v="-5.972792"/>
    <s v="Salvan la vida a tres jerezanos atrapados en una roca en Barbate"/>
    <x v="1"/>
    <x v="5"/>
    <x v="0"/>
    <x v="11"/>
    <s v="Otra provincia"/>
    <x v="4"/>
    <x v="10"/>
    <x v="2"/>
    <x v="8"/>
    <x v="0"/>
    <x v="3"/>
    <x v="0"/>
    <x v="3"/>
    <x v="2"/>
    <x v="3"/>
    <x v="2"/>
  </r>
  <r>
    <x v="195"/>
    <x v="738"/>
    <n v="5963"/>
    <s v="Barbate"/>
    <x v="15"/>
    <x v="4"/>
    <m/>
    <s v="36.178310"/>
    <s v="-5.972792"/>
    <s v="Salvan la vida a tres jerezanos atrapados en una roca en Barbate"/>
    <x v="1"/>
    <x v="5"/>
    <x v="0"/>
    <x v="11"/>
    <s v="Otra provincia"/>
    <x v="4"/>
    <x v="10"/>
    <x v="2"/>
    <x v="8"/>
    <x v="0"/>
    <x v="3"/>
    <x v="0"/>
    <x v="3"/>
    <x v="2"/>
    <x v="3"/>
    <x v="2"/>
  </r>
  <r>
    <x v="195"/>
    <x v="738"/>
    <n v="5964"/>
    <s v="Barbate"/>
    <x v="15"/>
    <x v="4"/>
    <m/>
    <s v="36.178310"/>
    <s v="-5.972792"/>
    <s v="Salvan la vida a tres jerezanos atrapados en una roca en Barbate"/>
    <x v="1"/>
    <x v="5"/>
    <x v="0"/>
    <x v="11"/>
    <s v="Otra provincia"/>
    <x v="4"/>
    <x v="10"/>
    <x v="2"/>
    <x v="8"/>
    <x v="0"/>
    <x v="3"/>
    <x v="0"/>
    <x v="3"/>
    <x v="2"/>
    <x v="3"/>
    <x v="2"/>
  </r>
  <r>
    <x v="195"/>
    <x v="739"/>
    <n v="5961"/>
    <s v="Zumaia, Playa de Itzurun"/>
    <x v="12"/>
    <x v="6"/>
    <m/>
    <s v="43.300406"/>
    <s v="-2.260428"/>
    <s v="Encuentran el cadáver de un hombre en la playa de Itzurun, en Zumaia"/>
    <x v="1"/>
    <x v="5"/>
    <x v="0"/>
    <x v="1"/>
    <s v="Sin datos"/>
    <x v="1"/>
    <x v="1"/>
    <x v="0"/>
    <x v="3"/>
    <x v="0"/>
    <x v="1"/>
    <x v="0"/>
    <x v="1"/>
    <x v="0"/>
    <x v="1"/>
    <x v="0"/>
  </r>
  <r>
    <x v="196"/>
    <x v="740"/>
    <n v="6027"/>
    <s v="Torrevieja, Playa del Palangre"/>
    <x v="28"/>
    <x v="12"/>
    <d v="1899-12-30T19:30:00"/>
    <s v="37.980405"/>
    <s v="-0.664207"/>
    <s v="Muere ahogada una mujer en la Cala del Palangre de Torrevieja"/>
    <x v="0"/>
    <x v="5"/>
    <x v="0"/>
    <x v="1"/>
    <s v="Sin datos"/>
    <x v="0"/>
    <x v="0"/>
    <x v="0"/>
    <x v="3"/>
    <x v="0"/>
    <x v="0"/>
    <x v="0"/>
    <x v="2"/>
    <x v="0"/>
    <x v="4"/>
    <x v="3"/>
  </r>
  <r>
    <x v="196"/>
    <x v="741"/>
    <n v="5958"/>
    <s v="Candelaria, Playa de las Caletillas"/>
    <x v="27"/>
    <x v="2"/>
    <d v="1899-12-30T15:45:00"/>
    <s v="28.365101"/>
    <s v="-16.364005"/>
    <s v="Rescatado del mar en la playa de Las Caletillas"/>
    <x v="1"/>
    <x v="50"/>
    <x v="0"/>
    <x v="1"/>
    <s v="Sin datos"/>
    <x v="0"/>
    <x v="1"/>
    <x v="1"/>
    <x v="2"/>
    <x v="0"/>
    <x v="2"/>
    <x v="1"/>
    <x v="2"/>
    <x v="1"/>
    <x v="2"/>
    <x v="1"/>
  </r>
  <r>
    <x v="196"/>
    <x v="742"/>
    <n v="5914"/>
    <s v="Vilaseca, Playa de La Pineda"/>
    <x v="30"/>
    <x v="0"/>
    <d v="1899-12-30T13:00:00"/>
    <s v="41.076532"/>
    <s v="1.183281"/>
    <s v="Una niña de 5 años muere ahogada en una playa de Tarragona tras ir a la deriva con su flotador"/>
    <x v="0"/>
    <x v="76"/>
    <x v="35"/>
    <x v="11"/>
    <s v="Extranjero"/>
    <x v="0"/>
    <x v="1"/>
    <x v="0"/>
    <x v="3"/>
    <x v="0"/>
    <x v="0"/>
    <x v="0"/>
    <x v="2"/>
    <x v="2"/>
    <x v="4"/>
    <x v="3"/>
  </r>
  <r>
    <x v="197"/>
    <x v="743"/>
    <n v="6036"/>
    <s v="Peñíscola, Torre Badum"/>
    <x v="38"/>
    <x v="12"/>
    <m/>
    <s v="40.322306"/>
    <s v="0.363956"/>
    <s v="Confirman que el cadáver hallado en el mar cerca de la Sierra de Irta es del empresario desaparecido en Peñíscola"/>
    <x v="1"/>
    <x v="73"/>
    <x v="10"/>
    <x v="1"/>
    <s v="Residente"/>
    <x v="1"/>
    <x v="1"/>
    <x v="0"/>
    <x v="8"/>
    <x v="0"/>
    <x v="1"/>
    <x v="0"/>
    <x v="3"/>
    <x v="4"/>
    <x v="4"/>
    <x v="0"/>
  </r>
  <r>
    <x v="197"/>
    <x v="744"/>
    <n v="6028"/>
    <s v="Arucas, Playa de El Puertillo"/>
    <x v="19"/>
    <x v="2"/>
    <d v="1899-12-30T17:55:00"/>
    <s v="28.150934"/>
    <s v="-15.534916"/>
    <s v="Unos surfistas rescatan a un bañista en apuros en El Puertillo"/>
    <x v="1"/>
    <x v="60"/>
    <x v="0"/>
    <x v="11"/>
    <s v="Sin datos"/>
    <x v="0"/>
    <x v="1"/>
    <x v="1"/>
    <x v="3"/>
    <x v="0"/>
    <x v="0"/>
    <x v="0"/>
    <x v="2"/>
    <x v="0"/>
    <x v="1"/>
    <x v="3"/>
  </r>
  <r>
    <x v="197"/>
    <x v="745"/>
    <n v="5960"/>
    <s v="Arriarán Auzoa, Pantano de Arriarán"/>
    <x v="12"/>
    <x v="6"/>
    <m/>
    <s v="43.072910"/>
    <s v="-2.240028"/>
    <s v="Hallan el cadáver del beasaindarra de 69 años desaparecido el lunes en el pantano de Arriaran"/>
    <x v="1"/>
    <x v="54"/>
    <x v="0"/>
    <x v="1"/>
    <s v="Limítrofe"/>
    <x v="1"/>
    <x v="0"/>
    <x v="0"/>
    <x v="13"/>
    <x v="0"/>
    <x v="1"/>
    <x v="0"/>
    <x v="3"/>
    <x v="4"/>
    <x v="4"/>
    <x v="0"/>
  </r>
  <r>
    <x v="197"/>
    <x v="746"/>
    <n v="5957"/>
    <s v="Salobreña, Playa de la Charca"/>
    <x v="13"/>
    <x v="4"/>
    <m/>
    <s v="36.734486"/>
    <s v="-3.590596"/>
    <s v="Aparece el cadáver de Elisa Puga, la mujer desaparecida en Granada"/>
    <x v="0"/>
    <x v="27"/>
    <x v="0"/>
    <x v="1"/>
    <s v="Limítrofe"/>
    <x v="1"/>
    <x v="0"/>
    <x v="0"/>
    <x v="3"/>
    <x v="0"/>
    <x v="1"/>
    <x v="0"/>
    <x v="1"/>
    <x v="0"/>
    <x v="4"/>
    <x v="0"/>
  </r>
  <r>
    <x v="197"/>
    <x v="747"/>
    <n v="5913"/>
    <s v="La Oliva, Grandes playas de Corralejo"/>
    <x v="2"/>
    <x v="2"/>
    <d v="1899-12-30T16:00:00"/>
    <s v="28.706700"/>
    <s v="-13.836241"/>
    <s v="Un hombre muere tras ser rescatado del agua en Corralejo"/>
    <x v="1"/>
    <x v="37"/>
    <x v="0"/>
    <x v="13"/>
    <s v="Sin datos"/>
    <x v="0"/>
    <x v="1"/>
    <x v="1"/>
    <x v="2"/>
    <x v="0"/>
    <x v="2"/>
    <x v="1"/>
    <x v="9"/>
    <x v="1"/>
    <x v="2"/>
    <x v="1"/>
  </r>
  <r>
    <x v="198"/>
    <x v="748"/>
    <n v="5956"/>
    <s v="Mazarrón, Playa de la Ermita"/>
    <x v="9"/>
    <x v="5"/>
    <m/>
    <s v="37.559296"/>
    <s v="-1.272610"/>
    <s v="Hallan el cuerpo sin vida de una mujer en la playa de La Ermita de Mazarrón"/>
    <x v="0"/>
    <x v="58"/>
    <x v="10"/>
    <x v="1"/>
    <s v="Residente"/>
    <x v="1"/>
    <x v="0"/>
    <x v="0"/>
    <x v="3"/>
    <x v="0"/>
    <x v="1"/>
    <x v="0"/>
    <x v="1"/>
    <x v="0"/>
    <x v="4"/>
    <x v="0"/>
  </r>
  <r>
    <x v="198"/>
    <x v="749"/>
    <n v="5952"/>
    <s v="Las Palmas de Gran Canaria"/>
    <x v="19"/>
    <x v="2"/>
    <m/>
    <s v="28.124226"/>
    <s v="-15.422474"/>
    <s v="Rescatan a 4 personas a la deriva en el mar"/>
    <x v="1"/>
    <x v="7"/>
    <x v="0"/>
    <x v="5"/>
    <s v="Local"/>
    <x v="4"/>
    <x v="1"/>
    <x v="2"/>
    <x v="8"/>
    <x v="5"/>
    <x v="3"/>
    <x v="0"/>
    <x v="6"/>
    <x v="0"/>
    <x v="6"/>
    <x v="2"/>
  </r>
  <r>
    <x v="198"/>
    <x v="749"/>
    <n v="5953"/>
    <s v="Las Palmas de Gran Canaria"/>
    <x v="19"/>
    <x v="2"/>
    <m/>
    <s v="28.124226"/>
    <s v="-15.422474"/>
    <s v="Rescatan a 4 personas a la deriva en el mar"/>
    <x v="1"/>
    <x v="7"/>
    <x v="0"/>
    <x v="5"/>
    <s v="Local"/>
    <x v="4"/>
    <x v="1"/>
    <x v="2"/>
    <x v="8"/>
    <x v="5"/>
    <x v="3"/>
    <x v="0"/>
    <x v="6"/>
    <x v="0"/>
    <x v="6"/>
    <x v="2"/>
  </r>
  <r>
    <x v="198"/>
    <x v="749"/>
    <n v="5954"/>
    <s v="Las Palmas de Gran Canaria"/>
    <x v="19"/>
    <x v="2"/>
    <m/>
    <s v="28.124226"/>
    <s v="-15.422474"/>
    <s v="Rescatan a 4 personas a la deriva en el mar"/>
    <x v="1"/>
    <x v="46"/>
    <x v="0"/>
    <x v="5"/>
    <s v="Local"/>
    <x v="4"/>
    <x v="1"/>
    <x v="2"/>
    <x v="8"/>
    <x v="5"/>
    <x v="3"/>
    <x v="0"/>
    <x v="6"/>
    <x v="0"/>
    <x v="6"/>
    <x v="2"/>
  </r>
  <r>
    <x v="198"/>
    <x v="749"/>
    <n v="5955"/>
    <s v="Las Palmas de Gran Canaria"/>
    <x v="19"/>
    <x v="2"/>
    <m/>
    <s v="28.124226"/>
    <s v="-15.422474"/>
    <s v="Rescatan a 4 personas a la deriva en el mar"/>
    <x v="1"/>
    <x v="46"/>
    <x v="0"/>
    <x v="5"/>
    <s v="Local"/>
    <x v="4"/>
    <x v="1"/>
    <x v="2"/>
    <x v="8"/>
    <x v="5"/>
    <x v="3"/>
    <x v="0"/>
    <x v="6"/>
    <x v="0"/>
    <x v="6"/>
    <x v="2"/>
  </r>
  <r>
    <x v="198"/>
    <x v="750"/>
    <n v="5951"/>
    <s v="Almuñecar, Playa de El Tesorillo"/>
    <x v="13"/>
    <x v="4"/>
    <m/>
    <s v="36.743031"/>
    <s v="-3.663326"/>
    <s v="Investigan la aparición de un cadáver en la orilla de la playa de El Tesorillo de Almuñécar"/>
    <x v="1"/>
    <x v="9"/>
    <x v="14"/>
    <x v="1"/>
    <s v="Residente"/>
    <x v="1"/>
    <x v="1"/>
    <x v="0"/>
    <x v="3"/>
    <x v="0"/>
    <x v="1"/>
    <x v="0"/>
    <x v="1"/>
    <x v="0"/>
    <x v="1"/>
    <x v="0"/>
  </r>
  <r>
    <x v="198"/>
    <x v="751"/>
    <n v="5912"/>
    <s v="Muro"/>
    <x v="17"/>
    <x v="7"/>
    <d v="1899-12-30T10:00:00"/>
    <s v="39.809752"/>
    <s v="3.118486"/>
    <s v="Reaniman a una niña rusa de 10 años a punto de ahogarse en Platja de Muro"/>
    <x v="0"/>
    <x v="0"/>
    <x v="13"/>
    <x v="1"/>
    <s v="Extranjero"/>
    <x v="0"/>
    <x v="1"/>
    <x v="1"/>
    <x v="2"/>
    <x v="0"/>
    <x v="2"/>
    <x v="1"/>
    <x v="2"/>
    <x v="1"/>
    <x v="2"/>
    <x v="1"/>
  </r>
  <r>
    <x v="199"/>
    <x v="752"/>
    <n v="6029"/>
    <s v="Bajamar, piscina natural"/>
    <x v="27"/>
    <x v="2"/>
    <m/>
    <s v="28.556436"/>
    <s v="-16.344630"/>
    <s v="En estado crítico tras un ahogamiento en la zona de Bajamar"/>
    <x v="1"/>
    <x v="38"/>
    <x v="0"/>
    <x v="1"/>
    <s v="Sin datos"/>
    <x v="0"/>
    <x v="0"/>
    <x v="1"/>
    <x v="3"/>
    <x v="0"/>
    <x v="0"/>
    <x v="0"/>
    <x v="2"/>
    <x v="0"/>
    <x v="10"/>
    <x v="3"/>
  </r>
  <r>
    <x v="200"/>
    <x v="753"/>
    <n v="6206"/>
    <s v="Arico, Playa de Abades"/>
    <x v="27"/>
    <x v="2"/>
    <m/>
    <s v="28.141067"/>
    <s v="-16.440090"/>
    <s v="Una joven de 19 años sufre una afección grave cuando buceaba en la Playa de Abades"/>
    <x v="0"/>
    <x v="85"/>
    <x v="36"/>
    <x v="6"/>
    <s v="Extranjero"/>
    <x v="3"/>
    <x v="1"/>
    <x v="0"/>
    <x v="8"/>
    <x v="0"/>
    <x v="2"/>
    <x v="0"/>
    <x v="10"/>
    <x v="2"/>
    <x v="1"/>
    <x v="4"/>
  </r>
  <r>
    <x v="201"/>
    <x v="754"/>
    <n v="6030"/>
    <s v="Cabo de Palos"/>
    <x v="9"/>
    <x v="5"/>
    <d v="1899-12-30T12:00:00"/>
    <s v="37.634461"/>
    <s v="-0.686311"/>
    <s v="Hallan en Cabo de Palos el cuerpo de un buceador vecino de Guardamar"/>
    <x v="1"/>
    <x v="37"/>
    <x v="2"/>
    <x v="6"/>
    <s v="Extranjero"/>
    <x v="3"/>
    <x v="0"/>
    <x v="0"/>
    <x v="5"/>
    <x v="0"/>
    <x v="1"/>
    <x v="0"/>
    <x v="10"/>
    <x v="2"/>
    <x v="4"/>
    <x v="0"/>
  </r>
  <r>
    <x v="201"/>
    <x v="755"/>
    <n v="5959"/>
    <s v="Estepona, Playa de Benamara"/>
    <x v="7"/>
    <x v="4"/>
    <d v="1899-12-30T17:50:00"/>
    <s v="36.459531"/>
    <s v="-5.039602"/>
    <s v="Un policía rescata a un kitesurfista que no podía regresar a la orilla tras caer su cometa al mar"/>
    <x v="1"/>
    <x v="11"/>
    <x v="23"/>
    <x v="11"/>
    <s v="Extranjero"/>
    <x v="4"/>
    <x v="1"/>
    <x v="2"/>
    <x v="3"/>
    <x v="0"/>
    <x v="3"/>
    <x v="0"/>
    <x v="9"/>
    <x v="4"/>
    <x v="7"/>
    <x v="4"/>
  </r>
  <r>
    <x v="201"/>
    <x v="756"/>
    <n v="5950"/>
    <s v="Puente de Alba, Rio Bernesga"/>
    <x v="16"/>
    <x v="3"/>
    <d v="1899-12-30T18:30:00"/>
    <s v="41.818970"/>
    <s v="-5.627291"/>
    <s v="Rescatan a un varón de 82 años que cayó al río con su coche en Puente de Alba"/>
    <x v="1"/>
    <x v="34"/>
    <x v="0"/>
    <x v="10"/>
    <s v="Sin datos"/>
    <x v="3"/>
    <x v="0"/>
    <x v="4"/>
    <x v="1"/>
    <x v="0"/>
    <x v="3"/>
    <x v="0"/>
    <x v="7"/>
    <x v="0"/>
    <x v="4"/>
    <x v="6"/>
  </r>
  <r>
    <x v="201"/>
    <x v="757"/>
    <n v="5947"/>
    <s v="Baiona, Playa de A Ladeira"/>
    <x v="1"/>
    <x v="1"/>
    <m/>
    <s v="43.113584"/>
    <s v="-8.829555"/>
    <s v="Aparece el cadáver de un joven en la playa de A Ladeira"/>
    <x v="1"/>
    <x v="6"/>
    <x v="0"/>
    <x v="1"/>
    <s v="Limítrofe"/>
    <x v="1"/>
    <x v="1"/>
    <x v="0"/>
    <x v="3"/>
    <x v="0"/>
    <x v="1"/>
    <x v="0"/>
    <x v="1"/>
    <x v="0"/>
    <x v="1"/>
    <x v="0"/>
  </r>
  <r>
    <x v="202"/>
    <x v="758"/>
    <n v="5910"/>
    <s v="Níjar, Playa de la Fabriquilla"/>
    <x v="11"/>
    <x v="4"/>
    <d v="1899-12-30T12:10:00"/>
    <s v="36.737709"/>
    <s v="-2.207616"/>
    <s v="Fallece un hombre mientras practicaba submarinismo en una playa de Níjar, Almería"/>
    <x v="1"/>
    <x v="5"/>
    <x v="0"/>
    <x v="6"/>
    <s v="Sin datos"/>
    <x v="3"/>
    <x v="1"/>
    <x v="0"/>
    <x v="8"/>
    <x v="0"/>
    <x v="0"/>
    <x v="0"/>
    <x v="10"/>
    <x v="2"/>
    <x v="1"/>
    <x v="3"/>
  </r>
  <r>
    <x v="203"/>
    <x v="759"/>
    <n v="6014"/>
    <s v="La Manga del Mar Menor"/>
    <x v="9"/>
    <x v="5"/>
    <d v="1899-12-30T16:30:00"/>
    <s v="37.655577"/>
    <s v="-0.722621"/>
    <s v="Sanitarios trasladan a centro sanitario a una mujer que han sacado inconsciente de una piscina en La Manga,"/>
    <x v="0"/>
    <x v="38"/>
    <x v="0"/>
    <x v="1"/>
    <s v="Sin datos"/>
    <x v="0"/>
    <x v="0"/>
    <x v="1"/>
    <x v="7"/>
    <x v="3"/>
    <x v="2"/>
    <x v="1"/>
    <x v="2"/>
    <x v="1"/>
    <x v="2"/>
    <x v="1"/>
  </r>
  <r>
    <x v="204"/>
    <x v="760"/>
    <n v="5943"/>
    <s v="Gordexola"/>
    <x v="31"/>
    <x v="6"/>
    <d v="1899-12-30T08:05:00"/>
    <s v="43.179072"/>
    <s v="-3.071681"/>
    <s v="Hallan el cadáver de un hombre en la orilla de un río en Gordexola"/>
    <x v="1"/>
    <x v="38"/>
    <x v="0"/>
    <x v="2"/>
    <s v="Local"/>
    <x v="2"/>
    <x v="0"/>
    <x v="0"/>
    <x v="1"/>
    <x v="0"/>
    <x v="1"/>
    <x v="0"/>
    <x v="3"/>
    <x v="2"/>
    <x v="0"/>
    <x v="0"/>
  </r>
  <r>
    <x v="204"/>
    <x v="761"/>
    <n v="5911"/>
    <s v="Valencia, Playa del Cabañal"/>
    <x v="33"/>
    <x v="12"/>
    <d v="1899-12-30T11:00:00"/>
    <s v="39.466534"/>
    <s v="-0.320692"/>
    <s v="Un socorrista rescata a un anciano que se estaba ahogando en la playa del Cabanyal"/>
    <x v="1"/>
    <x v="68"/>
    <x v="0"/>
    <x v="1"/>
    <s v="Sin datos"/>
    <x v="0"/>
    <x v="0"/>
    <x v="1"/>
    <x v="3"/>
    <x v="0"/>
    <x v="4"/>
    <x v="0"/>
    <x v="2"/>
    <x v="5"/>
    <x v="1"/>
    <x v="4"/>
  </r>
  <r>
    <x v="205"/>
    <x v="762"/>
    <n v="5942"/>
    <s v="Pájara, muelle de Morro Jable"/>
    <x v="19"/>
    <x v="2"/>
    <m/>
    <s v="28.050267"/>
    <s v="-14.360559"/>
    <s v="Encuentran un cadáver flotando en el muelle de Morro Jable"/>
    <x v="1"/>
    <x v="48"/>
    <x v="24"/>
    <x v="1"/>
    <s v="Residente"/>
    <x v="0"/>
    <x v="1"/>
    <x v="0"/>
    <x v="4"/>
    <x v="0"/>
    <x v="1"/>
    <x v="0"/>
    <x v="1"/>
    <x v="0"/>
    <x v="1"/>
    <x v="0"/>
  </r>
  <r>
    <x v="205"/>
    <x v="763"/>
    <n v="5938"/>
    <s v="O Grove"/>
    <x v="1"/>
    <x v="1"/>
    <m/>
    <s v="42.490683"/>
    <s v="-8.934716"/>
    <s v="Rescatados tres pescadores tras volcar frente a la costa de O Grove"/>
    <x v="1"/>
    <x v="7"/>
    <x v="0"/>
    <x v="5"/>
    <s v="Local"/>
    <x v="4"/>
    <x v="1"/>
    <x v="2"/>
    <x v="5"/>
    <x v="0"/>
    <x v="3"/>
    <x v="0"/>
    <x v="13"/>
    <x v="2"/>
    <x v="5"/>
    <x v="3"/>
  </r>
  <r>
    <x v="205"/>
    <x v="763"/>
    <n v="5939"/>
    <s v="O Grove"/>
    <x v="1"/>
    <x v="1"/>
    <m/>
    <s v="42.490683"/>
    <s v="-8.934716"/>
    <s v="Rescatados tres pescadores tras volcar frente a la costa de O Grove"/>
    <x v="1"/>
    <x v="7"/>
    <x v="0"/>
    <x v="5"/>
    <s v="Local"/>
    <x v="4"/>
    <x v="1"/>
    <x v="2"/>
    <x v="5"/>
    <x v="0"/>
    <x v="3"/>
    <x v="0"/>
    <x v="13"/>
    <x v="2"/>
    <x v="5"/>
    <x v="3"/>
  </r>
  <r>
    <x v="205"/>
    <x v="763"/>
    <n v="5940"/>
    <s v="O Grove"/>
    <x v="1"/>
    <x v="1"/>
    <m/>
    <s v="42.490683"/>
    <s v="-8.934716"/>
    <s v="Rescatados tres pescadores tras volcar frente a la costa de O Grove"/>
    <x v="1"/>
    <x v="7"/>
    <x v="0"/>
    <x v="5"/>
    <s v="Local"/>
    <x v="4"/>
    <x v="1"/>
    <x v="2"/>
    <x v="5"/>
    <x v="0"/>
    <x v="3"/>
    <x v="0"/>
    <x v="13"/>
    <x v="2"/>
    <x v="5"/>
    <x v="3"/>
  </r>
  <r>
    <x v="205"/>
    <x v="764"/>
    <n v="5937"/>
    <s v="Marín"/>
    <x v="1"/>
    <x v="1"/>
    <m/>
    <s v="42.401312"/>
    <s v="-8.718633"/>
    <s v="Rescatan al tripulante de un kayac en la ría de Marín"/>
    <x v="1"/>
    <x v="5"/>
    <x v="0"/>
    <x v="11"/>
    <s v="Local"/>
    <x v="4"/>
    <x v="4"/>
    <x v="2"/>
    <x v="5"/>
    <x v="0"/>
    <x v="3"/>
    <x v="0"/>
    <x v="16"/>
    <x v="0"/>
    <x v="6"/>
    <x v="2"/>
  </r>
  <r>
    <x v="206"/>
    <x v="765"/>
    <n v="5934"/>
    <s v="Porto do Son, Playa de Arealonga"/>
    <x v="20"/>
    <x v="1"/>
    <d v="1899-12-30T14:00:00"/>
    <s v="42.690501"/>
    <s v="-9.029273"/>
    <s v="Muere un vigués de 37 años que practicaba surf en una playa de Porto do Son"/>
    <x v="1"/>
    <x v="90"/>
    <x v="0"/>
    <x v="4"/>
    <s v="Otra provincia"/>
    <x v="3"/>
    <x v="4"/>
    <x v="0"/>
    <x v="3"/>
    <x v="0"/>
    <x v="1"/>
    <x v="0"/>
    <x v="9"/>
    <x v="2"/>
    <x v="4"/>
    <x v="0"/>
  </r>
  <r>
    <x v="207"/>
    <x v="766"/>
    <n v="6967"/>
    <s v="Gallipienzo, Río Aragón"/>
    <x v="24"/>
    <x v="10"/>
    <d v="1899-12-30T21:30:00"/>
    <s v="42.522610"/>
    <s v="-1.395503"/>
    <s v="Dos piragüistas son rescatados entre Gallipienzo y Carcastillo"/>
    <x v="1"/>
    <x v="5"/>
    <x v="0"/>
    <x v="5"/>
    <s v="Sin datos"/>
    <x v="4"/>
    <x v="1"/>
    <x v="3"/>
    <x v="1"/>
    <x v="0"/>
    <x v="5"/>
    <x v="0"/>
    <x v="16"/>
    <x v="0"/>
    <x v="4"/>
    <x v="2"/>
  </r>
  <r>
    <x v="207"/>
    <x v="766"/>
    <n v="6968"/>
    <s v="Gallipienzo, Río Aragón"/>
    <x v="24"/>
    <x v="10"/>
    <d v="1899-12-30T21:30:00"/>
    <s v="42.522610"/>
    <s v="-1.395503"/>
    <s v="Dos piragüistas son rescatados entre Gallipienzo y Carcastillo"/>
    <x v="0"/>
    <x v="5"/>
    <x v="0"/>
    <x v="5"/>
    <s v="Sin datos"/>
    <x v="4"/>
    <x v="1"/>
    <x v="3"/>
    <x v="1"/>
    <x v="0"/>
    <x v="5"/>
    <x v="0"/>
    <x v="16"/>
    <x v="0"/>
    <x v="4"/>
    <x v="2"/>
  </r>
  <r>
    <x v="207"/>
    <x v="767"/>
    <n v="5941"/>
    <s v="Tossa de Mar"/>
    <x v="0"/>
    <x v="0"/>
    <d v="1899-12-30T21:00:00"/>
    <s v="41.715508"/>
    <s v="2.935178"/>
    <s v="Buscan a un pescador desaparecido desde anoche en Tossa del Mar"/>
    <x v="1"/>
    <x v="11"/>
    <x v="0"/>
    <x v="4"/>
    <s v="Local"/>
    <x v="3"/>
    <x v="1"/>
    <x v="0"/>
    <x v="8"/>
    <x v="0"/>
    <x v="1"/>
    <x v="0"/>
    <x v="8"/>
    <x v="2"/>
    <x v="10"/>
    <x v="0"/>
  </r>
  <r>
    <x v="208"/>
    <x v="768"/>
    <n v="5932"/>
    <s v="A Coruña, Playa de Riazor"/>
    <x v="20"/>
    <x v="1"/>
    <d v="1899-12-30T21:40:00"/>
    <s v="43.369113"/>
    <s v="-8.411800"/>
    <s v="Los bomberos rescatan en Riazor del mar a una mujer con síntomas de hipotermia"/>
    <x v="0"/>
    <x v="23"/>
    <x v="0"/>
    <x v="11"/>
    <s v="Limítrofe"/>
    <x v="7"/>
    <x v="1"/>
    <x v="8"/>
    <x v="3"/>
    <x v="0"/>
    <x v="3"/>
    <x v="0"/>
    <x v="3"/>
    <x v="0"/>
    <x v="7"/>
    <x v="2"/>
  </r>
  <r>
    <x v="208"/>
    <x v="769"/>
    <n v="5931"/>
    <s v="Fuengirola, Playa de Carvajal"/>
    <x v="7"/>
    <x v="4"/>
    <d v="1899-12-30T17:10:00"/>
    <s v="36.571844"/>
    <s v="-4.588469"/>
    <s v="Fallece un bañista de 51 años en la playa de Carvajal"/>
    <x v="1"/>
    <x v="17"/>
    <x v="0"/>
    <x v="1"/>
    <s v="Sin datos"/>
    <x v="0"/>
    <x v="1"/>
    <x v="0"/>
    <x v="3"/>
    <x v="0"/>
    <x v="0"/>
    <x v="0"/>
    <x v="2"/>
    <x v="0"/>
    <x v="1"/>
    <x v="3"/>
  </r>
  <r>
    <x v="209"/>
    <x v="770"/>
    <n v="6015"/>
    <s v="Can Picafort"/>
    <x v="17"/>
    <x v="7"/>
    <m/>
    <s v="39.767982"/>
    <s v="3.152971"/>
    <s v="Rescatan un turista que ha ignorado la bandera amarilla en Can Picafort"/>
    <x v="1"/>
    <x v="38"/>
    <x v="9"/>
    <x v="11"/>
    <s v="Extranjero"/>
    <x v="0"/>
    <x v="0"/>
    <x v="1"/>
    <x v="2"/>
    <x v="5"/>
    <x v="2"/>
    <x v="1"/>
    <x v="2"/>
    <x v="1"/>
    <x v="2"/>
    <x v="1"/>
  </r>
  <r>
    <x v="209"/>
    <x v="771"/>
    <n v="5933"/>
    <s v="Mazagón, Puerto Deportivo"/>
    <x v="18"/>
    <x v="4"/>
    <m/>
    <s v="37.133744"/>
    <s v="-6.835172"/>
    <s v="Identifican el cadáver de un sexagenario natural de Ciudad Real flotando en el mar de Huelva"/>
    <x v="1"/>
    <x v="38"/>
    <x v="0"/>
    <x v="1"/>
    <s v="Otra CCAA"/>
    <x v="1"/>
    <x v="0"/>
    <x v="0"/>
    <x v="3"/>
    <x v="0"/>
    <x v="1"/>
    <x v="0"/>
    <x v="3"/>
    <x v="0"/>
    <x v="4"/>
    <x v="0"/>
  </r>
  <r>
    <x v="209"/>
    <x v="772"/>
    <n v="5930"/>
    <s v="Badajoz, Río Guadiana. Puente de la Autonomía"/>
    <x v="32"/>
    <x v="13"/>
    <m/>
    <s v="38.883751"/>
    <s v="-6.974305"/>
    <s v="Encuentran el cadáver de un hombre que flotaba en el Guadiana"/>
    <x v="1"/>
    <x v="36"/>
    <x v="0"/>
    <x v="1"/>
    <s v="Local"/>
    <x v="1"/>
    <x v="0"/>
    <x v="0"/>
    <x v="1"/>
    <x v="0"/>
    <x v="1"/>
    <x v="0"/>
    <x v="1"/>
    <x v="0"/>
    <x v="4"/>
    <x v="0"/>
  </r>
  <r>
    <x v="209"/>
    <x v="773"/>
    <n v="5928"/>
    <s v="Pájara, Playa de Jandía"/>
    <x v="2"/>
    <x v="2"/>
    <d v="1899-12-30T16:47:00"/>
    <s v="28.05306"/>
    <s v="-14.317629"/>
    <s v="Un fallecido de 80 años en la playa de Jandía y otra mujer rescatada con vida"/>
    <x v="1"/>
    <x v="2"/>
    <x v="3"/>
    <x v="1"/>
    <s v="Extranjero"/>
    <x v="0"/>
    <x v="0"/>
    <x v="0"/>
    <x v="2"/>
    <x v="0"/>
    <x v="2"/>
    <x v="1"/>
    <x v="2"/>
    <x v="1"/>
    <x v="2"/>
    <x v="1"/>
  </r>
  <r>
    <x v="209"/>
    <x v="773"/>
    <n v="5929"/>
    <s v="Pájara, Playa de Jandía"/>
    <x v="2"/>
    <x v="2"/>
    <d v="1899-12-30T16:47:00"/>
    <s v="28.05306"/>
    <s v="-14.317629"/>
    <s v="Un fallecido de 80 años en la playa de Jandía y otra mujer rescatada con vida"/>
    <x v="0"/>
    <x v="2"/>
    <x v="3"/>
    <x v="1"/>
    <s v="Extranjero"/>
    <x v="4"/>
    <x v="0"/>
    <x v="2"/>
    <x v="2"/>
    <x v="0"/>
    <x v="3"/>
    <x v="1"/>
    <x v="2"/>
    <x v="1"/>
    <x v="2"/>
    <x v="1"/>
  </r>
  <r>
    <x v="209"/>
    <x v="774"/>
    <n v="5922"/>
    <s v="La Línea de la Concepción"/>
    <x v="15"/>
    <x v="4"/>
    <m/>
    <s v="36.076198"/>
    <s v="-5.351267"/>
    <s v="Rescatan a seis personas cuya embarcación chocó con una narcolancha"/>
    <x v="1"/>
    <x v="5"/>
    <x v="0"/>
    <x v="5"/>
    <s v="Sin datos"/>
    <x v="4"/>
    <x v="1"/>
    <x v="2"/>
    <x v="5"/>
    <x v="0"/>
    <x v="3"/>
    <x v="0"/>
    <x v="6"/>
    <x v="4"/>
    <x v="7"/>
    <x v="2"/>
  </r>
  <r>
    <x v="209"/>
    <x v="774"/>
    <n v="5923"/>
    <s v="La Línea de la Concepción"/>
    <x v="15"/>
    <x v="4"/>
    <m/>
    <s v="36.076198"/>
    <s v="-5.351267"/>
    <s v="Rescatan a seis personas cuya embarcación chocó con una narcolancha"/>
    <x v="1"/>
    <x v="5"/>
    <x v="0"/>
    <x v="5"/>
    <s v="Sin datos"/>
    <x v="4"/>
    <x v="1"/>
    <x v="2"/>
    <x v="5"/>
    <x v="0"/>
    <x v="3"/>
    <x v="0"/>
    <x v="6"/>
    <x v="4"/>
    <x v="7"/>
    <x v="2"/>
  </r>
  <r>
    <x v="209"/>
    <x v="774"/>
    <n v="5924"/>
    <s v="La Línea de la Concepción"/>
    <x v="15"/>
    <x v="4"/>
    <m/>
    <s v="36.076198"/>
    <s v="-5.351267"/>
    <s v="Rescatan a seis personas cuya embarcación chocó con una narcolancha"/>
    <x v="1"/>
    <x v="5"/>
    <x v="0"/>
    <x v="5"/>
    <s v="Sin datos"/>
    <x v="4"/>
    <x v="1"/>
    <x v="2"/>
    <x v="5"/>
    <x v="0"/>
    <x v="3"/>
    <x v="0"/>
    <x v="6"/>
    <x v="4"/>
    <x v="7"/>
    <x v="2"/>
  </r>
  <r>
    <x v="209"/>
    <x v="774"/>
    <n v="5925"/>
    <s v="La Línea de la Concepción"/>
    <x v="15"/>
    <x v="4"/>
    <m/>
    <s v="36.076198"/>
    <s v="-5.351267"/>
    <s v="Rescatan a seis personas cuya embarcación chocó con una narcolancha"/>
    <x v="1"/>
    <x v="5"/>
    <x v="0"/>
    <x v="5"/>
    <s v="Sin datos"/>
    <x v="4"/>
    <x v="1"/>
    <x v="2"/>
    <x v="5"/>
    <x v="0"/>
    <x v="3"/>
    <x v="0"/>
    <x v="6"/>
    <x v="4"/>
    <x v="7"/>
    <x v="2"/>
  </r>
  <r>
    <x v="209"/>
    <x v="774"/>
    <n v="5926"/>
    <s v="La Línea de la Concepción"/>
    <x v="15"/>
    <x v="4"/>
    <m/>
    <s v="36.076198"/>
    <s v="-5.351267"/>
    <s v="Rescatan a seis personas cuya embarcación chocó con una narcolancha"/>
    <x v="1"/>
    <x v="5"/>
    <x v="0"/>
    <x v="5"/>
    <s v="Sin datos"/>
    <x v="4"/>
    <x v="1"/>
    <x v="2"/>
    <x v="5"/>
    <x v="0"/>
    <x v="3"/>
    <x v="0"/>
    <x v="6"/>
    <x v="4"/>
    <x v="7"/>
    <x v="2"/>
  </r>
  <r>
    <x v="209"/>
    <x v="774"/>
    <n v="5927"/>
    <s v="La Línea de la Concepción"/>
    <x v="15"/>
    <x v="4"/>
    <m/>
    <s v="36.076198"/>
    <s v="-5.351267"/>
    <s v="Rescatan a seis personas cuya embarcación chocó con una narcolancha"/>
    <x v="1"/>
    <x v="5"/>
    <x v="0"/>
    <x v="5"/>
    <s v="Sin datos"/>
    <x v="7"/>
    <x v="1"/>
    <x v="2"/>
    <x v="5"/>
    <x v="0"/>
    <x v="3"/>
    <x v="0"/>
    <x v="6"/>
    <x v="4"/>
    <x v="7"/>
    <x v="2"/>
  </r>
  <r>
    <x v="209"/>
    <x v="775"/>
    <n v="5921"/>
    <s v="Las Palmas de Gran Canaria"/>
    <x v="19"/>
    <x v="2"/>
    <m/>
    <s v="28.149345"/>
    <s v="-15.432722"/>
    <s v="Un pescador halló el cadáver en bañador en una cueva de La Puntilla"/>
    <x v="1"/>
    <x v="50"/>
    <x v="0"/>
    <x v="1"/>
    <s v="Sin datos"/>
    <x v="1"/>
    <x v="1"/>
    <x v="0"/>
    <x v="8"/>
    <x v="0"/>
    <x v="1"/>
    <x v="0"/>
    <x v="1"/>
    <x v="0"/>
    <x v="1"/>
    <x v="0"/>
  </r>
  <r>
    <x v="210"/>
    <x v="776"/>
    <n v="5944"/>
    <s v="Málaga, Playa de la Misericordia"/>
    <x v="7"/>
    <x v="4"/>
    <d v="1899-12-30T16:00:00"/>
    <s v="36.667808"/>
    <s v="-4.453010"/>
    <s v="Dos bañistas son rescatados en una playa de Málaga por un agente de Policía Nacional fuera de servicio"/>
    <x v="1"/>
    <x v="30"/>
    <x v="0"/>
    <x v="11"/>
    <s v="Sin datos"/>
    <x v="4"/>
    <x v="1"/>
    <x v="2"/>
    <x v="3"/>
    <x v="5"/>
    <x v="3"/>
    <x v="0"/>
    <x v="2"/>
    <x v="0"/>
    <x v="1"/>
    <x v="4"/>
  </r>
  <r>
    <x v="210"/>
    <x v="776"/>
    <n v="5945"/>
    <s v="Málaga, Playa de la Misericordia"/>
    <x v="7"/>
    <x v="4"/>
    <d v="1899-12-30T16:00:00"/>
    <s v="36.667808"/>
    <s v="-4.453010"/>
    <s v="Dos bañistas son rescatados en una playa de Málaga por un agente de Policía Nacional fuera de servicio"/>
    <x v="0"/>
    <x v="30"/>
    <x v="0"/>
    <x v="11"/>
    <s v="Sin datos"/>
    <x v="4"/>
    <x v="1"/>
    <x v="2"/>
    <x v="3"/>
    <x v="5"/>
    <x v="3"/>
    <x v="0"/>
    <x v="2"/>
    <x v="0"/>
    <x v="1"/>
    <x v="4"/>
  </r>
  <r>
    <x v="210"/>
    <x v="777"/>
    <n v="5920"/>
    <s v="Barcelona, playa del Levante"/>
    <x v="4"/>
    <x v="0"/>
    <m/>
    <s v="41.404303"/>
    <s v="2.217909"/>
    <s v="Hallan el cadáver de un hombre en la playa de Llevant de Barcelona"/>
    <x v="1"/>
    <x v="5"/>
    <x v="0"/>
    <x v="1"/>
    <s v="Sin datos"/>
    <x v="0"/>
    <x v="1"/>
    <x v="0"/>
    <x v="2"/>
    <x v="0"/>
    <x v="1"/>
    <x v="2"/>
    <x v="1"/>
    <x v="1"/>
    <x v="2"/>
    <x v="0"/>
  </r>
  <r>
    <x v="210"/>
    <x v="778"/>
    <n v="5916"/>
    <s v="Badajoz, Río Guadiana"/>
    <x v="32"/>
    <x v="13"/>
    <d v="1899-12-30T07:29:00"/>
    <s v="38.883658"/>
    <s v="-6.973820"/>
    <s v="Rescatan al torero Antonio Ferrera tras precipitarse al río Guadiana"/>
    <x v="1"/>
    <x v="69"/>
    <x v="0"/>
    <x v="7"/>
    <s v="Local"/>
    <x v="4"/>
    <x v="1"/>
    <x v="3"/>
    <x v="1"/>
    <x v="0"/>
    <x v="3"/>
    <x v="0"/>
    <x v="3"/>
    <x v="0"/>
    <x v="4"/>
    <x v="2"/>
  </r>
  <r>
    <x v="211"/>
    <x v="779"/>
    <n v="6016"/>
    <s v="Alfaz del Pi"/>
    <x v="28"/>
    <x v="12"/>
    <d v="1899-12-30T12:00:00"/>
    <s v="38.581347"/>
    <s v="-0.095872"/>
    <s v="Muere un hombre ahogado al tratar de salvar a sus perros en l'Alfàs del Pi"/>
    <x v="1"/>
    <x v="70"/>
    <x v="0"/>
    <x v="9"/>
    <s v="Local"/>
    <x v="0"/>
    <x v="1"/>
    <x v="0"/>
    <x v="11"/>
    <x v="0"/>
    <x v="1"/>
    <x v="0"/>
    <x v="19"/>
    <x v="0"/>
    <x v="4"/>
    <x v="0"/>
  </r>
  <r>
    <x v="212"/>
    <x v="780"/>
    <n v="5919"/>
    <s v="Palomares del Río"/>
    <x v="45"/>
    <x v="4"/>
    <d v="1899-12-30T14:00:00"/>
    <s v="37.318987"/>
    <s v="-6.068308"/>
    <s v="La autopsia desvela que el menor de Palomares del Río murió ahogado de manera fortuita al quedarse solo"/>
    <x v="1"/>
    <x v="79"/>
    <x v="0"/>
    <x v="16"/>
    <s v="Local"/>
    <x v="2"/>
    <x v="0"/>
    <x v="0"/>
    <x v="0"/>
    <x v="0"/>
    <x v="0"/>
    <x v="0"/>
    <x v="21"/>
    <x v="2"/>
    <x v="0"/>
    <x v="3"/>
  </r>
  <r>
    <x v="212"/>
    <x v="781"/>
    <n v="5918"/>
    <s v="Torremolinos, Playa del Bajoncillo"/>
    <x v="7"/>
    <x v="4"/>
    <d v="1899-12-30T11:00:00"/>
    <s v="36.618710"/>
    <s v="-4.496322"/>
    <s v="Muere ahogado un hombre de 64 años en la playa del Bajondillo de Torremolinos"/>
    <x v="1"/>
    <x v="3"/>
    <x v="0"/>
    <x v="1"/>
    <s v="Sin datos"/>
    <x v="0"/>
    <x v="0"/>
    <x v="0"/>
    <x v="3"/>
    <x v="0"/>
    <x v="4"/>
    <x v="0"/>
    <x v="2"/>
    <x v="0"/>
    <x v="1"/>
    <x v="3"/>
  </r>
  <r>
    <x v="212"/>
    <x v="782"/>
    <n v="5917"/>
    <s v="Torrox Costa"/>
    <x v="7"/>
    <x v="4"/>
    <d v="1899-12-30T18:00:00"/>
    <s v="36.729091"/>
    <s v="-3.965584"/>
    <s v="Fallece ahogado un hombre de 83 años en la playa de Torrox"/>
    <x v="1"/>
    <x v="51"/>
    <x v="4"/>
    <x v="1"/>
    <s v="Extranjero"/>
    <x v="0"/>
    <x v="0"/>
    <x v="0"/>
    <x v="3"/>
    <x v="0"/>
    <x v="9"/>
    <x v="0"/>
    <x v="2"/>
    <x v="2"/>
    <x v="1"/>
    <x v="3"/>
  </r>
  <r>
    <x v="213"/>
    <x v="783"/>
    <n v="5999"/>
    <s v="Vigo"/>
    <x v="1"/>
    <x v="1"/>
    <d v="1899-12-30T23:30:00"/>
    <s v="42.287415"/>
    <s v="-8.660637"/>
    <s v="La ropa del cadáver hallado en Vilaboa coincide con la del desaparecido en Rande"/>
    <x v="1"/>
    <x v="11"/>
    <x v="0"/>
    <x v="7"/>
    <s v="Limítrofe"/>
    <x v="1"/>
    <x v="1"/>
    <x v="0"/>
    <x v="8"/>
    <x v="0"/>
    <x v="1"/>
    <x v="0"/>
    <x v="3"/>
    <x v="0"/>
    <x v="4"/>
    <x v="0"/>
  </r>
  <r>
    <x v="213"/>
    <x v="784"/>
    <n v="5908"/>
    <s v="Avilés, Playa de Salinas"/>
    <x v="23"/>
    <x v="9"/>
    <d v="1899-12-30T18:00:00"/>
    <s v="43.578361"/>
    <s v="-5.959837"/>
    <s v="Tres surfistas rescatan a una niña de 14 años que se estaba bañando en la playa de Salinas"/>
    <x v="0"/>
    <x v="26"/>
    <x v="0"/>
    <x v="11"/>
    <s v="Local"/>
    <x v="4"/>
    <x v="1"/>
    <x v="3"/>
    <x v="3"/>
    <x v="0"/>
    <x v="3"/>
    <x v="0"/>
    <x v="2"/>
    <x v="0"/>
    <x v="1"/>
    <x v="3"/>
  </r>
  <r>
    <x v="214"/>
    <x v="785"/>
    <n v="5907"/>
    <s v="Cangas de Morrazo, Playa de los Alemanes"/>
    <x v="1"/>
    <x v="1"/>
    <d v="1899-12-30T18:30:00"/>
    <s v="42.258893"/>
    <s v="-8.762972"/>
    <s v="Rescatado un windsurfista en la playa de los Alemanes"/>
    <x v="1"/>
    <x v="23"/>
    <x v="0"/>
    <x v="5"/>
    <s v="Local"/>
    <x v="4"/>
    <x v="1"/>
    <x v="2"/>
    <x v="3"/>
    <x v="0"/>
    <x v="3"/>
    <x v="0"/>
    <x v="9"/>
    <x v="2"/>
    <x v="4"/>
    <x v="2"/>
  </r>
  <r>
    <x v="215"/>
    <x v="786"/>
    <n v="5906"/>
    <s v="Torrevieja, Playa de los Naufragos"/>
    <x v="28"/>
    <x v="12"/>
    <m/>
    <s v="37.970312"/>
    <s v="-0.695091"/>
    <s v="Hallan el cuerpo sin vida de una mujer en una playa de Torrevieja"/>
    <x v="0"/>
    <x v="31"/>
    <x v="0"/>
    <x v="1"/>
    <s v="Local"/>
    <x v="1"/>
    <x v="1"/>
    <x v="0"/>
    <x v="3"/>
    <x v="0"/>
    <x v="1"/>
    <x v="0"/>
    <x v="1"/>
    <x v="0"/>
    <x v="1"/>
    <x v="0"/>
  </r>
  <r>
    <x v="216"/>
    <x v="787"/>
    <n v="5905"/>
    <s v="Arucas, Playa de Tinoca"/>
    <x v="19"/>
    <x v="2"/>
    <d v="1899-12-30T20:03:00"/>
    <s v="28.148089"/>
    <s v="-15.431238"/>
    <s v="Recuperan de una parada cardiorrespiratoria a un varón rescatado del mar en Gran Canaria"/>
    <x v="1"/>
    <x v="90"/>
    <x v="0"/>
    <x v="1"/>
    <s v="Sin datos"/>
    <x v="0"/>
    <x v="1"/>
    <x v="1"/>
    <x v="3"/>
    <x v="0"/>
    <x v="0"/>
    <x v="0"/>
    <x v="2"/>
    <x v="0"/>
    <x v="1"/>
    <x v="3"/>
  </r>
  <r>
    <x v="216"/>
    <x v="788"/>
    <n v="5904"/>
    <s v="Vilalba, Playa fluvial río Madalena"/>
    <x v="3"/>
    <x v="1"/>
    <d v="1899-12-30T17:00:00"/>
    <s v="43.301786"/>
    <s v="-7.686260"/>
    <s v="Muere un vecino de Vilalba al caer al río Magdalena"/>
    <x v="1"/>
    <x v="2"/>
    <x v="0"/>
    <x v="4"/>
    <s v="Sin datos"/>
    <x v="0"/>
    <x v="0"/>
    <x v="0"/>
    <x v="1"/>
    <x v="0"/>
    <x v="1"/>
    <x v="0"/>
    <x v="3"/>
    <x v="0"/>
    <x v="4"/>
    <x v="0"/>
  </r>
  <r>
    <x v="217"/>
    <x v="789"/>
    <n v="5903"/>
    <s v="La Linea de la Concepción, La Atunara"/>
    <x v="15"/>
    <x v="4"/>
    <m/>
    <s v="36.181892"/>
    <s v="-5.333300"/>
    <s v="Aparece el cadáver de una mujer española flotando en el puerto de La Atunara"/>
    <x v="0"/>
    <x v="31"/>
    <x v="0"/>
    <x v="1"/>
    <s v="Sin datos"/>
    <x v="1"/>
    <x v="1"/>
    <x v="0"/>
    <x v="3"/>
    <x v="0"/>
    <x v="1"/>
    <x v="0"/>
    <x v="1"/>
    <x v="0"/>
    <x v="1"/>
    <x v="0"/>
  </r>
  <r>
    <x v="218"/>
    <x v="790"/>
    <n v="5902"/>
    <s v="Carballo, playa de A Pedra do Sal"/>
    <x v="20"/>
    <x v="1"/>
    <d v="1899-12-30T19:10:00"/>
    <s v="43.302654"/>
    <s v="-8.659040"/>
    <s v="Continúa en estado grave en la uci la bañista rescatada en A Pedra do Sal"/>
    <x v="0"/>
    <x v="16"/>
    <x v="27"/>
    <x v="1"/>
    <s v="Residente"/>
    <x v="0"/>
    <x v="1"/>
    <x v="1"/>
    <x v="3"/>
    <x v="0"/>
    <x v="4"/>
    <x v="0"/>
    <x v="2"/>
    <x v="0"/>
    <x v="1"/>
    <x v="4"/>
  </r>
  <r>
    <x v="219"/>
    <x v="791"/>
    <n v="5901"/>
    <s v="Valladolid, Río Pisuerga"/>
    <x v="14"/>
    <x v="3"/>
    <d v="1899-12-30T14:25:00"/>
    <s v="41.666943"/>
    <s v="-4.724332"/>
    <s v="Rescatan a un hombre que había caído con su silla de ruedas al Pisuerga en Valladolid"/>
    <x v="1"/>
    <x v="53"/>
    <x v="0"/>
    <x v="4"/>
    <s v="Local"/>
    <x v="4"/>
    <x v="1"/>
    <x v="8"/>
    <x v="1"/>
    <x v="0"/>
    <x v="3"/>
    <x v="0"/>
    <x v="3"/>
    <x v="0"/>
    <x v="1"/>
    <x v="3"/>
  </r>
  <r>
    <x v="219"/>
    <x v="792"/>
    <n v="5900"/>
    <s v="Burgos, Río Arlanzón"/>
    <x v="49"/>
    <x v="3"/>
    <d v="1899-12-30T09:30:00"/>
    <s v="42.337857"/>
    <s v="-3.711534"/>
    <s v="Rescatan con hipotermia a una mujer del río Arlanzón en Burgos"/>
    <x v="0"/>
    <x v="5"/>
    <x v="0"/>
    <x v="4"/>
    <s v="Local"/>
    <x v="4"/>
    <x v="1"/>
    <x v="5"/>
    <x v="1"/>
    <x v="0"/>
    <x v="3"/>
    <x v="0"/>
    <x v="3"/>
    <x v="0"/>
    <x v="4"/>
    <x v="4"/>
  </r>
  <r>
    <x v="220"/>
    <x v="793"/>
    <n v="6051"/>
    <s v="Port de la Selva"/>
    <x v="0"/>
    <x v="0"/>
    <d v="1899-12-30T07:30:00"/>
    <s v="42.688199"/>
    <s v="3.509605"/>
    <s v="Muere una persona al incendiarse un pesquero frente a Port de la Selva"/>
    <x v="1"/>
    <x v="37"/>
    <x v="0"/>
    <x v="5"/>
    <s v="Sin datos"/>
    <x v="3"/>
    <x v="1"/>
    <x v="0"/>
    <x v="5"/>
    <x v="0"/>
    <x v="1"/>
    <x v="0"/>
    <x v="13"/>
    <x v="2"/>
    <x v="5"/>
    <x v="0"/>
  </r>
  <r>
    <x v="220"/>
    <x v="794"/>
    <n v="5899"/>
    <s v="Burgos, Río Arlanzón"/>
    <x v="49"/>
    <x v="3"/>
    <d v="1899-12-30T08:00:00"/>
    <s v="42.344511"/>
    <s v="-3.727110"/>
    <s v="Rescatan a un joven en el río a la altura de Las Rebolledas"/>
    <x v="1"/>
    <x v="41"/>
    <x v="0"/>
    <x v="4"/>
    <s v="Local"/>
    <x v="0"/>
    <x v="1"/>
    <x v="1"/>
    <x v="1"/>
    <x v="0"/>
    <x v="0"/>
    <x v="0"/>
    <x v="3"/>
    <x v="0"/>
    <x v="4"/>
    <x v="2"/>
  </r>
  <r>
    <x v="221"/>
    <x v="795"/>
    <n v="5898"/>
    <s v="Lugo, Rïo Miño"/>
    <x v="3"/>
    <x v="1"/>
    <m/>
    <s v="43.024285"/>
    <s v="-7.587891"/>
    <s v="Recuperan el cadáver de un hombre que flotaba por el río Miño a su paso por Lugo"/>
    <x v="1"/>
    <x v="22"/>
    <x v="0"/>
    <x v="1"/>
    <s v="Local"/>
    <x v="1"/>
    <x v="0"/>
    <x v="0"/>
    <x v="1"/>
    <x v="0"/>
    <x v="1"/>
    <x v="0"/>
    <x v="1"/>
    <x v="0"/>
    <x v="4"/>
    <x v="0"/>
  </r>
  <r>
    <x v="222"/>
    <x v="796"/>
    <n v="5897"/>
    <s v="A Coruña"/>
    <x v="20"/>
    <x v="1"/>
    <d v="1899-12-30T14:00:00"/>
    <s v="43.331772"/>
    <s v="-8.381370"/>
    <s v="Rescatan a un piragüista que cayó al mar en el puente de A Pasaxe"/>
    <x v="1"/>
    <x v="31"/>
    <x v="0"/>
    <x v="5"/>
    <s v="Local"/>
    <x v="4"/>
    <x v="1"/>
    <x v="2"/>
    <x v="1"/>
    <x v="0"/>
    <x v="3"/>
    <x v="0"/>
    <x v="16"/>
    <x v="0"/>
    <x v="6"/>
    <x v="2"/>
  </r>
  <r>
    <x v="223"/>
    <x v="797"/>
    <n v="5896"/>
    <s v="Cambrils, Playa de l'ardiaca"/>
    <x v="30"/>
    <x v="0"/>
    <d v="1899-12-30T11:45:00"/>
    <s v="41.056314"/>
    <s v="1.029987"/>
    <s v="Muere ahogado un hombre de 83 años en una playa de Cambrils"/>
    <x v="1"/>
    <x v="51"/>
    <x v="0"/>
    <x v="1"/>
    <s v="Sin datos"/>
    <x v="1"/>
    <x v="0"/>
    <x v="0"/>
    <x v="3"/>
    <x v="0"/>
    <x v="0"/>
    <x v="0"/>
    <x v="2"/>
    <x v="0"/>
    <x v="1"/>
    <x v="3"/>
  </r>
  <r>
    <x v="224"/>
    <x v="798"/>
    <n v="5895"/>
    <s v="Alosno"/>
    <x v="18"/>
    <x v="4"/>
    <d v="1899-12-30T17:00:00"/>
    <s v="37.546096"/>
    <s v="-7.115734"/>
    <s v="Rescatan a un hombre que quedó atrapado en el interior de un pozo en Alosno"/>
    <x v="1"/>
    <x v="5"/>
    <x v="0"/>
    <x v="17"/>
    <s v="Local"/>
    <x v="4"/>
    <x v="1"/>
    <x v="1"/>
    <x v="11"/>
    <x v="0"/>
    <x v="3"/>
    <x v="0"/>
    <x v="21"/>
    <x v="2"/>
    <x v="7"/>
    <x v="3"/>
  </r>
  <r>
    <x v="224"/>
    <x v="799"/>
    <n v="5893"/>
    <s v="Fisterra"/>
    <x v="20"/>
    <x v="1"/>
    <m/>
    <s v="42.891787"/>
    <s v="-9.264716"/>
    <s v="Rescatado un pescador que cayó de una altura de tres metros en Fisterra"/>
    <x v="1"/>
    <x v="5"/>
    <x v="0"/>
    <x v="4"/>
    <s v="Local"/>
    <x v="5"/>
    <x v="1"/>
    <x v="5"/>
    <x v="8"/>
    <x v="0"/>
    <x v="3"/>
    <x v="0"/>
    <x v="8"/>
    <x v="2"/>
    <x v="0"/>
    <x v="3"/>
  </r>
  <r>
    <x v="225"/>
    <x v="800"/>
    <n v="5894"/>
    <s v="Cuenca, Río Júcar"/>
    <x v="44"/>
    <x v="14"/>
    <m/>
    <s v="40.067885"/>
    <s v="-2.143932"/>
    <s v="Rescatada una mujer que se había arrojado al río Júcar"/>
    <x v="0"/>
    <x v="5"/>
    <x v="0"/>
    <x v="7"/>
    <s v="Local"/>
    <x v="4"/>
    <x v="1"/>
    <x v="1"/>
    <x v="1"/>
    <x v="4"/>
    <x v="3"/>
    <x v="0"/>
    <x v="3"/>
    <x v="0"/>
    <x v="7"/>
    <x v="3"/>
  </r>
  <r>
    <x v="225"/>
    <x v="801"/>
    <n v="5892"/>
    <s v="Barranco de Balcez"/>
    <x v="29"/>
    <x v="8"/>
    <d v="1899-12-30T20:00:00"/>
    <s v="42.227377"/>
    <s v="-0.049078"/>
    <s v="Localizado el cadáver del niño de 9 años desaparecido en un barranco en Huesca"/>
    <x v="1"/>
    <x v="8"/>
    <x v="10"/>
    <x v="8"/>
    <s v="Extranjero"/>
    <x v="3"/>
    <x v="3"/>
    <x v="0"/>
    <x v="1"/>
    <x v="0"/>
    <x v="1"/>
    <x v="0"/>
    <x v="18"/>
    <x v="2"/>
    <x v="4"/>
    <x v="0"/>
  </r>
  <r>
    <x v="225"/>
    <x v="802"/>
    <n v="5891"/>
    <s v="Amposta"/>
    <x v="30"/>
    <x v="0"/>
    <m/>
    <s v="40.710611"/>
    <s v="0.582962"/>
    <s v="Encuentran el cadáver de un hombre en un canal del río Ebro en Amposta, Tarragona"/>
    <x v="1"/>
    <x v="12"/>
    <x v="0"/>
    <x v="4"/>
    <s v="Local"/>
    <x v="3"/>
    <x v="0"/>
    <x v="0"/>
    <x v="1"/>
    <x v="0"/>
    <x v="1"/>
    <x v="0"/>
    <x v="3"/>
    <x v="0"/>
    <x v="4"/>
    <x v="0"/>
  </r>
  <r>
    <x v="225"/>
    <x v="803"/>
    <n v="5888"/>
    <s v="A Coruña, Playa de Riazor"/>
    <x v="20"/>
    <x v="1"/>
    <d v="1899-12-30T09:00:00"/>
    <s v="43.369040"/>
    <s v="-8.410221"/>
    <s v="La Policía Local saca del agua en la playa de Riazor a una mujer en estado ebrio"/>
    <x v="0"/>
    <x v="53"/>
    <x v="0"/>
    <x v="3"/>
    <s v="Local"/>
    <x v="4"/>
    <x v="1"/>
    <x v="3"/>
    <x v="3"/>
    <x v="5"/>
    <x v="3"/>
    <x v="0"/>
    <x v="2"/>
    <x v="2"/>
    <x v="4"/>
    <x v="4"/>
  </r>
  <r>
    <x v="226"/>
    <x v="804"/>
    <n v="6017"/>
    <s v="Sofán, Carballo"/>
    <x v="20"/>
    <x v="1"/>
    <d v="1899-12-30T13:00:00"/>
    <s v="43.195114"/>
    <s v="-8.642323"/>
    <s v="Fallece un octogenario al caer dentro de una fosa de purín en Carballo"/>
    <x v="1"/>
    <x v="34"/>
    <x v="0"/>
    <x v="4"/>
    <s v="Local"/>
    <x v="3"/>
    <x v="0"/>
    <x v="0"/>
    <x v="11"/>
    <x v="0"/>
    <x v="1"/>
    <x v="0"/>
    <x v="3"/>
    <x v="2"/>
    <x v="4"/>
    <x v="2"/>
  </r>
  <r>
    <x v="227"/>
    <x v="805"/>
    <n v="5909"/>
    <s v="Torrox, el peñoncillo"/>
    <x v="7"/>
    <x v="4"/>
    <d v="1899-12-30T14:00:00"/>
    <s v="36.732770"/>
    <s v="-3.939871"/>
    <s v="Salvan la vida a una anciana que trató de suicidarse en una playa de Torrox"/>
    <x v="0"/>
    <x v="2"/>
    <x v="2"/>
    <x v="7"/>
    <s v="Residente"/>
    <x v="4"/>
    <x v="0"/>
    <x v="3"/>
    <x v="3"/>
    <x v="0"/>
    <x v="3"/>
    <x v="0"/>
    <x v="0"/>
    <x v="0"/>
    <x v="7"/>
    <x v="4"/>
  </r>
  <r>
    <x v="227"/>
    <x v="806"/>
    <n v="5889"/>
    <s v="Arousa, Isla de Vionta"/>
    <x v="1"/>
    <x v="1"/>
    <d v="1899-12-30T03:00:00"/>
    <s v="42.497803"/>
    <s v="-9.003454"/>
    <s v="Rescatados dos marineros en la ría de Arousa tras encallar su pesquero contra las rocas"/>
    <x v="1"/>
    <x v="5"/>
    <x v="0"/>
    <x v="5"/>
    <s v="Local"/>
    <x v="4"/>
    <x v="1"/>
    <x v="3"/>
    <x v="5"/>
    <x v="5"/>
    <x v="3"/>
    <x v="0"/>
    <x v="13"/>
    <x v="0"/>
    <x v="3"/>
    <x v="2"/>
  </r>
  <r>
    <x v="227"/>
    <x v="806"/>
    <n v="5890"/>
    <s v="Arousa, Isla de Vionta"/>
    <x v="1"/>
    <x v="1"/>
    <d v="1899-12-30T03:00:00"/>
    <s v="42.497803"/>
    <s v="-9.003454"/>
    <s v="Rescatados dos marineros en la ría de Arousa tras encallar su pesquero contra las rocas"/>
    <x v="1"/>
    <x v="5"/>
    <x v="0"/>
    <x v="5"/>
    <s v="Local"/>
    <x v="4"/>
    <x v="1"/>
    <x v="3"/>
    <x v="5"/>
    <x v="5"/>
    <x v="3"/>
    <x v="0"/>
    <x v="13"/>
    <x v="0"/>
    <x v="6"/>
    <x v="2"/>
  </r>
  <r>
    <x v="228"/>
    <x v="807"/>
    <n v="5886"/>
    <s v="Jávea"/>
    <x v="28"/>
    <x v="12"/>
    <m/>
    <s v="38.736212"/>
    <s v="0.214134"/>
    <s v="El surrealista rescate de una pareja de personas mayores atrapada por las inundaciones de Xàbia"/>
    <x v="1"/>
    <x v="1"/>
    <x v="2"/>
    <x v="12"/>
    <s v="Extranjero"/>
    <x v="4"/>
    <x v="0"/>
    <x v="2"/>
    <x v="10"/>
    <x v="4"/>
    <x v="3"/>
    <x v="0"/>
    <x v="3"/>
    <x v="2"/>
    <x v="1"/>
    <x v="3"/>
  </r>
  <r>
    <x v="228"/>
    <x v="807"/>
    <n v="5887"/>
    <s v="Jávea"/>
    <x v="28"/>
    <x v="12"/>
    <m/>
    <s v="38.736212"/>
    <s v="0.214134"/>
    <s v="El surrealista rescate de una pareja de personas mayores atrapada por las inundaciones de Xàbia"/>
    <x v="0"/>
    <x v="1"/>
    <x v="2"/>
    <x v="12"/>
    <s v="Extranjero"/>
    <x v="4"/>
    <x v="0"/>
    <x v="2"/>
    <x v="10"/>
    <x v="4"/>
    <x v="3"/>
    <x v="0"/>
    <x v="3"/>
    <x v="2"/>
    <x v="1"/>
    <x v="3"/>
  </r>
  <r>
    <x v="229"/>
    <x v="808"/>
    <n v="5885"/>
    <s v="San Juan de la Rambla, Charco de la Laja"/>
    <x v="27"/>
    <x v="2"/>
    <d v="1899-12-30T13:56:00"/>
    <s v="28.396435"/>
    <s v="-16.651640"/>
    <s v="Helicóptero del GES rescata a un varón con síntomas de ahogamiento en Tenerife"/>
    <x v="1"/>
    <x v="13"/>
    <x v="0"/>
    <x v="11"/>
    <s v="Sin datos"/>
    <x v="0"/>
    <x v="1"/>
    <x v="1"/>
    <x v="8"/>
    <x v="0"/>
    <x v="3"/>
    <x v="0"/>
    <x v="2"/>
    <x v="0"/>
    <x v="3"/>
    <x v="2"/>
  </r>
  <r>
    <x v="229"/>
    <x v="809"/>
    <n v="5883"/>
    <s v="Oleiros"/>
    <x v="20"/>
    <x v="1"/>
    <m/>
    <s v="43.349647"/>
    <s v="-8.352304"/>
    <s v="Una pareja pierde el control de una canoa y la joven es rescatada con síntomas de hipotermia"/>
    <x v="0"/>
    <x v="30"/>
    <x v="0"/>
    <x v="5"/>
    <s v="Local"/>
    <x v="4"/>
    <x v="2"/>
    <x v="3"/>
    <x v="8"/>
    <x v="5"/>
    <x v="3"/>
    <x v="0"/>
    <x v="16"/>
    <x v="2"/>
    <x v="6"/>
    <x v="2"/>
  </r>
  <r>
    <x v="229"/>
    <x v="809"/>
    <n v="5884"/>
    <s v="Oleiros"/>
    <x v="20"/>
    <x v="1"/>
    <m/>
    <s v="43.349647"/>
    <s v="-8.352304"/>
    <s v="Una pareja pierde el control de una canoa y la joven es rescatada con síntomas de hipotermia"/>
    <x v="1"/>
    <x v="30"/>
    <x v="0"/>
    <x v="5"/>
    <s v="Local"/>
    <x v="4"/>
    <x v="2"/>
    <x v="2"/>
    <x v="8"/>
    <x v="5"/>
    <x v="3"/>
    <x v="0"/>
    <x v="16"/>
    <x v="2"/>
    <x v="8"/>
    <x v="2"/>
  </r>
  <r>
    <x v="229"/>
    <x v="810"/>
    <n v="5880"/>
    <s v="San Pedro de Muro, Playa de Basoñas"/>
    <x v="20"/>
    <x v="1"/>
    <m/>
    <s v="42.620326"/>
    <s v="-9.063871"/>
    <s v="Rescatan a dos personas que quedaron atrapadas en unas rocas de la playa de Basoñas al subir la marea"/>
    <x v="1"/>
    <x v="13"/>
    <x v="0"/>
    <x v="11"/>
    <s v="Local"/>
    <x v="4"/>
    <x v="1"/>
    <x v="2"/>
    <x v="8"/>
    <x v="5"/>
    <x v="3"/>
    <x v="0"/>
    <x v="8"/>
    <x v="0"/>
    <x v="3"/>
    <x v="2"/>
  </r>
  <r>
    <x v="229"/>
    <x v="810"/>
    <n v="5881"/>
    <s v="San Pedro de Muro, Playa de Basoñas"/>
    <x v="20"/>
    <x v="1"/>
    <m/>
    <s v="42.620326"/>
    <s v="-9.063871"/>
    <s v="Rescatan a dos personas que quedaron atrapadas en unas rocas de la playa de Basoñas al subir la marea"/>
    <x v="1"/>
    <x v="46"/>
    <x v="0"/>
    <x v="11"/>
    <s v="Local"/>
    <x v="4"/>
    <x v="1"/>
    <x v="2"/>
    <x v="8"/>
    <x v="5"/>
    <x v="3"/>
    <x v="0"/>
    <x v="8"/>
    <x v="0"/>
    <x v="3"/>
    <x v="2"/>
  </r>
  <r>
    <x v="230"/>
    <x v="811"/>
    <n v="5882"/>
    <s v="Valladolid, Río Pisuerga"/>
    <x v="14"/>
    <x v="3"/>
    <m/>
    <s v="41.645944"/>
    <s v="-4.737259"/>
    <s v="Los Bomberos de Valladolid recuperan el cadáver de un varón de 72 años en el río Pisuerga"/>
    <x v="1"/>
    <x v="36"/>
    <x v="0"/>
    <x v="1"/>
    <s v="Local"/>
    <x v="1"/>
    <x v="0"/>
    <x v="0"/>
    <x v="1"/>
    <x v="0"/>
    <x v="1"/>
    <x v="0"/>
    <x v="1"/>
    <x v="0"/>
    <x v="4"/>
    <x v="0"/>
  </r>
  <r>
    <x v="230"/>
    <x v="812"/>
    <n v="5876"/>
    <s v="Sax"/>
    <x v="28"/>
    <x v="12"/>
    <m/>
    <s v="38.532430"/>
    <s v="-0.816218"/>
    <s v="Rscate realizado en Sax, en la rambla de un barranco inundado"/>
    <x v="0"/>
    <x v="5"/>
    <x v="0"/>
    <x v="12"/>
    <s v="Sin datos"/>
    <x v="4"/>
    <x v="1"/>
    <x v="2"/>
    <x v="1"/>
    <x v="0"/>
    <x v="3"/>
    <x v="0"/>
    <x v="7"/>
    <x v="0"/>
    <x v="4"/>
    <x v="2"/>
  </r>
  <r>
    <x v="230"/>
    <x v="813"/>
    <n v="5877"/>
    <s v="Villena"/>
    <x v="28"/>
    <x v="12"/>
    <m/>
    <s v="38.619158"/>
    <s v="-0.841231"/>
    <s v="En una rambla inundada ha caído un coche en el que viajaban un hombre y una muje"/>
    <x v="0"/>
    <x v="5"/>
    <x v="0"/>
    <x v="12"/>
    <s v="Sin datos"/>
    <x v="4"/>
    <x v="1"/>
    <x v="2"/>
    <x v="1"/>
    <x v="0"/>
    <x v="3"/>
    <x v="0"/>
    <x v="7"/>
    <x v="0"/>
    <x v="4"/>
    <x v="2"/>
  </r>
  <r>
    <x v="230"/>
    <x v="813"/>
    <n v="5878"/>
    <s v="Villena"/>
    <x v="28"/>
    <x v="12"/>
    <m/>
    <s v="38.619158"/>
    <s v="-0.841231"/>
    <s v="En una rambla inundada ha caído un coche en el que viajaban un hombre y una muje"/>
    <x v="1"/>
    <x v="5"/>
    <x v="0"/>
    <x v="12"/>
    <s v="Sin datos"/>
    <x v="4"/>
    <x v="1"/>
    <x v="2"/>
    <x v="1"/>
    <x v="0"/>
    <x v="3"/>
    <x v="0"/>
    <x v="7"/>
    <x v="0"/>
    <x v="4"/>
    <x v="2"/>
  </r>
  <r>
    <x v="230"/>
    <x v="814"/>
    <n v="5879"/>
    <s v="Orihuela"/>
    <x v="28"/>
    <x v="12"/>
    <m/>
    <s v="38.088441"/>
    <s v="-0.928904"/>
    <s v="Orihuela, han rescatado a un hombre que ha caído con su vehículo en una acequia"/>
    <x v="1"/>
    <x v="5"/>
    <x v="0"/>
    <x v="12"/>
    <s v="Sin datos"/>
    <x v="4"/>
    <x v="1"/>
    <x v="2"/>
    <x v="1"/>
    <x v="0"/>
    <x v="3"/>
    <x v="0"/>
    <x v="7"/>
    <x v="0"/>
    <x v="4"/>
    <x v="2"/>
  </r>
  <r>
    <x v="230"/>
    <x v="815"/>
    <n v="5875"/>
    <s v="Celorio, Llanes, Playa de Celorio"/>
    <x v="23"/>
    <x v="9"/>
    <d v="1899-12-30T15:37:00"/>
    <s v="43.433348"/>
    <s v="-4.807427"/>
    <s v="Muere un madrileño tras caer al mar cuando pescaba en un acantilado llanisco"/>
    <x v="1"/>
    <x v="34"/>
    <x v="0"/>
    <x v="4"/>
    <s v="Otra CCAA"/>
    <x v="3"/>
    <x v="0"/>
    <x v="0"/>
    <x v="8"/>
    <x v="0"/>
    <x v="1"/>
    <x v="0"/>
    <x v="8"/>
    <x v="0"/>
    <x v="3"/>
    <x v="0"/>
  </r>
  <r>
    <x v="231"/>
    <x v="816"/>
    <n v="5874"/>
    <s v="Jávea,  Playa del Arenal"/>
    <x v="28"/>
    <x v="12"/>
    <d v="1899-12-30T11:00:00"/>
    <s v="38.773546"/>
    <s v="0.191080"/>
    <s v="Fallece el buceador de 69 años al que recuperaron el pulso en el Arenal de Xàbia"/>
    <x v="1"/>
    <x v="54"/>
    <x v="0"/>
    <x v="6"/>
    <s v="Sin datos"/>
    <x v="0"/>
    <x v="0"/>
    <x v="1"/>
    <x v="8"/>
    <x v="0"/>
    <x v="4"/>
    <x v="0"/>
    <x v="10"/>
    <x v="0"/>
    <x v="0"/>
    <x v="4"/>
  </r>
  <r>
    <x v="231"/>
    <x v="817"/>
    <n v="5872"/>
    <s v="Sanxenxo, Playa de Pragueira"/>
    <x v="1"/>
    <x v="1"/>
    <d v="1899-12-30T16:00:00"/>
    <s v="42.410580"/>
    <s v="-8.865119"/>
    <s v="Rescatadas dos niñas en una zona acantilada en la Playa de Pragueira en Sanxenxo"/>
    <x v="0"/>
    <x v="26"/>
    <x v="0"/>
    <x v="11"/>
    <s v="Otra CCAA"/>
    <x v="4"/>
    <x v="1"/>
    <x v="2"/>
    <x v="3"/>
    <x v="0"/>
    <x v="3"/>
    <x v="0"/>
    <x v="2"/>
    <x v="0"/>
    <x v="9"/>
    <x v="2"/>
  </r>
  <r>
    <x v="231"/>
    <x v="817"/>
    <n v="5873"/>
    <s v="Sanxenxo, Playa de Pragueira"/>
    <x v="1"/>
    <x v="1"/>
    <d v="1899-12-30T16:00:00"/>
    <s v="42.410580"/>
    <s v="-8.865119"/>
    <s v="Rescatadas dos niñas en una zona acantilada en la Playa de Pragueira en Sanxenxo"/>
    <x v="0"/>
    <x v="26"/>
    <x v="0"/>
    <x v="11"/>
    <s v="Otra CCAA"/>
    <x v="4"/>
    <x v="1"/>
    <x v="2"/>
    <x v="3"/>
    <x v="0"/>
    <x v="3"/>
    <x v="0"/>
    <x v="2"/>
    <x v="0"/>
    <x v="9"/>
    <x v="2"/>
  </r>
  <r>
    <x v="231"/>
    <x v="818"/>
    <n v="5871"/>
    <s v="Tacoronte, Punta de Juan Fernandez"/>
    <x v="27"/>
    <x v="2"/>
    <d v="1899-12-30T11:00:00"/>
    <s v="28.509886"/>
    <s v="-16.421929"/>
    <s v="Una mujer fallecida tras ser rescatada en la costa de Tenerife"/>
    <x v="0"/>
    <x v="5"/>
    <x v="0"/>
    <x v="1"/>
    <s v="Sin datos"/>
    <x v="0"/>
    <x v="1"/>
    <x v="0"/>
    <x v="3"/>
    <x v="0"/>
    <x v="0"/>
    <x v="0"/>
    <x v="2"/>
    <x v="0"/>
    <x v="1"/>
    <x v="3"/>
  </r>
  <r>
    <x v="232"/>
    <x v="819"/>
    <n v="5870"/>
    <s v="Sanxenxo, O Bao"/>
    <x v="1"/>
    <x v="1"/>
    <m/>
    <s v="42.455502"/>
    <s v="-8.870538"/>
    <s v="Rescatan a un hombre de 70 años atrapado en el fango en la ría de Arousa"/>
    <x v="1"/>
    <x v="1"/>
    <x v="0"/>
    <x v="11"/>
    <s v="Local"/>
    <x v="4"/>
    <x v="0"/>
    <x v="3"/>
    <x v="8"/>
    <x v="0"/>
    <x v="3"/>
    <x v="0"/>
    <x v="8"/>
    <x v="0"/>
    <x v="1"/>
    <x v="3"/>
  </r>
  <r>
    <x v="232"/>
    <x v="820"/>
    <n v="5869"/>
    <s v="Guimar"/>
    <x v="27"/>
    <x v="2"/>
    <d v="1899-12-30T13:22:00"/>
    <s v="28.259884"/>
    <s v="-16.392263"/>
    <s v="Helicóptero del GES rescata a una mujer con síntomas de ahogamiento en la costa de Tenerife"/>
    <x v="0"/>
    <x v="50"/>
    <x v="0"/>
    <x v="4"/>
    <s v="Limítrofe"/>
    <x v="0"/>
    <x v="1"/>
    <x v="0"/>
    <x v="8"/>
    <x v="0"/>
    <x v="0"/>
    <x v="0"/>
    <x v="3"/>
    <x v="2"/>
    <x v="1"/>
    <x v="3"/>
  </r>
  <r>
    <x v="233"/>
    <x v="821"/>
    <n v="5868"/>
    <s v="Gibraltar, playa este"/>
    <x v="15"/>
    <x v="4"/>
    <m/>
    <s v="36.148664"/>
    <s v="-5.337260"/>
    <s v="Muere el surfista británico rescatado en una playa de Gibraltar"/>
    <x v="1"/>
    <x v="3"/>
    <x v="2"/>
    <x v="11"/>
    <s v="Extranjero"/>
    <x v="0"/>
    <x v="1"/>
    <x v="0"/>
    <x v="8"/>
    <x v="4"/>
    <x v="0"/>
    <x v="0"/>
    <x v="9"/>
    <x v="0"/>
    <x v="4"/>
    <x v="2"/>
  </r>
  <r>
    <x v="233"/>
    <x v="822"/>
    <n v="5867"/>
    <s v="Pájara, Costa Calma"/>
    <x v="2"/>
    <x v="2"/>
    <d v="1899-12-30T13:34:00"/>
    <s v="28.161597"/>
    <s v="-14.222395"/>
    <s v="Una mujer es rescatada con síntomas de ahogamiento en una playa de Fuerteventura"/>
    <x v="0"/>
    <x v="28"/>
    <x v="4"/>
    <x v="1"/>
    <s v="Extranjero"/>
    <x v="0"/>
    <x v="0"/>
    <x v="1"/>
    <x v="2"/>
    <x v="0"/>
    <x v="2"/>
    <x v="1"/>
    <x v="2"/>
    <x v="1"/>
    <x v="2"/>
    <x v="1"/>
  </r>
  <r>
    <x v="233"/>
    <x v="823"/>
    <n v="5863"/>
    <s v="Castrillón, Playa de Salinas"/>
    <x v="23"/>
    <x v="9"/>
    <d v="1899-12-30T10:30:00"/>
    <s v="43.579100"/>
    <s v="-5.962211"/>
    <s v="Rescate de un hombre ahogado en la playa de Salinas (Castrillón)."/>
    <x v="1"/>
    <x v="50"/>
    <x v="0"/>
    <x v="11"/>
    <s v="Sin datos"/>
    <x v="0"/>
    <x v="1"/>
    <x v="0"/>
    <x v="3"/>
    <x v="0"/>
    <x v="0"/>
    <x v="0"/>
    <x v="2"/>
    <x v="0"/>
    <x v="3"/>
    <x v="2"/>
  </r>
  <r>
    <x v="234"/>
    <x v="824"/>
    <n v="5866"/>
    <s v="Erandio, río Nervión"/>
    <x v="31"/>
    <x v="6"/>
    <m/>
    <s v="43.300605"/>
    <s v="-2.977590"/>
    <s v="Hallado el cadáver de un hombre en la ría en el embarcadero de Erandio"/>
    <x v="1"/>
    <x v="22"/>
    <x v="0"/>
    <x v="1"/>
    <s v="Local"/>
    <x v="1"/>
    <x v="0"/>
    <x v="0"/>
    <x v="4"/>
    <x v="0"/>
    <x v="1"/>
    <x v="0"/>
    <x v="3"/>
    <x v="0"/>
    <x v="4"/>
    <x v="0"/>
  </r>
  <r>
    <x v="234"/>
    <x v="825"/>
    <n v="5860"/>
    <s v="Trobajo del Camino"/>
    <x v="16"/>
    <x v="3"/>
    <d v="1899-12-30T16:04:00"/>
    <s v="42.596267"/>
    <s v="-5.608534"/>
    <s v="Rescatan a un menor tras caerse por un pozo en Trobajo del Camino (León"/>
    <x v="1"/>
    <x v="46"/>
    <x v="0"/>
    <x v="4"/>
    <s v="Local"/>
    <x v="4"/>
    <x v="1"/>
    <x v="3"/>
    <x v="11"/>
    <x v="0"/>
    <x v="3"/>
    <x v="0"/>
    <x v="3"/>
    <x v="2"/>
    <x v="4"/>
    <x v="2"/>
  </r>
  <r>
    <x v="235"/>
    <x v="826"/>
    <n v="5865"/>
    <s v="Arrasate, Río Deba"/>
    <x v="12"/>
    <x v="6"/>
    <m/>
    <s v="43.077254"/>
    <s v="-2.458168"/>
    <s v="Hallan el cuerpo sin vida de una vecina de Arrasate de 54 años en el río Deba"/>
    <x v="0"/>
    <x v="42"/>
    <x v="0"/>
    <x v="1"/>
    <s v="Local"/>
    <x v="1"/>
    <x v="1"/>
    <x v="0"/>
    <x v="1"/>
    <x v="0"/>
    <x v="1"/>
    <x v="0"/>
    <x v="1"/>
    <x v="0"/>
    <x v="4"/>
    <x v="0"/>
  </r>
  <r>
    <x v="235"/>
    <x v="827"/>
    <n v="5864"/>
    <s v="Alange, Pantano de Alange"/>
    <x v="32"/>
    <x v="13"/>
    <m/>
    <s v="38.760282"/>
    <s v="-6.256384"/>
    <s v="Hallan el cadáver de un hombre desaparecido en Almendralejo en el pantano de Alange"/>
    <x v="1"/>
    <x v="70"/>
    <x v="0"/>
    <x v="7"/>
    <s v="Local"/>
    <x v="1"/>
    <x v="0"/>
    <x v="0"/>
    <x v="13"/>
    <x v="0"/>
    <x v="1"/>
    <x v="0"/>
    <x v="1"/>
    <x v="4"/>
    <x v="4"/>
    <x v="0"/>
  </r>
  <r>
    <x v="235"/>
    <x v="828"/>
    <n v="5862"/>
    <s v="Hondarribia, Jaizkibel, Punta de Boisnat"/>
    <x v="12"/>
    <x v="6"/>
    <d v="1899-12-30T09:00:00"/>
    <s v="43.379592"/>
    <s v="-1.847522"/>
    <s v="Hallan en el mar el cadáver del pescador de Legasa desaparecido"/>
    <x v="1"/>
    <x v="83"/>
    <x v="0"/>
    <x v="4"/>
    <s v="Otra CCAA"/>
    <x v="3"/>
    <x v="1"/>
    <x v="0"/>
    <x v="8"/>
    <x v="0"/>
    <x v="1"/>
    <x v="0"/>
    <x v="8"/>
    <x v="2"/>
    <x v="4"/>
    <x v="0"/>
  </r>
  <r>
    <x v="235"/>
    <x v="829"/>
    <n v="5856"/>
    <s v="Arona, Playa de las Galletas"/>
    <x v="27"/>
    <x v="2"/>
    <d v="1899-12-30T13:24:00"/>
    <s v="28.008480"/>
    <s v="-16.659929"/>
    <s v="El SUC asiste a una mujer con síntomas de ahogamiento en Tenerife"/>
    <x v="0"/>
    <x v="21"/>
    <x v="0"/>
    <x v="1"/>
    <s v="Sin datos"/>
    <x v="0"/>
    <x v="0"/>
    <x v="1"/>
    <x v="3"/>
    <x v="0"/>
    <x v="10"/>
    <x v="0"/>
    <x v="2"/>
    <x v="0"/>
    <x v="1"/>
    <x v="3"/>
  </r>
  <r>
    <x v="235"/>
    <x v="830"/>
    <n v="5854"/>
    <s v="La Oliva, Playa de Tebeto"/>
    <x v="2"/>
    <x v="2"/>
    <d v="1899-12-30T16:57:00"/>
    <s v="28.590773"/>
    <s v="-14.034926"/>
    <s v="Helicóptero del GES rescata a una persona que intentaba auxiliar a otra en el mar en Fuerteventura"/>
    <x v="1"/>
    <x v="81"/>
    <x v="0"/>
    <x v="9"/>
    <s v="Otra CCAA"/>
    <x v="0"/>
    <x v="1"/>
    <x v="0"/>
    <x v="3"/>
    <x v="0"/>
    <x v="0"/>
    <x v="0"/>
    <x v="19"/>
    <x v="2"/>
    <x v="3"/>
    <x v="2"/>
  </r>
  <r>
    <x v="235"/>
    <x v="830"/>
    <n v="5855"/>
    <s v="La Oliva, Playa de Tebeto"/>
    <x v="2"/>
    <x v="2"/>
    <d v="1899-12-30T16:57:00"/>
    <s v="28.590773"/>
    <s v="-14.034926"/>
    <s v="Helicóptero del GES rescata a una persona que intentaba auxiliar a otra en el mar en Fuerteventura"/>
    <x v="0"/>
    <x v="57"/>
    <x v="27"/>
    <x v="11"/>
    <s v="Residente"/>
    <x v="4"/>
    <x v="1"/>
    <x v="2"/>
    <x v="3"/>
    <x v="0"/>
    <x v="3"/>
    <x v="0"/>
    <x v="19"/>
    <x v="2"/>
    <x v="8"/>
    <x v="2"/>
  </r>
  <r>
    <x v="236"/>
    <x v="831"/>
    <n v="5859"/>
    <s v="Guimar"/>
    <x v="27"/>
    <x v="2"/>
    <d v="1899-12-30T17:01:00"/>
    <s v="28.287629"/>
    <s v="-16.379620"/>
    <s v="Menor herido tras un corte con la hélice de una embarcación de recreo en Tenerife"/>
    <x v="1"/>
    <x v="46"/>
    <x v="0"/>
    <x v="13"/>
    <s v="Sin datos"/>
    <x v="5"/>
    <x v="1"/>
    <x v="5"/>
    <x v="8"/>
    <x v="0"/>
    <x v="3"/>
    <x v="0"/>
    <x v="6"/>
    <x v="2"/>
    <x v="0"/>
    <x v="3"/>
  </r>
  <r>
    <x v="236"/>
    <x v="832"/>
    <n v="5857"/>
    <s v="A Coruña, Playa del Matadero"/>
    <x v="20"/>
    <x v="1"/>
    <m/>
    <s v="43.375485"/>
    <s v="-8.404965"/>
    <s v="Un surfista ayuda a dos jóvenes a salir del agua tras ser arrastradas en la playa del Matadero"/>
    <x v="0"/>
    <x v="48"/>
    <x v="0"/>
    <x v="17"/>
    <s v="Local"/>
    <x v="4"/>
    <x v="1"/>
    <x v="2"/>
    <x v="3"/>
    <x v="0"/>
    <x v="3"/>
    <x v="0"/>
    <x v="2"/>
    <x v="0"/>
    <x v="1"/>
    <x v="3"/>
  </r>
  <r>
    <x v="236"/>
    <x v="832"/>
    <n v="5858"/>
    <s v="A Coruña, Playa del Matadero"/>
    <x v="20"/>
    <x v="1"/>
    <m/>
    <s v="43.375485"/>
    <s v="-8.404965"/>
    <s v="Un surfista ayuda a dos jóvenes a salir del agua tras ser arrastradas en la playa del Matadero"/>
    <x v="0"/>
    <x v="48"/>
    <x v="0"/>
    <x v="17"/>
    <s v="Local"/>
    <x v="4"/>
    <x v="1"/>
    <x v="2"/>
    <x v="3"/>
    <x v="0"/>
    <x v="3"/>
    <x v="0"/>
    <x v="2"/>
    <x v="0"/>
    <x v="1"/>
    <x v="3"/>
  </r>
  <r>
    <x v="237"/>
    <x v="833"/>
    <n v="5853"/>
    <s v="Benidorm"/>
    <x v="28"/>
    <x v="12"/>
    <m/>
    <s v="38.499420"/>
    <s v="-0.131511"/>
    <s v="Rescatan a un buceador afectado por un barotrauma en la playa de Benidorm"/>
    <x v="1"/>
    <x v="50"/>
    <x v="0"/>
    <x v="6"/>
    <s v="Sin datos"/>
    <x v="3"/>
    <x v="1"/>
    <x v="1"/>
    <x v="5"/>
    <x v="0"/>
    <x v="3"/>
    <x v="0"/>
    <x v="10"/>
    <x v="4"/>
    <x v="4"/>
    <x v="4"/>
  </r>
  <r>
    <x v="238"/>
    <x v="834"/>
    <n v="5852"/>
    <s v="Puerto de la Luz, Playa de las Alcaravaneras"/>
    <x v="19"/>
    <x v="2"/>
    <m/>
    <s v="28.132477"/>
    <s v="-15.428160"/>
    <s v="La policía halla el cadáver de un italiano de 59 años flotando en las Alcaravaneras"/>
    <x v="1"/>
    <x v="10"/>
    <x v="17"/>
    <x v="2"/>
    <s v="Extranjero"/>
    <x v="2"/>
    <x v="1"/>
    <x v="0"/>
    <x v="4"/>
    <x v="0"/>
    <x v="1"/>
    <x v="0"/>
    <x v="3"/>
    <x v="0"/>
    <x v="4"/>
    <x v="0"/>
  </r>
  <r>
    <x v="238"/>
    <x v="835"/>
    <n v="5850"/>
    <s v="Tías"/>
    <x v="10"/>
    <x v="2"/>
    <d v="1899-12-30T15:40:00"/>
    <s v="28.921881"/>
    <s v="-13.651414"/>
    <s v="Rescatada una menor con signos de ahogamiento en Lanzarote"/>
    <x v="0"/>
    <x v="76"/>
    <x v="18"/>
    <x v="1"/>
    <s v="Extranjero"/>
    <x v="0"/>
    <x v="1"/>
    <x v="1"/>
    <x v="7"/>
    <x v="1"/>
    <x v="2"/>
    <x v="1"/>
    <x v="2"/>
    <x v="3"/>
    <x v="2"/>
    <x v="1"/>
  </r>
  <r>
    <x v="238"/>
    <x v="836"/>
    <n v="5849"/>
    <s v="Tacoronte, Bajas Mesa del Mar"/>
    <x v="27"/>
    <x v="2"/>
    <d v="1899-12-30T14:16:00"/>
    <s v="28.504150"/>
    <s v="-16.426022"/>
    <s v="Helicóptero del GES rescata a un menor que quedó aislado en la costa en Tenerife"/>
    <x v="1"/>
    <x v="46"/>
    <x v="0"/>
    <x v="11"/>
    <s v="Sin datos"/>
    <x v="4"/>
    <x v="1"/>
    <x v="3"/>
    <x v="8"/>
    <x v="0"/>
    <x v="3"/>
    <x v="0"/>
    <x v="2"/>
    <x v="0"/>
    <x v="3"/>
    <x v="2"/>
  </r>
  <r>
    <x v="239"/>
    <x v="837"/>
    <n v="6362"/>
    <s v="Costa Teguise"/>
    <x v="10"/>
    <x v="2"/>
    <d v="1899-12-30T14:40:00"/>
    <s v="28.998707"/>
    <s v="-13.492992"/>
    <s v="Fallece un niño de 13 años ahogado en un complejo turístico de Costa Teguise"/>
    <x v="1"/>
    <x v="29"/>
    <x v="2"/>
    <x v="1"/>
    <s v="Extranjero"/>
    <x v="0"/>
    <x v="1"/>
    <x v="0"/>
    <x v="7"/>
    <x v="1"/>
    <x v="0"/>
    <x v="0"/>
    <x v="2"/>
    <x v="2"/>
    <x v="0"/>
    <x v="3"/>
  </r>
  <r>
    <x v="239"/>
    <x v="838"/>
    <n v="5851"/>
    <s v="Gijón, Puerto Deportivo"/>
    <x v="23"/>
    <x v="9"/>
    <m/>
    <s v="43.544794"/>
    <s v="-5.665276"/>
    <s v="Aparece el cuerpo sin vida de un hombre en el Puerto Deportivo de Gijón"/>
    <x v="1"/>
    <x v="37"/>
    <x v="0"/>
    <x v="7"/>
    <s v="Local"/>
    <x v="0"/>
    <x v="1"/>
    <x v="0"/>
    <x v="4"/>
    <x v="0"/>
    <x v="1"/>
    <x v="0"/>
    <x v="3"/>
    <x v="0"/>
    <x v="4"/>
    <x v="0"/>
  </r>
  <r>
    <x v="240"/>
    <x v="839"/>
    <n v="5847"/>
    <s v="Málaga"/>
    <x v="7"/>
    <x v="4"/>
    <m/>
    <s v="36.730247"/>
    <s v="-4.434029"/>
    <s v="Muere ahogada una niña de año y medio en la piscina de una casa"/>
    <x v="0"/>
    <x v="66"/>
    <x v="0"/>
    <x v="16"/>
    <s v="Local"/>
    <x v="0"/>
    <x v="2"/>
    <x v="0"/>
    <x v="12"/>
    <x v="3"/>
    <x v="0"/>
    <x v="0"/>
    <x v="3"/>
    <x v="2"/>
    <x v="0"/>
    <x v="3"/>
  </r>
  <r>
    <x v="240"/>
    <x v="840"/>
    <n v="5841"/>
    <s v="Arucas, Tinoca"/>
    <x v="19"/>
    <x v="2"/>
    <d v="1899-12-30T12:30:00"/>
    <s v="28.136148"/>
    <s v="-15.458258"/>
    <s v="Helicóptero del GES rescata a un bañista en el apuros en el mar en Gran Canaria"/>
    <x v="1"/>
    <x v="63"/>
    <x v="0"/>
    <x v="11"/>
    <s v="Sin datos"/>
    <x v="4"/>
    <x v="1"/>
    <x v="3"/>
    <x v="3"/>
    <x v="0"/>
    <x v="3"/>
    <x v="0"/>
    <x v="2"/>
    <x v="0"/>
    <x v="3"/>
    <x v="6"/>
  </r>
  <r>
    <x v="241"/>
    <x v="841"/>
    <n v="5833"/>
    <s v="Agaete, Playa de Faneroque"/>
    <x v="19"/>
    <x v="2"/>
    <d v="1899-12-30T12:15:00"/>
    <s v="28.063915"/>
    <s v="-15.730874"/>
    <s v="Buscan a un vecino de La Aldea arrastrado por una ola en la playa Faneroque"/>
    <x v="1"/>
    <x v="37"/>
    <x v="0"/>
    <x v="4"/>
    <s v="Local"/>
    <x v="3"/>
    <x v="1"/>
    <x v="0"/>
    <x v="8"/>
    <x v="0"/>
    <x v="1"/>
    <x v="0"/>
    <x v="8"/>
    <x v="2"/>
    <x v="4"/>
    <x v="0"/>
  </r>
  <r>
    <x v="242"/>
    <x v="842"/>
    <n v="5830"/>
    <s v="Bermeo"/>
    <x v="31"/>
    <x v="6"/>
    <d v="1899-12-30T16:45:00"/>
    <s v="43.418744"/>
    <s v="-2.709785"/>
    <s v="Rescatados tres polacos atrapados por la marea en zona rocosa de Bermeo"/>
    <x v="1"/>
    <x v="5"/>
    <x v="23"/>
    <x v="11"/>
    <s v="Extranjero"/>
    <x v="4"/>
    <x v="10"/>
    <x v="2"/>
    <x v="8"/>
    <x v="0"/>
    <x v="3"/>
    <x v="0"/>
    <x v="3"/>
    <x v="0"/>
    <x v="4"/>
    <x v="2"/>
  </r>
  <r>
    <x v="242"/>
    <x v="842"/>
    <n v="5831"/>
    <s v="Bermeo"/>
    <x v="31"/>
    <x v="6"/>
    <d v="1899-12-30T16:45:00"/>
    <s v="43.418744"/>
    <s v="-2.709785"/>
    <s v="Rescatados tres polacos atrapados por la marea en zona rocosa de Bermeo"/>
    <x v="1"/>
    <x v="5"/>
    <x v="23"/>
    <x v="11"/>
    <s v="Extranjero"/>
    <x v="4"/>
    <x v="10"/>
    <x v="2"/>
    <x v="8"/>
    <x v="0"/>
    <x v="3"/>
    <x v="0"/>
    <x v="3"/>
    <x v="0"/>
    <x v="4"/>
    <x v="2"/>
  </r>
  <r>
    <x v="242"/>
    <x v="842"/>
    <n v="5832"/>
    <s v="Bermeo"/>
    <x v="31"/>
    <x v="6"/>
    <d v="1899-12-30T16:45:00"/>
    <s v="43.418744"/>
    <s v="-2.709785"/>
    <s v="Rescatados tres polacos atrapados por la marea en zona rocosa de Bermeo"/>
    <x v="0"/>
    <x v="5"/>
    <x v="23"/>
    <x v="11"/>
    <s v="Extranjero"/>
    <x v="4"/>
    <x v="10"/>
    <x v="2"/>
    <x v="8"/>
    <x v="0"/>
    <x v="3"/>
    <x v="0"/>
    <x v="3"/>
    <x v="0"/>
    <x v="4"/>
    <x v="2"/>
  </r>
  <r>
    <x v="243"/>
    <x v="843"/>
    <n v="5829"/>
    <s v="León"/>
    <x v="16"/>
    <x v="3"/>
    <m/>
    <s v="42.623002"/>
    <s v="-5.585249"/>
    <s v="Rescatan el cuerpo sin vida de un hombre de 77 años del interior de un pozo en León"/>
    <x v="1"/>
    <x v="80"/>
    <x v="0"/>
    <x v="4"/>
    <s v="Local"/>
    <x v="3"/>
    <x v="0"/>
    <x v="0"/>
    <x v="11"/>
    <x v="0"/>
    <x v="1"/>
    <x v="0"/>
    <x v="3"/>
    <x v="4"/>
    <x v="4"/>
    <x v="0"/>
  </r>
  <r>
    <x v="244"/>
    <x v="844"/>
    <n v="5843"/>
    <s v="Las Palmas de Gran Canaria, Playa de las Canteras"/>
    <x v="19"/>
    <x v="2"/>
    <m/>
    <s v="28.138425"/>
    <s v="-15.436996"/>
    <s v="Un bañista imprudente casi muere en Las Canteras"/>
    <x v="1"/>
    <x v="6"/>
    <x v="0"/>
    <x v="11"/>
    <s v="Sin datos"/>
    <x v="4"/>
    <x v="1"/>
    <x v="2"/>
    <x v="3"/>
    <x v="4"/>
    <x v="3"/>
    <x v="0"/>
    <x v="2"/>
    <x v="2"/>
    <x v="8"/>
    <x v="3"/>
  </r>
  <r>
    <x v="245"/>
    <x v="845"/>
    <n v="5828"/>
    <s v="San Bartolomé, Playa Honda"/>
    <x v="10"/>
    <x v="2"/>
    <d v="1899-12-30T18:30:00"/>
    <s v="28.947712"/>
    <s v="-13.586407"/>
    <s v="Rescatan a un kitesurfista en apuros en Playa Honda"/>
    <x v="1"/>
    <x v="5"/>
    <x v="0"/>
    <x v="11"/>
    <s v="Sin datos"/>
    <x v="4"/>
    <x v="1"/>
    <x v="2"/>
    <x v="3"/>
    <x v="0"/>
    <x v="3"/>
    <x v="0"/>
    <x v="9"/>
    <x v="2"/>
    <x v="4"/>
    <x v="2"/>
  </r>
  <r>
    <x v="245"/>
    <x v="846"/>
    <n v="5826"/>
    <s v="Sevilla, Río Guadalquivir"/>
    <x v="45"/>
    <x v="4"/>
    <d v="1899-12-30T13:40:00"/>
    <s v="37.398445"/>
    <s v="-6.002538"/>
    <s v="Rescatan a un hombre atrapado en el río, a la altura de la calle Torneo"/>
    <x v="1"/>
    <x v="5"/>
    <x v="0"/>
    <x v="1"/>
    <s v="Sin datos"/>
    <x v="4"/>
    <x v="1"/>
    <x v="2"/>
    <x v="1"/>
    <x v="0"/>
    <x v="3"/>
    <x v="0"/>
    <x v="3"/>
    <x v="0"/>
    <x v="4"/>
    <x v="2"/>
  </r>
  <r>
    <x v="245"/>
    <x v="847"/>
    <n v="5825"/>
    <s v="Adeje, playa de Troya"/>
    <x v="27"/>
    <x v="2"/>
    <m/>
    <s v="28.067760"/>
    <s v="-16.733864"/>
    <s v="Rescatan del mar a un turista en Adeje y evitan su ahogamiento"/>
    <x v="1"/>
    <x v="5"/>
    <x v="0"/>
    <x v="1"/>
    <s v="Sin datos"/>
    <x v="4"/>
    <x v="1"/>
    <x v="3"/>
    <x v="3"/>
    <x v="0"/>
    <x v="3"/>
    <x v="0"/>
    <x v="2"/>
    <x v="0"/>
    <x v="1"/>
    <x v="4"/>
  </r>
  <r>
    <x v="246"/>
    <x v="848"/>
    <n v="5822"/>
    <s v="Ferrol, Cabo Prioriño"/>
    <x v="20"/>
    <x v="1"/>
    <m/>
    <s v="43.458402"/>
    <s v="-8.341292"/>
    <s v="Dos hermanos que salieron a pescar aparecen muertos en aguas de Ferrol"/>
    <x v="1"/>
    <x v="70"/>
    <x v="0"/>
    <x v="4"/>
    <s v="Local"/>
    <x v="3"/>
    <x v="1"/>
    <x v="0"/>
    <x v="8"/>
    <x v="0"/>
    <x v="1"/>
    <x v="0"/>
    <x v="8"/>
    <x v="0"/>
    <x v="4"/>
    <x v="0"/>
  </r>
  <r>
    <x v="246"/>
    <x v="848"/>
    <n v="5823"/>
    <s v="Ferrol, Cabo Prioriño"/>
    <x v="20"/>
    <x v="1"/>
    <m/>
    <s v="43.458402"/>
    <s v="-8.341292"/>
    <s v="Dos hermanos que salieron a pescar aparecen muertos en aguas de Ferrol"/>
    <x v="1"/>
    <x v="39"/>
    <x v="0"/>
    <x v="4"/>
    <s v="Local"/>
    <x v="3"/>
    <x v="1"/>
    <x v="0"/>
    <x v="8"/>
    <x v="0"/>
    <x v="1"/>
    <x v="0"/>
    <x v="8"/>
    <x v="0"/>
    <x v="4"/>
    <x v="0"/>
  </r>
  <r>
    <x v="247"/>
    <x v="849"/>
    <n v="5824"/>
    <s v="La Oliva"/>
    <x v="2"/>
    <x v="2"/>
    <d v="1899-12-30T00:52:00"/>
    <s v="28.728179"/>
    <s v="-13.859068"/>
    <s v="Fallece un varón por ahogamiento en una piscina en Fuerteventura"/>
    <x v="1"/>
    <x v="73"/>
    <x v="2"/>
    <x v="1"/>
    <s v="Extranjero"/>
    <x v="0"/>
    <x v="1"/>
    <x v="0"/>
    <x v="7"/>
    <x v="1"/>
    <x v="0"/>
    <x v="2"/>
    <x v="2"/>
    <x v="2"/>
    <x v="1"/>
    <x v="4"/>
  </r>
  <r>
    <x v="247"/>
    <x v="850"/>
    <n v="5819"/>
    <s v="Atarfe"/>
    <x v="13"/>
    <x v="4"/>
    <d v="1899-12-30T11:20:00"/>
    <s v="37.204176"/>
    <s v="-3.665312"/>
    <s v="Un fallecido y dos heridos al caer a una fosa séptica de Atarfe (Granada)"/>
    <x v="1"/>
    <x v="7"/>
    <x v="0"/>
    <x v="4"/>
    <s v="Sin datos"/>
    <x v="3"/>
    <x v="1"/>
    <x v="0"/>
    <x v="11"/>
    <x v="0"/>
    <x v="0"/>
    <x v="0"/>
    <x v="3"/>
    <x v="2"/>
    <x v="0"/>
    <x v="3"/>
  </r>
  <r>
    <x v="247"/>
    <x v="850"/>
    <n v="5820"/>
    <s v="Atarfe"/>
    <x v="13"/>
    <x v="4"/>
    <d v="1899-12-30T11:20:00"/>
    <s v="37.204176"/>
    <s v="-3.665312"/>
    <s v="Un fallecido y dos heridos al caer a una fosa séptica de Atarfe (Granada)"/>
    <x v="1"/>
    <x v="74"/>
    <x v="0"/>
    <x v="4"/>
    <s v="Sin datos"/>
    <x v="5"/>
    <x v="1"/>
    <x v="4"/>
    <x v="11"/>
    <x v="0"/>
    <x v="3"/>
    <x v="0"/>
    <x v="3"/>
    <x v="2"/>
    <x v="0"/>
    <x v="3"/>
  </r>
  <r>
    <x v="247"/>
    <x v="850"/>
    <n v="5821"/>
    <s v="Atarfe"/>
    <x v="13"/>
    <x v="4"/>
    <d v="1899-12-30T11:20:00"/>
    <s v="37.204176"/>
    <s v="-3.665312"/>
    <s v="Un fallecido y dos heridos al caer a una fosa séptica de Atarfe (Granada)"/>
    <x v="1"/>
    <x v="15"/>
    <x v="0"/>
    <x v="4"/>
    <s v="Sin datos"/>
    <x v="5"/>
    <x v="1"/>
    <x v="4"/>
    <x v="11"/>
    <x v="0"/>
    <x v="3"/>
    <x v="0"/>
    <x v="3"/>
    <x v="2"/>
    <x v="0"/>
    <x v="3"/>
  </r>
  <r>
    <x v="247"/>
    <x v="851"/>
    <n v="5818"/>
    <s v="Zaragoza, Río Ebro"/>
    <x v="21"/>
    <x v="8"/>
    <m/>
    <s v="41.665194"/>
    <s v="-0.911341"/>
    <s v="Los bomberos localizan un cadáver en el Ebro tras el aviso de un piragüista"/>
    <x v="1"/>
    <x v="37"/>
    <x v="0"/>
    <x v="1"/>
    <s v="Sin datos"/>
    <x v="1"/>
    <x v="1"/>
    <x v="0"/>
    <x v="1"/>
    <x v="0"/>
    <x v="1"/>
    <x v="0"/>
    <x v="1"/>
    <x v="0"/>
    <x v="4"/>
    <x v="0"/>
  </r>
  <r>
    <x v="248"/>
    <x v="852"/>
    <n v="5816"/>
    <s v="Palamós, Playa Gran"/>
    <x v="0"/>
    <x v="0"/>
    <d v="1899-12-30T08:00:00"/>
    <s v="41.847276"/>
    <s v="3.124715"/>
    <s v="Encuentran a una mujer muerta flotando en la playa de Palamós"/>
    <x v="0"/>
    <x v="2"/>
    <x v="0"/>
    <x v="1"/>
    <s v="Sin datos"/>
    <x v="1"/>
    <x v="0"/>
    <x v="0"/>
    <x v="3"/>
    <x v="0"/>
    <x v="1"/>
    <x v="0"/>
    <x v="1"/>
    <x v="0"/>
    <x v="1"/>
    <x v="0"/>
  </r>
  <r>
    <x v="249"/>
    <x v="853"/>
    <n v="5827"/>
    <s v="Peñiscola, Playa Norte"/>
    <x v="38"/>
    <x v="12"/>
    <d v="1899-12-30T11:45:00"/>
    <s v="40.364197"/>
    <s v="0.406777"/>
    <s v="Evacuado con síntomas de ahogamiento tras sufrir un accidente con la moto acuática en Peñíscola"/>
    <x v="1"/>
    <x v="4"/>
    <x v="0"/>
    <x v="5"/>
    <s v="Sin datos"/>
    <x v="3"/>
    <x v="1"/>
    <x v="1"/>
    <x v="3"/>
    <x v="0"/>
    <x v="0"/>
    <x v="0"/>
    <x v="6"/>
    <x v="0"/>
    <x v="1"/>
    <x v="3"/>
  </r>
  <r>
    <x v="249"/>
    <x v="854"/>
    <n v="5814"/>
    <s v="Port de Valldemossa"/>
    <x v="17"/>
    <x v="7"/>
    <d v="1899-12-30T18:30:00"/>
    <s v="39.718770"/>
    <s v="-2.587932"/>
    <s v="Rescatan a dos surfistas atrapados en un acantilado cerca del Port de Valldemossa"/>
    <x v="1"/>
    <x v="30"/>
    <x v="0"/>
    <x v="11"/>
    <s v="Sin datos"/>
    <x v="4"/>
    <x v="1"/>
    <x v="3"/>
    <x v="8"/>
    <x v="4"/>
    <x v="3"/>
    <x v="0"/>
    <x v="9"/>
    <x v="2"/>
    <x v="3"/>
    <x v="2"/>
  </r>
  <r>
    <x v="249"/>
    <x v="854"/>
    <n v="5815"/>
    <s v="Port de Valldemossa"/>
    <x v="17"/>
    <x v="7"/>
    <d v="1899-12-30T18:30:00"/>
    <s v="39.718770"/>
    <s v="-2.587932"/>
    <s v="Rescatan a dos surfistas atrapados en un acantilado cerca del Port de Valldemossa"/>
    <x v="0"/>
    <x v="30"/>
    <x v="0"/>
    <x v="11"/>
    <s v="Sin datos"/>
    <x v="4"/>
    <x v="1"/>
    <x v="3"/>
    <x v="8"/>
    <x v="4"/>
    <x v="3"/>
    <x v="0"/>
    <x v="9"/>
    <x v="2"/>
    <x v="3"/>
    <x v="2"/>
  </r>
  <r>
    <x v="249"/>
    <x v="855"/>
    <n v="5813"/>
    <s v="Pola de Siero, Río Nora"/>
    <x v="23"/>
    <x v="9"/>
    <m/>
    <s v="43.388316"/>
    <s v="-5.665565"/>
    <s v="Hallan el cadáver de una vecina de Pola de Siero, de 84 años, en aguas del río Nora"/>
    <x v="0"/>
    <x v="47"/>
    <x v="0"/>
    <x v="4"/>
    <s v="Local"/>
    <x v="3"/>
    <x v="0"/>
    <x v="0"/>
    <x v="1"/>
    <x v="0"/>
    <x v="1"/>
    <x v="0"/>
    <x v="1"/>
    <x v="0"/>
    <x v="1"/>
    <x v="0"/>
  </r>
  <r>
    <x v="250"/>
    <x v="856"/>
    <n v="5817"/>
    <s v="Torroella de Montigri"/>
    <x v="0"/>
    <x v="0"/>
    <m/>
    <s v="42.049751"/>
    <s v="3.199971"/>
    <s v="La Guardia Civil investiga el hallazgo del cuerpo de un hombre en el mar en el Empordà"/>
    <x v="1"/>
    <x v="37"/>
    <x v="0"/>
    <x v="1"/>
    <s v="Sin datos"/>
    <x v="1"/>
    <x v="1"/>
    <x v="0"/>
    <x v="8"/>
    <x v="0"/>
    <x v="1"/>
    <x v="0"/>
    <x v="1"/>
    <x v="0"/>
    <x v="4"/>
    <x v="0"/>
  </r>
  <r>
    <x v="250"/>
    <x v="857"/>
    <n v="5811"/>
    <s v="Guardamar del Segura"/>
    <x v="28"/>
    <x v="12"/>
    <m/>
    <s v="38.083363"/>
    <s v="-0.651700"/>
    <s v="Rescatada una menor con síntomas de ahogamiento en Guardamar, Alicante"/>
    <x v="0"/>
    <x v="43"/>
    <x v="0"/>
    <x v="16"/>
    <s v="Local"/>
    <x v="0"/>
    <x v="2"/>
    <x v="1"/>
    <x v="14"/>
    <x v="1"/>
    <x v="0"/>
    <x v="0"/>
    <x v="2"/>
    <x v="2"/>
    <x v="0"/>
    <x v="3"/>
  </r>
  <r>
    <x v="250"/>
    <x v="858"/>
    <n v="5810"/>
    <s v="Cangas del Narcoa, Río Narcea"/>
    <x v="23"/>
    <x v="9"/>
    <m/>
    <s v="43.179709"/>
    <s v="-6.552378"/>
    <s v="Hallan el cadáver de un anciano en el río Narcea, a la altura de Cangas"/>
    <x v="1"/>
    <x v="51"/>
    <x v="0"/>
    <x v="7"/>
    <s v="Local"/>
    <x v="3"/>
    <x v="0"/>
    <x v="0"/>
    <x v="1"/>
    <x v="2"/>
    <x v="1"/>
    <x v="0"/>
    <x v="1"/>
    <x v="0"/>
    <x v="4"/>
    <x v="0"/>
  </r>
  <r>
    <x v="250"/>
    <x v="859"/>
    <n v="5808"/>
    <s v="Nerja"/>
    <x v="7"/>
    <x v="4"/>
    <m/>
    <s v="36.744610"/>
    <s v="-3.874873"/>
    <s v="Hallan el cuerpo sin vida de un hombre en una playa de Nerja"/>
    <x v="1"/>
    <x v="37"/>
    <x v="0"/>
    <x v="1"/>
    <s v="Sin datos"/>
    <x v="1"/>
    <x v="1"/>
    <x v="0"/>
    <x v="8"/>
    <x v="0"/>
    <x v="1"/>
    <x v="0"/>
    <x v="1"/>
    <x v="0"/>
    <x v="4"/>
    <x v="0"/>
  </r>
  <r>
    <x v="251"/>
    <x v="860"/>
    <n v="5807"/>
    <s v="Ferrol, Playa de San Xurxo"/>
    <x v="20"/>
    <x v="1"/>
    <d v="1899-12-30T12:20:00"/>
    <s v="43.530768"/>
    <s v="-8.300794"/>
    <s v="Rescatado en helicóptero un sursta en la playa de San Xurxo en Ferrol, arrastrado por la corriente"/>
    <x v="1"/>
    <x v="5"/>
    <x v="0"/>
    <x v="11"/>
    <s v="Local"/>
    <x v="4"/>
    <x v="1"/>
    <x v="2"/>
    <x v="8"/>
    <x v="4"/>
    <x v="3"/>
    <x v="0"/>
    <x v="9"/>
    <x v="2"/>
    <x v="3"/>
    <x v="2"/>
  </r>
  <r>
    <x v="252"/>
    <x v="861"/>
    <n v="5806"/>
    <s v="Valdepeñas"/>
    <x v="56"/>
    <x v="14"/>
    <d v="1899-12-30T09:17:00"/>
    <s v="38.766158"/>
    <s v="-3.384406"/>
    <s v="Los bomberos de Valdepeñas rescatan de un pozo a una mujer de 79 años"/>
    <x v="0"/>
    <x v="40"/>
    <x v="0"/>
    <x v="4"/>
    <s v="Local"/>
    <x v="4"/>
    <x v="0"/>
    <x v="3"/>
    <x v="11"/>
    <x v="0"/>
    <x v="3"/>
    <x v="0"/>
    <x v="3"/>
    <x v="0"/>
    <x v="4"/>
    <x v="2"/>
  </r>
  <r>
    <x v="253"/>
    <x v="862"/>
    <n v="5812"/>
    <s v="Zaragoza, Río Ebro"/>
    <x v="21"/>
    <x v="8"/>
    <d v="1899-12-30T10:00:00"/>
    <s v="41.660906"/>
    <s v="-0.889050"/>
    <s v="Muere un hombre en Zaragoza tras ser rescatado hace unos días al caer al río Ebro"/>
    <x v="1"/>
    <x v="21"/>
    <x v="0"/>
    <x v="4"/>
    <s v="Local"/>
    <x v="0"/>
    <x v="0"/>
    <x v="0"/>
    <x v="1"/>
    <x v="0"/>
    <x v="0"/>
    <x v="0"/>
    <x v="3"/>
    <x v="0"/>
    <x v="4"/>
    <x v="2"/>
  </r>
  <r>
    <x v="253"/>
    <x v="863"/>
    <n v="5804"/>
    <s v="Gijón"/>
    <x v="23"/>
    <x v="9"/>
    <d v="1899-12-30T14:00:00"/>
    <s v="43.549907"/>
    <s v="-5.662640"/>
    <s v="Amplio despliegue en el Cerro por una joven de 20 años que se precipitó al mar"/>
    <x v="0"/>
    <x v="30"/>
    <x v="0"/>
    <x v="7"/>
    <s v="Local"/>
    <x v="3"/>
    <x v="1"/>
    <x v="0"/>
    <x v="8"/>
    <x v="0"/>
    <x v="1"/>
    <x v="0"/>
    <x v="3"/>
    <x v="0"/>
    <x v="4"/>
    <x v="0"/>
  </r>
  <r>
    <x v="253"/>
    <x v="864"/>
    <n v="5796"/>
    <s v="Ibiza"/>
    <x v="22"/>
    <x v="7"/>
    <d v="1899-12-30T12:40:00"/>
    <s v="39.162479"/>
    <s v="1.826018"/>
    <s v="Buscan a un hombre caído al mar desde un ferry de Baleària que cubría la ruta Ibiza - Palma"/>
    <x v="1"/>
    <x v="7"/>
    <x v="2"/>
    <x v="4"/>
    <s v="Extranjero"/>
    <x v="3"/>
    <x v="4"/>
    <x v="0"/>
    <x v="5"/>
    <x v="0"/>
    <x v="1"/>
    <x v="0"/>
    <x v="3"/>
    <x v="2"/>
    <x v="4"/>
    <x v="0"/>
  </r>
  <r>
    <x v="254"/>
    <x v="865"/>
    <n v="5809"/>
    <s v="Foios"/>
    <x v="33"/>
    <x v="12"/>
    <m/>
    <s v="39.544910"/>
    <s v="-0.362966"/>
    <s v="El cadáver hallado en una acequia de Foios es del anciano desaparecido"/>
    <x v="1"/>
    <x v="71"/>
    <x v="0"/>
    <x v="4"/>
    <s v="Local"/>
    <x v="3"/>
    <x v="0"/>
    <x v="0"/>
    <x v="1"/>
    <x v="0"/>
    <x v="1"/>
    <x v="0"/>
    <x v="3"/>
    <x v="0"/>
    <x v="4"/>
    <x v="0"/>
  </r>
  <r>
    <x v="254"/>
    <x v="866"/>
    <n v="5795"/>
    <s v="Sárria"/>
    <x v="3"/>
    <x v="1"/>
    <d v="1899-12-30T18:30:00"/>
    <s v="42.770712"/>
    <s v="-7.412514"/>
    <s v="Aparece flotando en el Malecón de Sarria el cuerpo de una mujer de 82 años"/>
    <x v="0"/>
    <x v="21"/>
    <x v="0"/>
    <x v="4"/>
    <s v="Local"/>
    <x v="3"/>
    <x v="0"/>
    <x v="0"/>
    <x v="1"/>
    <x v="0"/>
    <x v="1"/>
    <x v="0"/>
    <x v="3"/>
    <x v="0"/>
    <x v="4"/>
    <x v="0"/>
  </r>
  <r>
    <x v="255"/>
    <x v="867"/>
    <n v="5793"/>
    <s v="Salobreña"/>
    <x v="13"/>
    <x v="4"/>
    <m/>
    <s v="36.707946"/>
    <s v="-3.614931"/>
    <s v="Abandonan competición para rescatar a ocupantes de embarcación semihundida"/>
    <x v="1"/>
    <x v="5"/>
    <x v="0"/>
    <x v="5"/>
    <s v="Sin datos"/>
    <x v="4"/>
    <x v="1"/>
    <x v="2"/>
    <x v="5"/>
    <x v="0"/>
    <x v="3"/>
    <x v="0"/>
    <x v="4"/>
    <x v="0"/>
    <x v="5"/>
    <x v="3"/>
  </r>
  <r>
    <x v="255"/>
    <x v="867"/>
    <n v="5794"/>
    <s v="Salobreña"/>
    <x v="13"/>
    <x v="4"/>
    <m/>
    <s v="36.707946"/>
    <s v="-3.614931"/>
    <s v="Abandonan competición para rescatar a ocupantes de embarcación semihundida"/>
    <x v="0"/>
    <x v="5"/>
    <x v="0"/>
    <x v="5"/>
    <s v="Sin datos"/>
    <x v="4"/>
    <x v="1"/>
    <x v="2"/>
    <x v="5"/>
    <x v="0"/>
    <x v="3"/>
    <x v="0"/>
    <x v="4"/>
    <x v="0"/>
    <x v="5"/>
    <x v="3"/>
  </r>
  <r>
    <x v="256"/>
    <x v="868"/>
    <n v="5846"/>
    <s v="Castrillón, Isla de la Deva"/>
    <x v="23"/>
    <x v="9"/>
    <d v="1899-12-30T12:30:00"/>
    <s v="43.585928"/>
    <s v="-6.033316"/>
    <s v="Rescatan el cadáver de un pescador de Castrillón en un pedrero próximo a la Isla de la Deva"/>
    <x v="1"/>
    <x v="21"/>
    <x v="0"/>
    <x v="4"/>
    <s v="Local"/>
    <x v="3"/>
    <x v="0"/>
    <x v="0"/>
    <x v="8"/>
    <x v="0"/>
    <x v="1"/>
    <x v="0"/>
    <x v="8"/>
    <x v="2"/>
    <x v="4"/>
    <x v="0"/>
  </r>
  <r>
    <x v="256"/>
    <x v="869"/>
    <n v="5790"/>
    <s v="Las Palmas de Gran Canaria"/>
    <x v="19"/>
    <x v="2"/>
    <m/>
    <s v="28.150948"/>
    <s v="-15.703216"/>
    <s v="Hallan un cadáver flotando en la costa de Sardina de Gáldar"/>
    <x v="1"/>
    <x v="17"/>
    <x v="0"/>
    <x v="1"/>
    <s v="Local"/>
    <x v="1"/>
    <x v="1"/>
    <x v="0"/>
    <x v="8"/>
    <x v="2"/>
    <x v="1"/>
    <x v="0"/>
    <x v="1"/>
    <x v="0"/>
    <x v="4"/>
    <x v="0"/>
  </r>
  <r>
    <x v="256"/>
    <x v="870"/>
    <n v="5789"/>
    <s v="Maspalomas"/>
    <x v="19"/>
    <x v="2"/>
    <m/>
    <s v="27.710637"/>
    <s v="-15.603867"/>
    <s v="Así fue el rescate de un velero en Maspalomas"/>
    <x v="1"/>
    <x v="5"/>
    <x v="25"/>
    <x v="5"/>
    <s v="Extranjero"/>
    <x v="4"/>
    <x v="1"/>
    <x v="2"/>
    <x v="5"/>
    <x v="0"/>
    <x v="3"/>
    <x v="0"/>
    <x v="4"/>
    <x v="4"/>
    <x v="3"/>
    <x v="2"/>
  </r>
  <r>
    <x v="256"/>
    <x v="871"/>
    <n v="5787"/>
    <s v="Cangas"/>
    <x v="1"/>
    <x v="1"/>
    <d v="1899-12-30T23:00:00"/>
    <s v="42.245933"/>
    <s v="-8.797633"/>
    <s v="Rescatados dos pescadores tras sufrir una vía de agua su embarcación en Cangas"/>
    <x v="1"/>
    <x v="5"/>
    <x v="0"/>
    <x v="5"/>
    <s v="Local"/>
    <x v="4"/>
    <x v="1"/>
    <x v="2"/>
    <x v="5"/>
    <x v="0"/>
    <x v="3"/>
    <x v="0"/>
    <x v="13"/>
    <x v="2"/>
    <x v="4"/>
    <x v="2"/>
  </r>
  <r>
    <x v="256"/>
    <x v="871"/>
    <n v="5788"/>
    <s v="Cangas"/>
    <x v="1"/>
    <x v="1"/>
    <d v="1899-12-30T23:00:00"/>
    <s v="42.245933"/>
    <s v="-8.797633"/>
    <s v="Rescatados dos pescadores tras sufrir una vía de agua su embarcación en Cangas"/>
    <x v="1"/>
    <x v="5"/>
    <x v="0"/>
    <x v="5"/>
    <s v="Local"/>
    <x v="4"/>
    <x v="1"/>
    <x v="2"/>
    <x v="5"/>
    <x v="0"/>
    <x v="3"/>
    <x v="0"/>
    <x v="13"/>
    <x v="2"/>
    <x v="4"/>
    <x v="2"/>
  </r>
  <r>
    <x v="257"/>
    <x v="872"/>
    <n v="5805"/>
    <s v="Puerto Banús"/>
    <x v="7"/>
    <x v="4"/>
    <m/>
    <s v="36.486041"/>
    <s v="-4.954202"/>
    <s v="Un hombre en libertad bajo fianza salva de ahogarse a una mujer que se había caído al agua en Puerto Banús"/>
    <x v="0"/>
    <x v="21"/>
    <x v="0"/>
    <x v="4"/>
    <s v="Sin datos"/>
    <x v="4"/>
    <x v="0"/>
    <x v="2"/>
    <x v="4"/>
    <x v="1"/>
    <x v="3"/>
    <x v="0"/>
    <x v="3"/>
    <x v="2"/>
    <x v="1"/>
    <x v="3"/>
  </r>
  <r>
    <x v="257"/>
    <x v="873"/>
    <n v="5782"/>
    <s v="Limpias"/>
    <x v="25"/>
    <x v="11"/>
    <d v="1899-12-30T10:40:00"/>
    <s v="43.359811"/>
    <s v="-3.427506"/>
    <s v="Fallece ahogado un hombre de 88 años al caer con su vehículo a la ría de Limpias"/>
    <x v="1"/>
    <x v="86"/>
    <x v="0"/>
    <x v="10"/>
    <s v="Local"/>
    <x v="3"/>
    <x v="0"/>
    <x v="0"/>
    <x v="1"/>
    <x v="2"/>
    <x v="1"/>
    <x v="0"/>
    <x v="7"/>
    <x v="2"/>
    <x v="4"/>
    <x v="0"/>
  </r>
  <r>
    <x v="258"/>
    <x v="874"/>
    <n v="5791"/>
    <s v="Castro Urdiales"/>
    <x v="25"/>
    <x v="11"/>
    <d v="1899-12-30T07:30:00"/>
    <s v="43.381908"/>
    <s v="-3.216791"/>
    <s v="Persona caída al agua en Zona Parque Amestoy"/>
    <x v="1"/>
    <x v="5"/>
    <x v="0"/>
    <x v="4"/>
    <s v="Sin datos"/>
    <x v="4"/>
    <x v="5"/>
    <x v="3"/>
    <x v="4"/>
    <x v="0"/>
    <x v="3"/>
    <x v="0"/>
    <x v="3"/>
    <x v="2"/>
    <x v="1"/>
    <x v="3"/>
  </r>
  <r>
    <x v="258"/>
    <x v="874"/>
    <n v="5792"/>
    <s v="Castro Urdiales"/>
    <x v="25"/>
    <x v="11"/>
    <d v="1899-12-30T07:30:00"/>
    <s v="43.381908"/>
    <s v="-3.216791"/>
    <s v="Persona caída al agua en Zona Parque Amestoy"/>
    <x v="1"/>
    <x v="5"/>
    <x v="0"/>
    <x v="9"/>
    <s v="Sin datos"/>
    <x v="4"/>
    <x v="5"/>
    <x v="2"/>
    <x v="4"/>
    <x v="0"/>
    <x v="3"/>
    <x v="0"/>
    <x v="3"/>
    <x v="2"/>
    <x v="1"/>
    <x v="3"/>
  </r>
  <r>
    <x v="259"/>
    <x v="875"/>
    <n v="5783"/>
    <s v="Gondomar, río Miñor"/>
    <x v="1"/>
    <x v="1"/>
    <d v="1899-12-30T10:15:00"/>
    <s v="42.109281"/>
    <s v="-8.760874"/>
    <s v="Rescatado un octogenario que se había caído al río Miñor a su paso por Gondomar"/>
    <x v="1"/>
    <x v="86"/>
    <x v="0"/>
    <x v="4"/>
    <s v="Local"/>
    <x v="4"/>
    <x v="0"/>
    <x v="3"/>
    <x v="1"/>
    <x v="0"/>
    <x v="3"/>
    <x v="0"/>
    <x v="3"/>
    <x v="0"/>
    <x v="4"/>
    <x v="2"/>
  </r>
  <r>
    <x v="260"/>
    <x v="876"/>
    <n v="5784"/>
    <s v="Mogán, Playa de Amadores"/>
    <x v="19"/>
    <x v="2"/>
    <d v="1899-12-30T15:21:00"/>
    <s v="27.790553"/>
    <s v="-15.725167"/>
    <s v="SUC asiste a un varón con signos de ahogamiento moderado en Gran Canaria"/>
    <x v="1"/>
    <x v="50"/>
    <x v="0"/>
    <x v="1"/>
    <s v="Sin datos"/>
    <x v="0"/>
    <x v="1"/>
    <x v="1"/>
    <x v="2"/>
    <x v="0"/>
    <x v="2"/>
    <x v="1"/>
    <x v="2"/>
    <x v="1"/>
    <x v="2"/>
    <x v="1"/>
  </r>
  <r>
    <x v="261"/>
    <x v="877"/>
    <n v="5780"/>
    <s v="Utrera"/>
    <x v="45"/>
    <x v="4"/>
    <d v="1899-12-30T19:30:00"/>
    <s v="37.179722"/>
    <s v="-5.810207"/>
    <s v="Rescatan a un hombre que cayó a un arroyo en Utrera para salvar a un perro"/>
    <x v="1"/>
    <x v="5"/>
    <x v="0"/>
    <x v="9"/>
    <s v="Local"/>
    <x v="5"/>
    <x v="1"/>
    <x v="5"/>
    <x v="1"/>
    <x v="0"/>
    <x v="3"/>
    <x v="0"/>
    <x v="19"/>
    <x v="2"/>
    <x v="4"/>
    <x v="2"/>
  </r>
  <r>
    <x v="262"/>
    <x v="878"/>
    <n v="5842"/>
    <s v="Ferrol, Playa de Doniños"/>
    <x v="20"/>
    <x v="1"/>
    <m/>
    <s v="43.501680"/>
    <s v="-8.322247"/>
    <s v="Confirman que el cadáver recuperado en Doniños es el de la ferrolana desaparecida hace un mes"/>
    <x v="0"/>
    <x v="50"/>
    <x v="0"/>
    <x v="1"/>
    <s v="Local"/>
    <x v="1"/>
    <x v="1"/>
    <x v="0"/>
    <x v="3"/>
    <x v="0"/>
    <x v="1"/>
    <x v="0"/>
    <x v="1"/>
    <x v="2"/>
    <x v="4"/>
    <x v="0"/>
  </r>
  <r>
    <x v="262"/>
    <x v="879"/>
    <n v="5781"/>
    <s v="Alicante, Playa del Postiguet"/>
    <x v="28"/>
    <x v="12"/>
    <d v="1899-12-30T09:00:00"/>
    <s v="38.346078"/>
    <s v="-0.476393"/>
    <s v="Rescate de un bañista en el Postiguet"/>
    <x v="1"/>
    <x v="71"/>
    <x v="0"/>
    <x v="1"/>
    <s v="Sin datos"/>
    <x v="1"/>
    <x v="1"/>
    <x v="8"/>
    <x v="3"/>
    <x v="0"/>
    <x v="4"/>
    <x v="0"/>
    <x v="2"/>
    <x v="0"/>
    <x v="1"/>
    <x v="4"/>
  </r>
  <r>
    <x v="262"/>
    <x v="880"/>
    <n v="5777"/>
    <s v="San Vicente de la Barquera"/>
    <x v="25"/>
    <x v="11"/>
    <m/>
    <s v="43.418886"/>
    <s v="-4.387312"/>
    <s v="Rescatan a los tres tripulantes de una embarcación a la deriva en San Vicente de la Barquera"/>
    <x v="1"/>
    <x v="5"/>
    <x v="0"/>
    <x v="5"/>
    <s v="Sin datos"/>
    <x v="4"/>
    <x v="1"/>
    <x v="2"/>
    <x v="5"/>
    <x v="0"/>
    <x v="3"/>
    <x v="0"/>
    <x v="6"/>
    <x v="2"/>
    <x v="5"/>
    <x v="2"/>
  </r>
  <r>
    <x v="262"/>
    <x v="880"/>
    <n v="5778"/>
    <s v="San Vicente de la Barquera"/>
    <x v="25"/>
    <x v="11"/>
    <m/>
    <s v="43.418886"/>
    <s v="-4.387312"/>
    <s v="Rescatan a los tres tripulantes de una embarcación a la deriva en San Vicente de la Barquera"/>
    <x v="1"/>
    <x v="5"/>
    <x v="0"/>
    <x v="5"/>
    <s v="Sin datos"/>
    <x v="4"/>
    <x v="1"/>
    <x v="2"/>
    <x v="5"/>
    <x v="0"/>
    <x v="3"/>
    <x v="0"/>
    <x v="6"/>
    <x v="2"/>
    <x v="5"/>
    <x v="2"/>
  </r>
  <r>
    <x v="262"/>
    <x v="880"/>
    <n v="5779"/>
    <s v="San Vicente de la Barquera"/>
    <x v="25"/>
    <x v="11"/>
    <m/>
    <s v="43.418886"/>
    <s v="-4.387312"/>
    <s v="Rescatan a los tres tripulantes de una embarcación a la deriva en San Vicente de la Barquera"/>
    <x v="1"/>
    <x v="5"/>
    <x v="0"/>
    <x v="5"/>
    <s v="Sin datos"/>
    <x v="4"/>
    <x v="1"/>
    <x v="2"/>
    <x v="5"/>
    <x v="0"/>
    <x v="3"/>
    <x v="0"/>
    <x v="6"/>
    <x v="2"/>
    <x v="5"/>
    <x v="2"/>
  </r>
  <r>
    <x v="262"/>
    <x v="881"/>
    <n v="5776"/>
    <s v="Leaburu, Rïo Araxes"/>
    <x v="12"/>
    <x v="6"/>
    <d v="1899-12-30T08:50:00"/>
    <s v="43.114550"/>
    <s v="-2.057732"/>
    <s v="Rescatan del río Araxes, en Leaburu (Gipuzkoa), a un pescador que se había caído al agua"/>
    <x v="1"/>
    <x v="9"/>
    <x v="0"/>
    <x v="4"/>
    <s v="Local"/>
    <x v="5"/>
    <x v="1"/>
    <x v="5"/>
    <x v="1"/>
    <x v="0"/>
    <x v="3"/>
    <x v="0"/>
    <x v="8"/>
    <x v="2"/>
    <x v="0"/>
    <x v="3"/>
  </r>
  <r>
    <x v="262"/>
    <x v="882"/>
    <n v="5773"/>
    <s v="La Riba, Río Brugent"/>
    <x v="30"/>
    <x v="0"/>
    <d v="1899-12-30T11:20:00"/>
    <s v="41.316390"/>
    <s v="1.165659"/>
    <s v="Muere ahogado un joven de 17 años en el río Brugent, a su paso por Tarragona"/>
    <x v="1"/>
    <x v="20"/>
    <x v="0"/>
    <x v="4"/>
    <s v="Local"/>
    <x v="3"/>
    <x v="3"/>
    <x v="0"/>
    <x v="4"/>
    <x v="0"/>
    <x v="0"/>
    <x v="0"/>
    <x v="15"/>
    <x v="2"/>
    <x v="4"/>
    <x v="0"/>
  </r>
  <r>
    <x v="262"/>
    <x v="882"/>
    <n v="5774"/>
    <s v="La Riba, Río Brugent"/>
    <x v="30"/>
    <x v="0"/>
    <d v="1899-12-30T11:20:00"/>
    <s v="41.316390"/>
    <s v="1.165659"/>
    <s v="Muere ahogado un joven de 17 años en el río Brugent, a su paso por Tarragona"/>
    <x v="1"/>
    <x v="20"/>
    <x v="0"/>
    <x v="4"/>
    <s v="Local"/>
    <x v="5"/>
    <x v="3"/>
    <x v="5"/>
    <x v="4"/>
    <x v="0"/>
    <x v="3"/>
    <x v="0"/>
    <x v="15"/>
    <x v="2"/>
    <x v="4"/>
    <x v="0"/>
  </r>
  <r>
    <x v="262"/>
    <x v="882"/>
    <n v="5775"/>
    <s v="La Riba, Río Brugent"/>
    <x v="30"/>
    <x v="0"/>
    <d v="1899-12-30T11:20:00"/>
    <s v="41.316390"/>
    <s v="1.165659"/>
    <s v="Muere ahogado un joven de 17 años en el río Brugent, a su paso por Tarragona"/>
    <x v="1"/>
    <x v="20"/>
    <x v="0"/>
    <x v="4"/>
    <s v="Local"/>
    <x v="5"/>
    <x v="3"/>
    <x v="5"/>
    <x v="4"/>
    <x v="0"/>
    <x v="3"/>
    <x v="0"/>
    <x v="15"/>
    <x v="2"/>
    <x v="4"/>
    <x v="0"/>
  </r>
  <r>
    <x v="263"/>
    <x v="883"/>
    <n v="5765"/>
    <s v="Tías, Playa Chica"/>
    <x v="10"/>
    <x v="2"/>
    <d v="1899-12-30T10:30:00"/>
    <s v="28.919105"/>
    <s v="-13.668597"/>
    <s v="Mujer en estado grave tras ser rescatada del agua con signos de ahogamiento en Lanzarote"/>
    <x v="0"/>
    <x v="37"/>
    <x v="0"/>
    <x v="1"/>
    <s v="Sin datos"/>
    <x v="0"/>
    <x v="1"/>
    <x v="1"/>
    <x v="3"/>
    <x v="0"/>
    <x v="0"/>
    <x v="1"/>
    <x v="2"/>
    <x v="0"/>
    <x v="2"/>
    <x v="1"/>
  </r>
  <r>
    <x v="264"/>
    <x v="884"/>
    <n v="5763"/>
    <s v="Gallur, Canal Imperial"/>
    <x v="21"/>
    <x v="8"/>
    <d v="1899-12-30T19:00:00"/>
    <s v="41.876112"/>
    <s v="-1.334842"/>
    <s v="Localizado el cuerpo sin vida del joven que cayó con su coche al canal Imperial"/>
    <x v="0"/>
    <x v="20"/>
    <x v="0"/>
    <x v="10"/>
    <s v="Sin datos"/>
    <x v="4"/>
    <x v="1"/>
    <x v="2"/>
    <x v="1"/>
    <x v="0"/>
    <x v="3"/>
    <x v="0"/>
    <x v="7"/>
    <x v="0"/>
    <x v="0"/>
    <x v="0"/>
  </r>
  <r>
    <x v="264"/>
    <x v="884"/>
    <n v="5764"/>
    <s v="Gallur, Canal Imperial"/>
    <x v="21"/>
    <x v="8"/>
    <d v="1899-12-30T19:00:00"/>
    <s v="41.876112"/>
    <s v="-1.334842"/>
    <s v="Localizado el cuerpo sin vida del joven que cayó con su coche al canal Imperial"/>
    <x v="1"/>
    <x v="66"/>
    <x v="0"/>
    <x v="10"/>
    <s v="Sin datos"/>
    <x v="3"/>
    <x v="1"/>
    <x v="0"/>
    <x v="1"/>
    <x v="0"/>
    <x v="1"/>
    <x v="0"/>
    <x v="7"/>
    <x v="0"/>
    <x v="4"/>
    <x v="0"/>
  </r>
  <r>
    <x v="264"/>
    <x v="885"/>
    <n v="5761"/>
    <s v="Telde, Playa de Salinetas"/>
    <x v="19"/>
    <x v="2"/>
    <d v="1899-12-30T12:01:00"/>
    <s v="27.982649"/>
    <s v="-15.376968"/>
    <s v="Varón fallecido tras ahogamiento en una playa en Gran Canaria"/>
    <x v="1"/>
    <x v="77"/>
    <x v="0"/>
    <x v="1"/>
    <s v="Sin datos"/>
    <x v="0"/>
    <x v="0"/>
    <x v="0"/>
    <x v="3"/>
    <x v="0"/>
    <x v="0"/>
    <x v="0"/>
    <x v="2"/>
    <x v="0"/>
    <x v="4"/>
    <x v="2"/>
  </r>
  <r>
    <x v="264"/>
    <x v="886"/>
    <n v="5760"/>
    <s v="Aguimes, Muelle de Arinaga"/>
    <x v="19"/>
    <x v="2"/>
    <d v="1899-12-30T13:13:00"/>
    <s v="27.849875"/>
    <s v="-15.401527"/>
    <s v="Rescatado un menor tras sufrir un accidente en el mar en Gran Canaria"/>
    <x v="1"/>
    <x v="46"/>
    <x v="0"/>
    <x v="11"/>
    <s v="Sin datos"/>
    <x v="5"/>
    <x v="1"/>
    <x v="5"/>
    <x v="3"/>
    <x v="0"/>
    <x v="3"/>
    <x v="0"/>
    <x v="2"/>
    <x v="2"/>
    <x v="4"/>
    <x v="2"/>
  </r>
  <r>
    <x v="265"/>
    <x v="887"/>
    <n v="5772"/>
    <s v="Las Caldas, Río Gafo"/>
    <x v="23"/>
    <x v="9"/>
    <m/>
    <s v="43.326436"/>
    <s v="-5.916409"/>
    <s v="Aparece un hombre muerto en el río junto al campo de golf de Las Caldas"/>
    <x v="1"/>
    <x v="6"/>
    <x v="0"/>
    <x v="7"/>
    <s v="Local"/>
    <x v="1"/>
    <x v="1"/>
    <x v="0"/>
    <x v="1"/>
    <x v="0"/>
    <x v="1"/>
    <x v="0"/>
    <x v="3"/>
    <x v="0"/>
    <x v="1"/>
    <x v="0"/>
  </r>
  <r>
    <x v="265"/>
    <x v="888"/>
    <n v="5759"/>
    <s v="Ibiza"/>
    <x v="22"/>
    <x v="7"/>
    <d v="1899-12-30T13:00:00"/>
    <s v="38.900809"/>
    <s v="1.455298"/>
    <s v="Muere un buzo profesional en la bocana del puerto de Ibiza"/>
    <x v="1"/>
    <x v="41"/>
    <x v="0"/>
    <x v="6"/>
    <s v="Sin datos"/>
    <x v="3"/>
    <x v="1"/>
    <x v="0"/>
    <x v="8"/>
    <x v="0"/>
    <x v="4"/>
    <x v="0"/>
    <x v="22"/>
    <x v="2"/>
    <x v="0"/>
    <x v="4"/>
  </r>
  <r>
    <x v="266"/>
    <x v="889"/>
    <n v="6122"/>
    <s v="Caspe, Embalse del Civán"/>
    <x v="21"/>
    <x v="8"/>
    <m/>
    <s v="41.135182"/>
    <s v="-0.009595"/>
    <s v="Recuperado un cadáver en un vehículo sumergido en el pantano Civán de Caspe"/>
    <x v="1"/>
    <x v="10"/>
    <x v="2"/>
    <x v="1"/>
    <s v="Residente"/>
    <x v="3"/>
    <x v="1"/>
    <x v="0"/>
    <x v="13"/>
    <x v="0"/>
    <x v="1"/>
    <x v="0"/>
    <x v="7"/>
    <x v="0"/>
    <x v="4"/>
    <x v="0"/>
  </r>
  <r>
    <x v="266"/>
    <x v="890"/>
    <n v="5758"/>
    <s v="Valladolid, Puente de la condesa Eylo"/>
    <x v="14"/>
    <x v="3"/>
    <d v="1899-12-30T13:30:00"/>
    <s v="41.662960"/>
    <s v="-4.729808"/>
    <s v="Los Bomberos rescatan el cadáver de un hombre del río Pisuerga, a la altura del barrio vallisoletano de la Rondilla"/>
    <x v="1"/>
    <x v="58"/>
    <x v="0"/>
    <x v="4"/>
    <s v="Local"/>
    <x v="3"/>
    <x v="0"/>
    <x v="0"/>
    <x v="1"/>
    <x v="0"/>
    <x v="1"/>
    <x v="0"/>
    <x v="3"/>
    <x v="0"/>
    <x v="4"/>
    <x v="0"/>
  </r>
  <r>
    <x v="266"/>
    <x v="891"/>
    <n v="5756"/>
    <s v="Telde, Playa de la Garita"/>
    <x v="19"/>
    <x v="2"/>
    <d v="1899-12-30T18:31:00"/>
    <s v="28.006540"/>
    <s v="-15.375661"/>
    <s v="Helicóptero del GES y Bomberos rescatan a dos jóvenes en apuros en el mar en Gran Canaria"/>
    <x v="1"/>
    <x v="48"/>
    <x v="0"/>
    <x v="11"/>
    <s v="Sin datos"/>
    <x v="4"/>
    <x v="1"/>
    <x v="2"/>
    <x v="3"/>
    <x v="0"/>
    <x v="3"/>
    <x v="0"/>
    <x v="2"/>
    <x v="0"/>
    <x v="3"/>
    <x v="2"/>
  </r>
  <r>
    <x v="266"/>
    <x v="891"/>
    <n v="5757"/>
    <s v="Telde, Playa de la Garita"/>
    <x v="19"/>
    <x v="2"/>
    <d v="1899-12-30T18:31:00"/>
    <s v="28.006540"/>
    <s v="-15.375661"/>
    <s v="Helicóptero del GES y Bomberos rescatan a dos jóvenes en apuros en el mar en Gran Canaria"/>
    <x v="1"/>
    <x v="48"/>
    <x v="0"/>
    <x v="11"/>
    <s v="Sin datos"/>
    <x v="7"/>
    <x v="1"/>
    <x v="1"/>
    <x v="3"/>
    <x v="0"/>
    <x v="3"/>
    <x v="0"/>
    <x v="2"/>
    <x v="0"/>
    <x v="3"/>
    <x v="2"/>
  </r>
  <r>
    <x v="267"/>
    <x v="892"/>
    <n v="5755"/>
    <s v="Anguciana, Río Ea"/>
    <x v="42"/>
    <x v="16"/>
    <d v="1899-12-30T17:00:00"/>
    <s v="42.580138"/>
    <s v="-2.899157"/>
    <s v="Hallado muerto un vecino de 75 años de Anguciana en una poza"/>
    <x v="1"/>
    <x v="21"/>
    <x v="0"/>
    <x v="4"/>
    <s v="Local"/>
    <x v="3"/>
    <x v="0"/>
    <x v="0"/>
    <x v="1"/>
    <x v="0"/>
    <x v="1"/>
    <x v="0"/>
    <x v="3"/>
    <x v="2"/>
    <x v="0"/>
    <x v="0"/>
  </r>
  <r>
    <x v="267"/>
    <x v="893"/>
    <n v="5746"/>
    <s v="Colonia de Sant Jordi"/>
    <x v="17"/>
    <x v="7"/>
    <d v="1899-12-30T11:00:00"/>
    <s v="39.314474"/>
    <s v="2.993759"/>
    <s v="Trasladado muy grave a Son Espases tras sufrir un ahogamiento en la Colònia de Sant Jordi"/>
    <x v="1"/>
    <x v="36"/>
    <x v="0"/>
    <x v="1"/>
    <s v="Sin datos"/>
    <x v="0"/>
    <x v="0"/>
    <x v="1"/>
    <x v="3"/>
    <x v="0"/>
    <x v="0"/>
    <x v="0"/>
    <x v="2"/>
    <x v="0"/>
    <x v="7"/>
    <x v="2"/>
  </r>
  <r>
    <x v="268"/>
    <x v="894"/>
    <n v="5750"/>
    <s v="Córdoba, Puente de Miraflores"/>
    <x v="6"/>
    <x v="4"/>
    <m/>
    <s v="37.879260"/>
    <s v="-4.774727"/>
    <s v="Un bombero fuera de servicio rescata a una mujer en el río"/>
    <x v="0"/>
    <x v="5"/>
    <x v="0"/>
    <x v="4"/>
    <s v="Local"/>
    <x v="4"/>
    <x v="1"/>
    <x v="3"/>
    <x v="1"/>
    <x v="0"/>
    <x v="3"/>
    <x v="0"/>
    <x v="3"/>
    <x v="0"/>
    <x v="1"/>
    <x v="4"/>
  </r>
  <r>
    <x v="268"/>
    <x v="895"/>
    <n v="5749"/>
    <s v="Villanueva del Rïo Segura"/>
    <x v="9"/>
    <x v="5"/>
    <d v="1899-12-30T18:00:00"/>
    <s v="38.125453"/>
    <s v="-1.314549"/>
    <s v="Muere ahogado un hombre tras caer en una balsa en Villanueva"/>
    <x v="1"/>
    <x v="9"/>
    <x v="0"/>
    <x v="4"/>
    <s v="Local"/>
    <x v="0"/>
    <x v="1"/>
    <x v="0"/>
    <x v="11"/>
    <x v="0"/>
    <x v="0"/>
    <x v="0"/>
    <x v="3"/>
    <x v="2"/>
    <x v="4"/>
    <x v="2"/>
  </r>
  <r>
    <x v="268"/>
    <x v="896"/>
    <n v="5748"/>
    <s v="Fasnia, Acantilado de la Hondura"/>
    <x v="27"/>
    <x v="2"/>
    <m/>
    <s v="28.222199"/>
    <s v="-16.411048"/>
    <s v="Recuperan el cuerpo sin vida de un varón caído al mar en La Hondura"/>
    <x v="1"/>
    <x v="5"/>
    <x v="0"/>
    <x v="4"/>
    <s v="Local"/>
    <x v="3"/>
    <x v="1"/>
    <x v="0"/>
    <x v="8"/>
    <x v="0"/>
    <x v="1"/>
    <x v="0"/>
    <x v="8"/>
    <x v="2"/>
    <x v="3"/>
    <x v="0"/>
  </r>
  <r>
    <x v="268"/>
    <x v="897"/>
    <n v="5747"/>
    <s v="Vigo, Puerto deportivo"/>
    <x v="1"/>
    <x v="1"/>
    <d v="1899-12-30T04:53:00"/>
    <s v="42.242671"/>
    <s v="-8.722865"/>
    <s v="Rescatan a un joven después de caer al agua en la zona del Puerto de Vigo"/>
    <x v="1"/>
    <x v="85"/>
    <x v="0"/>
    <x v="4"/>
    <s v="Local"/>
    <x v="7"/>
    <x v="5"/>
    <x v="3"/>
    <x v="4"/>
    <x v="0"/>
    <x v="3"/>
    <x v="0"/>
    <x v="3"/>
    <x v="2"/>
    <x v="7"/>
    <x v="3"/>
  </r>
  <r>
    <x v="269"/>
    <x v="898"/>
    <n v="5753"/>
    <s v="Montequinto"/>
    <x v="45"/>
    <x v="4"/>
    <m/>
    <s v="37.334888"/>
    <s v="-5.931086"/>
    <s v="Muere ahogada una mujer de 69 años tras caerse a una piscina en Montequinto"/>
    <x v="0"/>
    <x v="54"/>
    <x v="0"/>
    <x v="4"/>
    <s v="Local"/>
    <x v="0"/>
    <x v="0"/>
    <x v="0"/>
    <x v="12"/>
    <x v="3"/>
    <x v="0"/>
    <x v="0"/>
    <x v="3"/>
    <x v="2"/>
    <x v="0"/>
    <x v="3"/>
  </r>
  <r>
    <x v="269"/>
    <x v="899"/>
    <n v="5745"/>
    <s v="Telde, Playa de Aguadulce"/>
    <x v="19"/>
    <x v="2"/>
    <d v="1899-12-30T09:20:00"/>
    <s v="27.976122"/>
    <s v="-15.381330"/>
    <s v="El vecino de Telde murió ahogado vestido y con calzado puesto"/>
    <x v="1"/>
    <x v="31"/>
    <x v="0"/>
    <x v="4"/>
    <s v="Sin datos"/>
    <x v="0"/>
    <x v="1"/>
    <x v="0"/>
    <x v="3"/>
    <x v="0"/>
    <x v="1"/>
    <x v="0"/>
    <x v="1"/>
    <x v="0"/>
    <x v="4"/>
    <x v="0"/>
  </r>
  <r>
    <x v="270"/>
    <x v="900"/>
    <n v="5752"/>
    <s v="Port d'Andratx."/>
    <x v="17"/>
    <x v="7"/>
    <m/>
    <s v="39.544510"/>
    <s v="2.390340"/>
    <s v="Un alemán muere ahogado en una piscina"/>
    <x v="1"/>
    <x v="2"/>
    <x v="4"/>
    <x v="2"/>
    <s v="Extranjero"/>
    <x v="2"/>
    <x v="0"/>
    <x v="0"/>
    <x v="14"/>
    <x v="3"/>
    <x v="0"/>
    <x v="0"/>
    <x v="2"/>
    <x v="2"/>
    <x v="0"/>
    <x v="3"/>
  </r>
  <r>
    <x v="270"/>
    <x v="901"/>
    <n v="5744"/>
    <s v="San Roque, Playa de Campamento"/>
    <x v="15"/>
    <x v="4"/>
    <m/>
    <s v="36.175953"/>
    <s v="-5.379907"/>
    <s v="Hallan un cadáver en una playa de San Roque"/>
    <x v="1"/>
    <x v="5"/>
    <x v="14"/>
    <x v="1"/>
    <s v="Sin datos"/>
    <x v="1"/>
    <x v="1"/>
    <x v="0"/>
    <x v="8"/>
    <x v="0"/>
    <x v="1"/>
    <x v="0"/>
    <x v="1"/>
    <x v="0"/>
    <x v="4"/>
    <x v="2"/>
  </r>
  <r>
    <x v="271"/>
    <x v="902"/>
    <n v="5738"/>
    <s v="Cambre, río Mero, presa de A Telva"/>
    <x v="20"/>
    <x v="1"/>
    <d v="1899-12-30T17:15:00"/>
    <s v="43.299130"/>
    <s v="-8.358381"/>
    <s v="Rescatados tres menores cuando eran arrastrados por la corriente en Cambre"/>
    <x v="1"/>
    <x v="46"/>
    <x v="0"/>
    <x v="11"/>
    <s v="Local"/>
    <x v="4"/>
    <x v="3"/>
    <x v="2"/>
    <x v="1"/>
    <x v="0"/>
    <x v="3"/>
    <x v="0"/>
    <x v="2"/>
    <x v="0"/>
    <x v="7"/>
    <x v="3"/>
  </r>
  <r>
    <x v="271"/>
    <x v="902"/>
    <n v="5739"/>
    <s v="Cambre, río Mero, presa de A Telva"/>
    <x v="20"/>
    <x v="1"/>
    <d v="1899-12-30T17:15:00"/>
    <s v="43.299130"/>
    <s v="-8.358381"/>
    <s v="Rescatados tres menores cuando eran arrastrados por la corriente en Cambre"/>
    <x v="1"/>
    <x v="46"/>
    <x v="0"/>
    <x v="11"/>
    <s v="Local"/>
    <x v="4"/>
    <x v="3"/>
    <x v="2"/>
    <x v="1"/>
    <x v="0"/>
    <x v="3"/>
    <x v="0"/>
    <x v="2"/>
    <x v="0"/>
    <x v="7"/>
    <x v="3"/>
  </r>
  <r>
    <x v="271"/>
    <x v="902"/>
    <n v="5740"/>
    <s v="Cambre, río Mero, presa de A Telva"/>
    <x v="20"/>
    <x v="1"/>
    <d v="1899-12-30T17:15:00"/>
    <s v="43.299130"/>
    <s v="-8.358381"/>
    <s v="Rescatados tres menores cuando eran arrastrados por la corriente en Cambre"/>
    <x v="1"/>
    <x v="46"/>
    <x v="0"/>
    <x v="11"/>
    <s v="Local"/>
    <x v="4"/>
    <x v="3"/>
    <x v="2"/>
    <x v="1"/>
    <x v="0"/>
    <x v="3"/>
    <x v="0"/>
    <x v="2"/>
    <x v="0"/>
    <x v="7"/>
    <x v="3"/>
  </r>
  <r>
    <x v="272"/>
    <x v="903"/>
    <n v="5803"/>
    <s v="Vilaseca, Playa de la Pineda"/>
    <x v="30"/>
    <x v="0"/>
    <d v="1899-12-30T12:45:00"/>
    <s v="41.074249"/>
    <s v=".1.186589"/>
    <s v="Salvamento Marítimo rescata a un 'paddlesurfista' en una playa de Tarragona"/>
    <x v="1"/>
    <x v="6"/>
    <x v="0"/>
    <x v="11"/>
    <s v="Local"/>
    <x v="4"/>
    <x v="1"/>
    <x v="2"/>
    <x v="3"/>
    <x v="4"/>
    <x v="3"/>
    <x v="0"/>
    <x v="9"/>
    <x v="0"/>
    <x v="6"/>
    <x v="2"/>
  </r>
  <r>
    <x v="272"/>
    <x v="904"/>
    <n v="5741"/>
    <s v="Zamora, Río Duero"/>
    <x v="5"/>
    <x v="3"/>
    <d v="1899-12-30T19:30:00"/>
    <s v="41.500024"/>
    <s v="-5.742344"/>
    <s v="Rescatan a dos niños del azud del río"/>
    <x v="1"/>
    <x v="52"/>
    <x v="0"/>
    <x v="17"/>
    <s v="Local"/>
    <x v="4"/>
    <x v="1"/>
    <x v="2"/>
    <x v="1"/>
    <x v="0"/>
    <x v="3"/>
    <x v="0"/>
    <x v="3"/>
    <x v="0"/>
    <x v="11"/>
    <x v="2"/>
  </r>
  <r>
    <x v="272"/>
    <x v="904"/>
    <n v="5742"/>
    <s v="Zamora, Río Duero"/>
    <x v="5"/>
    <x v="3"/>
    <d v="1899-12-30T19:30:00"/>
    <s v="41.500024"/>
    <s v="-5.742344"/>
    <s v="Rescatan a dos niños del azud del río"/>
    <x v="1"/>
    <x v="52"/>
    <x v="0"/>
    <x v="17"/>
    <s v="Local"/>
    <x v="4"/>
    <x v="1"/>
    <x v="2"/>
    <x v="1"/>
    <x v="0"/>
    <x v="3"/>
    <x v="0"/>
    <x v="3"/>
    <x v="0"/>
    <x v="11"/>
    <x v="2"/>
  </r>
  <r>
    <x v="272"/>
    <x v="905"/>
    <n v="5737"/>
    <s v="Lamiako"/>
    <x v="31"/>
    <x v="6"/>
    <d v="1899-12-30T07:30:00"/>
    <s v="43.317813"/>
    <s v="-3.003118"/>
    <s v="Un rescatado en la ría al volcar el bote en el que viajaba"/>
    <x v="1"/>
    <x v="5"/>
    <x v="0"/>
    <x v="5"/>
    <s v="Local"/>
    <x v="4"/>
    <x v="1"/>
    <x v="2"/>
    <x v="1"/>
    <x v="0"/>
    <x v="3"/>
    <x v="0"/>
    <x v="6"/>
    <x v="0"/>
    <x v="6"/>
    <x v="2"/>
  </r>
  <r>
    <x v="273"/>
    <x v="906"/>
    <n v="5743"/>
    <s v="Palencia, Río Carrión"/>
    <x v="8"/>
    <x v="3"/>
    <m/>
    <s v="42.008659"/>
    <s v="-4.537599"/>
    <s v="Hallan el cuerpo sin vida de una mujer de 70 años junto al Puente Mayor de Palencia"/>
    <x v="0"/>
    <x v="1"/>
    <x v="0"/>
    <x v="1"/>
    <s v="Local"/>
    <x v="3"/>
    <x v="0"/>
    <x v="0"/>
    <x v="1"/>
    <x v="0"/>
    <x v="1"/>
    <x v="0"/>
    <x v="3"/>
    <x v="0"/>
    <x v="4"/>
    <x v="0"/>
  </r>
  <r>
    <x v="273"/>
    <x v="907"/>
    <n v="5736"/>
    <s v="Salamanca"/>
    <x v="52"/>
    <x v="3"/>
    <d v="1899-12-30T21:00:00"/>
    <s v="40.955639"/>
    <s v="-5.666543"/>
    <s v="Dos policías se tiran al Río Tormes para intentar salvar a un hombre que falleció tras la caída"/>
    <x v="1"/>
    <x v="5"/>
    <x v="0"/>
    <x v="7"/>
    <s v="Local"/>
    <x v="3"/>
    <x v="1"/>
    <x v="0"/>
    <x v="1"/>
    <x v="0"/>
    <x v="0"/>
    <x v="0"/>
    <x v="3"/>
    <x v="0"/>
    <x v="7"/>
    <x v="4"/>
  </r>
  <r>
    <x v="273"/>
    <x v="908"/>
    <n v="5735"/>
    <s v="Playa de Famara"/>
    <x v="10"/>
    <x v="2"/>
    <d v="1899-12-30T14:20:00"/>
    <s v="29.135916"/>
    <s v="-13.552465"/>
    <s v="Fallece un surfista que sufrió un fuerte golpe en la cabeza entre Famara y La Graciosa"/>
    <x v="1"/>
    <x v="88"/>
    <x v="0"/>
    <x v="4"/>
    <s v="Local"/>
    <x v="3"/>
    <x v="3"/>
    <x v="0"/>
    <x v="8"/>
    <x v="0"/>
    <x v="5"/>
    <x v="0"/>
    <x v="9"/>
    <x v="0"/>
    <x v="5"/>
    <x v="3"/>
  </r>
  <r>
    <x v="274"/>
    <x v="909"/>
    <n v="5733"/>
    <s v="La Laguna, Punta del Hidalgo"/>
    <x v="27"/>
    <x v="2"/>
    <m/>
    <s v="28.576839"/>
    <s v="-16.332580"/>
    <s v="Rescatan a dos surfistas en apuros en Punta del Hidalgo"/>
    <x v="1"/>
    <x v="5"/>
    <x v="0"/>
    <x v="11"/>
    <s v="Sin datos"/>
    <x v="4"/>
    <x v="1"/>
    <x v="2"/>
    <x v="3"/>
    <x v="0"/>
    <x v="3"/>
    <x v="0"/>
    <x v="9"/>
    <x v="0"/>
    <x v="3"/>
    <x v="2"/>
  </r>
  <r>
    <x v="274"/>
    <x v="909"/>
    <n v="5734"/>
    <s v="La Laguna, Punta del Hidalgo"/>
    <x v="27"/>
    <x v="2"/>
    <m/>
    <s v="28.576839"/>
    <s v="-16.332580"/>
    <s v="Rescatan a dos surfistas en apuros en Punta del Hidalgo"/>
    <x v="1"/>
    <x v="5"/>
    <x v="0"/>
    <x v="11"/>
    <s v="Sin datos"/>
    <x v="4"/>
    <x v="1"/>
    <x v="2"/>
    <x v="3"/>
    <x v="0"/>
    <x v="3"/>
    <x v="0"/>
    <x v="9"/>
    <x v="0"/>
    <x v="3"/>
    <x v="2"/>
  </r>
  <r>
    <x v="275"/>
    <x v="910"/>
    <n v="5996"/>
    <s v="Melide, Embalse de Belesar"/>
    <x v="3"/>
    <x v="1"/>
    <m/>
    <s v="42.693646"/>
    <s v="-7.705550"/>
    <s v="Hallan el cadáver de un desaparecido hace tres meses en su coche, hundido en un pantano del Miño"/>
    <x v="1"/>
    <x v="84"/>
    <x v="0"/>
    <x v="10"/>
    <s v="Limítrofe"/>
    <x v="3"/>
    <x v="1"/>
    <x v="0"/>
    <x v="13"/>
    <x v="0"/>
    <x v="1"/>
    <x v="0"/>
    <x v="7"/>
    <x v="4"/>
    <x v="4"/>
    <x v="0"/>
  </r>
  <r>
    <x v="276"/>
    <x v="911"/>
    <n v="5732"/>
    <s v="Iznájar. Embalse de Iznájar"/>
    <x v="6"/>
    <x v="4"/>
    <d v="1899-12-30T11:30:00"/>
    <s v="37.261626"/>
    <s v="-4.330189"/>
    <s v="Al menos un fallecido al caer al agua un helicóptero al pantano de Iznájar"/>
    <x v="1"/>
    <x v="73"/>
    <x v="0"/>
    <x v="18"/>
    <s v="Otra provincia"/>
    <x v="3"/>
    <x v="1"/>
    <x v="0"/>
    <x v="13"/>
    <x v="0"/>
    <x v="1"/>
    <x v="0"/>
    <x v="12"/>
    <x v="0"/>
    <x v="4"/>
    <x v="0"/>
  </r>
  <r>
    <x v="277"/>
    <x v="912"/>
    <n v="5731"/>
    <s v="Badajoz, Canal de los Ayala"/>
    <x v="32"/>
    <x v="13"/>
    <d v="1899-12-30T17:30:00"/>
    <s v="38.891724"/>
    <s v="-6.969375"/>
    <s v="Los bomberos de Badajoz rescatan a un joven en el canal de los Ayala"/>
    <x v="1"/>
    <x v="6"/>
    <x v="0"/>
    <x v="9"/>
    <s v="Local"/>
    <x v="4"/>
    <x v="1"/>
    <x v="2"/>
    <x v="1"/>
    <x v="0"/>
    <x v="3"/>
    <x v="0"/>
    <x v="19"/>
    <x v="0"/>
    <x v="4"/>
    <x v="2"/>
  </r>
  <r>
    <x v="278"/>
    <x v="913"/>
    <n v="5729"/>
    <s v="El Perelló"/>
    <x v="33"/>
    <x v="12"/>
    <m/>
    <s v="39.271996"/>
    <s v="-0.284443"/>
    <s v="Rescatan a 2 personas del techo del coche tras caer en acequia en El Perelló"/>
    <x v="1"/>
    <x v="7"/>
    <x v="0"/>
    <x v="10"/>
    <s v="Sin datos"/>
    <x v="4"/>
    <x v="1"/>
    <x v="2"/>
    <x v="1"/>
    <x v="0"/>
    <x v="3"/>
    <x v="0"/>
    <x v="7"/>
    <x v="2"/>
    <x v="4"/>
    <x v="2"/>
  </r>
  <r>
    <x v="278"/>
    <x v="913"/>
    <n v="5730"/>
    <s v="El Perelló"/>
    <x v="33"/>
    <x v="12"/>
    <m/>
    <s v="39.271996"/>
    <s v="-0.284443"/>
    <s v="Rescatan a 2 personas del techo del coche tras caer en acequia en El Perelló"/>
    <x v="1"/>
    <x v="7"/>
    <x v="0"/>
    <x v="10"/>
    <s v="Sin datos"/>
    <x v="4"/>
    <x v="1"/>
    <x v="2"/>
    <x v="1"/>
    <x v="0"/>
    <x v="3"/>
    <x v="0"/>
    <x v="7"/>
    <x v="2"/>
    <x v="4"/>
    <x v="2"/>
  </r>
  <r>
    <x v="279"/>
    <x v="914"/>
    <n v="5727"/>
    <s v="Arico, Costa de Abades"/>
    <x v="27"/>
    <x v="2"/>
    <d v="1899-12-30T15:51:00"/>
    <s v="28.142581"/>
    <s v="-16.438756"/>
    <s v="Un buceador fallece en la costa de Tenerife"/>
    <x v="1"/>
    <x v="42"/>
    <x v="2"/>
    <x v="6"/>
    <s v="Extranjero"/>
    <x v="3"/>
    <x v="1"/>
    <x v="0"/>
    <x v="8"/>
    <x v="0"/>
    <x v="6"/>
    <x v="0"/>
    <x v="10"/>
    <x v="2"/>
    <x v="0"/>
    <x v="3"/>
  </r>
  <r>
    <x v="279"/>
    <x v="915"/>
    <n v="5726"/>
    <s v="Muros, Playa de San Francisco"/>
    <x v="20"/>
    <x v="1"/>
    <d v="1899-12-30T11:30:00"/>
    <s v="42.757933"/>
    <s v="-9.075012"/>
    <s v="Rescatado un buzo en una playa de Muros tras un accidente en el barco en el que trabajaba"/>
    <x v="1"/>
    <x v="5"/>
    <x v="0"/>
    <x v="6"/>
    <s v="Sin datos"/>
    <x v="7"/>
    <x v="1"/>
    <x v="1"/>
    <x v="8"/>
    <x v="0"/>
    <x v="3"/>
    <x v="0"/>
    <x v="22"/>
    <x v="2"/>
    <x v="0"/>
    <x v="4"/>
  </r>
  <r>
    <x v="280"/>
    <x v="916"/>
    <n v="5754"/>
    <s v="Yaiza, Playa Blanca"/>
    <x v="10"/>
    <x v="2"/>
    <d v="1899-12-30T19:00:00"/>
    <s v="28.862621"/>
    <s v="-13.829656"/>
    <s v="Un inspector de Policía de paisano rescata a un bañista en Puerto del Rosario"/>
    <x v="1"/>
    <x v="17"/>
    <x v="17"/>
    <x v="14"/>
    <s v="Extranjero"/>
    <x v="7"/>
    <x v="1"/>
    <x v="1"/>
    <x v="3"/>
    <x v="0"/>
    <x v="4"/>
    <x v="0"/>
    <x v="2"/>
    <x v="0"/>
    <x v="1"/>
    <x v="4"/>
  </r>
  <r>
    <x v="281"/>
    <x v="917"/>
    <n v="5723"/>
    <s v="Villanueva del Rïo y Minas"/>
    <x v="45"/>
    <x v="4"/>
    <d v="1899-12-30T20:08:00"/>
    <s v="37.653801"/>
    <s v="-5.714257"/>
    <s v="Rescatada con vida tras caer a un pozo de 26 metros en Villanueva del Río"/>
    <x v="0"/>
    <x v="36"/>
    <x v="0"/>
    <x v="4"/>
    <s v="Local"/>
    <x v="4"/>
    <x v="0"/>
    <x v="3"/>
    <x v="11"/>
    <x v="0"/>
    <x v="3"/>
    <x v="0"/>
    <x v="3"/>
    <x v="2"/>
    <x v="4"/>
    <x v="2"/>
  </r>
  <r>
    <x v="282"/>
    <x v="918"/>
    <n v="5724"/>
    <s v="Castro Urdiales, Playa de Brazomar"/>
    <x v="25"/>
    <x v="11"/>
    <d v="1899-12-30T18:43:00"/>
    <s v="43.376017"/>
    <s v="-3.211927"/>
    <s v="Rescatados dos pescadores atrapados por la marea en la playa de Brazomar de Castro Urdiales"/>
    <x v="1"/>
    <x v="5"/>
    <x v="0"/>
    <x v="11"/>
    <s v="Local"/>
    <x v="4"/>
    <x v="1"/>
    <x v="2"/>
    <x v="3"/>
    <x v="0"/>
    <x v="3"/>
    <x v="0"/>
    <x v="8"/>
    <x v="2"/>
    <x v="4"/>
    <x v="2"/>
  </r>
  <r>
    <x v="282"/>
    <x v="918"/>
    <n v="5725"/>
    <s v="Castro Urdiales, Playa de Brazomar"/>
    <x v="25"/>
    <x v="11"/>
    <d v="1899-12-30T18:43:00"/>
    <s v="43.376017"/>
    <s v="-3.211927"/>
    <s v="Rescatados dos pescadores atrapados por la marea en la playa de Brazomar de Castro Urdiales"/>
    <x v="1"/>
    <x v="5"/>
    <x v="0"/>
    <x v="11"/>
    <s v="Local"/>
    <x v="4"/>
    <x v="1"/>
    <x v="2"/>
    <x v="3"/>
    <x v="0"/>
    <x v="3"/>
    <x v="0"/>
    <x v="8"/>
    <x v="2"/>
    <x v="4"/>
    <x v="2"/>
  </r>
  <r>
    <x v="282"/>
    <x v="919"/>
    <n v="5713"/>
    <s v="Puntalallana, Playa Martín Luis"/>
    <x v="36"/>
    <x v="2"/>
    <m/>
    <s v="28.719399"/>
    <s v="-17.734356"/>
    <s v="Helicóptero del #GES rescató a una persona en apuros en el mar"/>
    <x v="1"/>
    <x v="55"/>
    <x v="0"/>
    <x v="11"/>
    <s v="Sin datos"/>
    <x v="4"/>
    <x v="1"/>
    <x v="2"/>
    <x v="3"/>
    <x v="0"/>
    <x v="3"/>
    <x v="0"/>
    <x v="2"/>
    <x v="3"/>
    <x v="3"/>
    <x v="2"/>
  </r>
  <r>
    <x v="282"/>
    <x v="920"/>
    <n v="5711"/>
    <s v="Chiclana de la Frontera"/>
    <x v="15"/>
    <x v="4"/>
    <m/>
    <s v="36.415902"/>
    <s v="-6.186678"/>
    <s v="Rescatan un cadáver de un pozo de Chiclana (Cádiz) en avanzado estado de descomposición"/>
    <x v="1"/>
    <x v="5"/>
    <x v="0"/>
    <x v="1"/>
    <s v="Sin datos"/>
    <x v="1"/>
    <x v="1"/>
    <x v="0"/>
    <x v="11"/>
    <x v="0"/>
    <x v="1"/>
    <x v="0"/>
    <x v="3"/>
    <x v="0"/>
    <x v="4"/>
    <x v="0"/>
  </r>
  <r>
    <x v="283"/>
    <x v="921"/>
    <n v="5712"/>
    <s v="Loiruzán"/>
    <x v="1"/>
    <x v="1"/>
    <d v="1899-12-30T07:30:00"/>
    <s v="42.392343"/>
    <s v="-8.658754"/>
    <s v="Muere una mujer de 83 años en Lourizán tras caer a un pozo"/>
    <x v="0"/>
    <x v="51"/>
    <x v="0"/>
    <x v="4"/>
    <s v="Local"/>
    <x v="0"/>
    <x v="0"/>
    <x v="0"/>
    <x v="11"/>
    <x v="0"/>
    <x v="1"/>
    <x v="0"/>
    <x v="3"/>
    <x v="2"/>
    <x v="0"/>
    <x v="0"/>
  </r>
  <r>
    <x v="284"/>
    <x v="922"/>
    <n v="5701"/>
    <s v="Sanxenxo, Playa de Foxos"/>
    <x v="1"/>
    <x v="1"/>
    <m/>
    <s v="42.427048"/>
    <s v="-8.874854"/>
    <s v="Un barco rescata a un percebeiro que se lanzó al mar a auxiliar a dos submarinistas con problemas en Foxos"/>
    <x v="1"/>
    <x v="66"/>
    <x v="0"/>
    <x v="6"/>
    <s v="Limítrofe"/>
    <x v="4"/>
    <x v="1"/>
    <x v="8"/>
    <x v="8"/>
    <x v="0"/>
    <x v="3"/>
    <x v="0"/>
    <x v="10"/>
    <x v="2"/>
    <x v="4"/>
    <x v="2"/>
  </r>
  <r>
    <x v="284"/>
    <x v="922"/>
    <n v="5702"/>
    <s v="Sanxenxo, Playa de Foxos"/>
    <x v="1"/>
    <x v="1"/>
    <m/>
    <s v="42.427048"/>
    <s v="-8.874854"/>
    <s v="Un barco rescata a un percebeiro que se lanzó al mar a auxiliar a dos submarinistas con problemas en Foxos"/>
    <x v="1"/>
    <x v="23"/>
    <x v="0"/>
    <x v="9"/>
    <s v="Limítrofe"/>
    <x v="4"/>
    <x v="1"/>
    <x v="8"/>
    <x v="8"/>
    <x v="0"/>
    <x v="3"/>
    <x v="0"/>
    <x v="10"/>
    <x v="2"/>
    <x v="6"/>
    <x v="2"/>
  </r>
  <r>
    <x v="284"/>
    <x v="922"/>
    <n v="5703"/>
    <s v="Sanxenxo, Playa de Foxos"/>
    <x v="1"/>
    <x v="1"/>
    <m/>
    <s v="42.427048"/>
    <s v="-8.874854"/>
    <s v="Un barco rescata a un percebeiro que se lanzó al mar a auxiliar a dos submarinistas con problemas en Foxos"/>
    <x v="1"/>
    <x v="5"/>
    <x v="0"/>
    <x v="6"/>
    <s v="Limítrofe"/>
    <x v="4"/>
    <x v="1"/>
    <x v="8"/>
    <x v="8"/>
    <x v="0"/>
    <x v="3"/>
    <x v="0"/>
    <x v="10"/>
    <x v="2"/>
    <x v="4"/>
    <x v="2"/>
  </r>
  <r>
    <x v="285"/>
    <x v="923"/>
    <n v="5698"/>
    <s v="Valladolid, Río Pisuerga"/>
    <x v="14"/>
    <x v="3"/>
    <d v="1899-12-30T17:00:00"/>
    <s v="41.653336"/>
    <s v="-4.734291"/>
    <s v="Fallece el hombre rescatado con vida del río Pisuerga en Valladolid"/>
    <x v="1"/>
    <x v="50"/>
    <x v="0"/>
    <x v="4"/>
    <s v="Local"/>
    <x v="0"/>
    <x v="1"/>
    <x v="0"/>
    <x v="1"/>
    <x v="0"/>
    <x v="9"/>
    <x v="0"/>
    <x v="3"/>
    <x v="0"/>
    <x v="1"/>
    <x v="2"/>
  </r>
  <r>
    <x v="286"/>
    <x v="924"/>
    <n v="5697"/>
    <s v="El Trapiche"/>
    <x v="7"/>
    <x v="4"/>
    <d v="1899-12-30T23:00:00"/>
    <s v="36.808055"/>
    <s v="-4.124386"/>
    <s v="Rescatan a una mujer atrapada por la inundación de la pedanía veleña de El Trapiche"/>
    <x v="0"/>
    <x v="21"/>
    <x v="0"/>
    <x v="12"/>
    <s v="Local"/>
    <x v="4"/>
    <x v="0"/>
    <x v="2"/>
    <x v="10"/>
    <x v="4"/>
    <x v="3"/>
    <x v="0"/>
    <x v="3"/>
    <x v="0"/>
    <x v="4"/>
    <x v="2"/>
  </r>
  <r>
    <x v="287"/>
    <x v="925"/>
    <n v="5751"/>
    <s v="Belén, Trujillo"/>
    <x v="60"/>
    <x v="13"/>
    <d v="1899-12-30T14:30:00"/>
    <s v="39.481566"/>
    <s v="-5.844636"/>
    <s v="Fallece un niño de 2 años ahogado tras caer a una piscina"/>
    <x v="1"/>
    <x v="75"/>
    <x v="0"/>
    <x v="16"/>
    <s v="Local"/>
    <x v="0"/>
    <x v="1"/>
    <x v="0"/>
    <x v="12"/>
    <x v="3"/>
    <x v="0"/>
    <x v="0"/>
    <x v="3"/>
    <x v="2"/>
    <x v="0"/>
    <x v="3"/>
  </r>
  <r>
    <x v="287"/>
    <x v="926"/>
    <n v="5696"/>
    <s v="Palmanova"/>
    <x v="17"/>
    <x v="7"/>
    <d v="1899-12-30T13:00:00"/>
    <s v="39.523166"/>
    <s v="2.538821"/>
    <s v="En estado crítico un hombre tras ahogarse en Playa de Palma"/>
    <x v="1"/>
    <x v="53"/>
    <x v="0"/>
    <x v="3"/>
    <s v="Sin datos"/>
    <x v="0"/>
    <x v="1"/>
    <x v="1"/>
    <x v="3"/>
    <x v="0"/>
    <x v="0"/>
    <x v="0"/>
    <x v="3"/>
    <x v="0"/>
    <x v="1"/>
    <x v="3"/>
  </r>
  <r>
    <x v="287"/>
    <x v="927"/>
    <n v="5694"/>
    <s v="Galisteo, Rïo Jertge"/>
    <x v="60"/>
    <x v="13"/>
    <m/>
    <s v="39.988158"/>
    <s v="-6.263087"/>
    <s v="La mujer fallecida en Galisteo murió ahogada al caer al agua cuando hacía deporte"/>
    <x v="0"/>
    <x v="3"/>
    <x v="0"/>
    <x v="4"/>
    <s v="Local"/>
    <x v="0"/>
    <x v="0"/>
    <x v="0"/>
    <x v="1"/>
    <x v="0"/>
    <x v="1"/>
    <x v="0"/>
    <x v="3"/>
    <x v="0"/>
    <x v="1"/>
    <x v="3"/>
  </r>
  <r>
    <x v="288"/>
    <x v="928"/>
    <n v="5699"/>
    <s v="La Pineda"/>
    <x v="30"/>
    <x v="0"/>
    <d v="1899-12-30T16:02:00"/>
    <s v="41.073159"/>
    <s v="1.182733"/>
    <s v="Rescatados dos jóvenes tras caer de una moto acuática enfrente de La Pineda"/>
    <x v="1"/>
    <x v="30"/>
    <x v="0"/>
    <x v="5"/>
    <s v="Local"/>
    <x v="4"/>
    <x v="1"/>
    <x v="2"/>
    <x v="8"/>
    <x v="0"/>
    <x v="3"/>
    <x v="0"/>
    <x v="6"/>
    <x v="0"/>
    <x v="6"/>
    <x v="2"/>
  </r>
  <r>
    <x v="288"/>
    <x v="929"/>
    <n v="5693"/>
    <s v="Moncofa"/>
    <x v="38"/>
    <x v="12"/>
    <m/>
    <s v="39.800200"/>
    <s v="-0.129311"/>
    <s v="Rescatada una surfista en la playa de Moncofa"/>
    <x v="0"/>
    <x v="30"/>
    <x v="0"/>
    <x v="11"/>
    <s v="Local"/>
    <x v="4"/>
    <x v="1"/>
    <x v="2"/>
    <x v="8"/>
    <x v="4"/>
    <x v="3"/>
    <x v="0"/>
    <x v="9"/>
    <x v="0"/>
    <x v="11"/>
    <x v="2"/>
  </r>
  <r>
    <x v="289"/>
    <x v="930"/>
    <n v="5695"/>
    <s v="Albatarrec, Canal del Seos"/>
    <x v="39"/>
    <x v="0"/>
    <d v="1899-12-30T04:00:00"/>
    <s v="41.578719"/>
    <s v="0.613741"/>
    <s v="La hipótesis del accidente cobra fuerza en la muerte de la profesora de Lleida"/>
    <x v="0"/>
    <x v="23"/>
    <x v="0"/>
    <x v="10"/>
    <s v="Local"/>
    <x v="3"/>
    <x v="5"/>
    <x v="0"/>
    <x v="1"/>
    <x v="0"/>
    <x v="1"/>
    <x v="0"/>
    <x v="7"/>
    <x v="4"/>
    <x v="4"/>
    <x v="0"/>
  </r>
  <r>
    <x v="289"/>
    <x v="931"/>
    <n v="5685"/>
    <s v="Algeciras"/>
    <x v="15"/>
    <x v="4"/>
    <d v="1899-12-30T04:53:00"/>
    <s v="36.131422"/>
    <s v="-5.376609"/>
    <s v="Rescatadas tres personas de una narcolancha que volcó cargada de hachís por el temporal"/>
    <x v="1"/>
    <x v="5"/>
    <x v="0"/>
    <x v="5"/>
    <s v="Local"/>
    <x v="4"/>
    <x v="1"/>
    <x v="2"/>
    <x v="5"/>
    <x v="0"/>
    <x v="3"/>
    <x v="0"/>
    <x v="13"/>
    <x v="4"/>
    <x v="7"/>
    <x v="2"/>
  </r>
  <r>
    <x v="289"/>
    <x v="931"/>
    <n v="5686"/>
    <s v="Algeciras"/>
    <x v="15"/>
    <x v="4"/>
    <d v="1899-12-30T04:53:00"/>
    <s v="36.131422"/>
    <s v="-5.376609"/>
    <s v="Rescatadas tres personas de una narcolancha que volcó cargada de hachís por el temporal"/>
    <x v="1"/>
    <x v="5"/>
    <x v="0"/>
    <x v="5"/>
    <s v="Local"/>
    <x v="4"/>
    <x v="1"/>
    <x v="2"/>
    <x v="5"/>
    <x v="0"/>
    <x v="3"/>
    <x v="0"/>
    <x v="13"/>
    <x v="4"/>
    <x v="7"/>
    <x v="2"/>
  </r>
  <r>
    <x v="289"/>
    <x v="931"/>
    <n v="5687"/>
    <s v="Algeciras"/>
    <x v="15"/>
    <x v="4"/>
    <d v="1899-12-30T04:53:00"/>
    <s v="36.131422"/>
    <s v="-5.376609"/>
    <s v="Rescatadas tres personas de una narcolancha que volcó cargada de hachís por el temporal"/>
    <x v="1"/>
    <x v="5"/>
    <x v="0"/>
    <x v="5"/>
    <s v="Local"/>
    <x v="4"/>
    <x v="1"/>
    <x v="2"/>
    <x v="5"/>
    <x v="0"/>
    <x v="3"/>
    <x v="0"/>
    <x v="13"/>
    <x v="4"/>
    <x v="7"/>
    <x v="2"/>
  </r>
  <r>
    <x v="290"/>
    <x v="932"/>
    <n v="5668"/>
    <s v="Manilva. Playa de la Alcaldesa"/>
    <x v="7"/>
    <x v="4"/>
    <m/>
    <s v="36.369135"/>
    <s v="-5.223440"/>
    <s v="Investigan la muerte de un hombre tras aparecer una narcolancha a la deriva"/>
    <x v="1"/>
    <x v="5"/>
    <x v="0"/>
    <x v="5"/>
    <s v="Sin datos"/>
    <x v="1"/>
    <x v="1"/>
    <x v="0"/>
    <x v="8"/>
    <x v="0"/>
    <x v="1"/>
    <x v="0"/>
    <x v="6"/>
    <x v="0"/>
    <x v="8"/>
    <x v="0"/>
  </r>
  <r>
    <x v="290"/>
    <x v="933"/>
    <n v="5667"/>
    <s v="Logroño, Río Ebro"/>
    <x v="42"/>
    <x v="16"/>
    <d v="1899-12-30T13:00:00"/>
    <s v="42.472089"/>
    <s v="-2.438632"/>
    <s v="Fallece un hombre de 90 años tras caer al Ebro"/>
    <x v="1"/>
    <x v="35"/>
    <x v="0"/>
    <x v="4"/>
    <s v="Local"/>
    <x v="3"/>
    <x v="0"/>
    <x v="0"/>
    <x v="1"/>
    <x v="4"/>
    <x v="9"/>
    <x v="0"/>
    <x v="3"/>
    <x v="0"/>
    <x v="4"/>
    <x v="2"/>
  </r>
  <r>
    <x v="290"/>
    <x v="934"/>
    <n v="5665"/>
    <s v="Bueu, Cabo Udra"/>
    <x v="1"/>
    <x v="1"/>
    <d v="1899-12-30T11:30:00"/>
    <s v="42.342112"/>
    <s v="-8.836491"/>
    <s v="Rescatan a dos pescadores tras chocar su barca contra una roca en Pontevedra"/>
    <x v="1"/>
    <x v="5"/>
    <x v="0"/>
    <x v="5"/>
    <s v="Local"/>
    <x v="4"/>
    <x v="1"/>
    <x v="2"/>
    <x v="5"/>
    <x v="0"/>
    <x v="3"/>
    <x v="0"/>
    <x v="13"/>
    <x v="2"/>
    <x v="4"/>
    <x v="2"/>
  </r>
  <r>
    <x v="290"/>
    <x v="934"/>
    <n v="5666"/>
    <s v="Bueu, Cabo Udra"/>
    <x v="1"/>
    <x v="1"/>
    <d v="1899-12-30T11:30:00"/>
    <s v="42.342112"/>
    <s v="-8.836491"/>
    <s v="Rescatan a dos pescadores tras chocar su barca contra una roca en Pontevedra"/>
    <x v="1"/>
    <x v="5"/>
    <x v="0"/>
    <x v="5"/>
    <s v="Local"/>
    <x v="4"/>
    <x v="1"/>
    <x v="2"/>
    <x v="5"/>
    <x v="0"/>
    <x v="3"/>
    <x v="0"/>
    <x v="13"/>
    <x v="2"/>
    <x v="4"/>
    <x v="2"/>
  </r>
  <r>
    <x v="291"/>
    <x v="935"/>
    <n v="5663"/>
    <s v="San Bartolomé de Tirajana, Playa de Maspalomas"/>
    <x v="19"/>
    <x v="2"/>
    <d v="1899-12-30T14:08:00"/>
    <s v="27.751020"/>
    <s v="-15.569516"/>
    <s v="Fallece un varón ahogado en Gran Canaria"/>
    <x v="1"/>
    <x v="2"/>
    <x v="9"/>
    <x v="1"/>
    <s v="Extranjero"/>
    <x v="1"/>
    <x v="0"/>
    <x v="0"/>
    <x v="2"/>
    <x v="0"/>
    <x v="2"/>
    <x v="1"/>
    <x v="2"/>
    <x v="1"/>
    <x v="2"/>
    <x v="1"/>
  </r>
  <r>
    <x v="291"/>
    <x v="936"/>
    <n v="5662"/>
    <s v="Enguídanos, Río Cabriel"/>
    <x v="44"/>
    <x v="14"/>
    <d v="1899-12-30T16:30:00"/>
    <s v="39.677499"/>
    <s v="-1.604744"/>
    <s v="Muere una persona al precipitarse su vehículo al río Cabriel en Enguídanos"/>
    <x v="1"/>
    <x v="31"/>
    <x v="0"/>
    <x v="10"/>
    <s v="Local"/>
    <x v="3"/>
    <x v="1"/>
    <x v="0"/>
    <x v="1"/>
    <x v="0"/>
    <x v="1"/>
    <x v="0"/>
    <x v="7"/>
    <x v="0"/>
    <x v="4"/>
    <x v="0"/>
  </r>
  <r>
    <x v="291"/>
    <x v="937"/>
    <n v="5660"/>
    <s v="Ordizia, Río Oria"/>
    <x v="12"/>
    <x v="6"/>
    <d v="1899-12-30T16:35:00"/>
    <s v="43.051186"/>
    <s v="-2.180364"/>
    <s v="Muere un vecino de Ordizia tras precipitarse el vehículo que conducía al río Oria"/>
    <x v="1"/>
    <x v="12"/>
    <x v="0"/>
    <x v="10"/>
    <s v="Local"/>
    <x v="3"/>
    <x v="1"/>
    <x v="0"/>
    <x v="1"/>
    <x v="4"/>
    <x v="1"/>
    <x v="0"/>
    <x v="7"/>
    <x v="0"/>
    <x v="4"/>
    <x v="2"/>
  </r>
  <r>
    <x v="292"/>
    <x v="938"/>
    <n v="5664"/>
    <s v="Cabañas, Salcedo"/>
    <x v="1"/>
    <x v="1"/>
    <d v="1899-12-30T08:10:00"/>
    <s v="42.281006"/>
    <s v="-8.657661"/>
    <s v="Rescatan en Pontevedra a una mujer que se había caído a un pozo"/>
    <x v="0"/>
    <x v="50"/>
    <x v="0"/>
    <x v="4"/>
    <s v="Local"/>
    <x v="4"/>
    <x v="1"/>
    <x v="3"/>
    <x v="11"/>
    <x v="0"/>
    <x v="3"/>
    <x v="0"/>
    <x v="3"/>
    <x v="2"/>
    <x v="4"/>
    <x v="2"/>
  </r>
  <r>
    <x v="292"/>
    <x v="939"/>
    <n v="5661"/>
    <s v="Villanueva del Trabuco"/>
    <x v="7"/>
    <x v="4"/>
    <d v="1899-12-30T13:00:00"/>
    <s v="37.027511"/>
    <s v="-4.330820"/>
    <s v="Rescatan de otro pozo el cadáver de un hombre que había salido a pasear en Villanueva del Trabuco"/>
    <x v="1"/>
    <x v="53"/>
    <x v="0"/>
    <x v="9"/>
    <s v="Local"/>
    <x v="0"/>
    <x v="1"/>
    <x v="0"/>
    <x v="11"/>
    <x v="0"/>
    <x v="1"/>
    <x v="0"/>
    <x v="19"/>
    <x v="0"/>
    <x v="4"/>
    <x v="0"/>
  </r>
  <r>
    <x v="292"/>
    <x v="940"/>
    <n v="5659"/>
    <s v="Binaced"/>
    <x v="29"/>
    <x v="8"/>
    <m/>
    <s v="41.816262"/>
    <s v="0.216464"/>
    <s v="Muere ahogado un hombre que intentó socorrer a sus perros en una balsa de Binaced"/>
    <x v="1"/>
    <x v="50"/>
    <x v="0"/>
    <x v="9"/>
    <s v="Local"/>
    <x v="0"/>
    <x v="1"/>
    <x v="0"/>
    <x v="11"/>
    <x v="0"/>
    <x v="1"/>
    <x v="0"/>
    <x v="3"/>
    <x v="0"/>
    <x v="4"/>
    <x v="0"/>
  </r>
  <r>
    <x v="292"/>
    <x v="941"/>
    <n v="5657"/>
    <s v="Santander, Centro Botín"/>
    <x v="25"/>
    <x v="11"/>
    <m/>
    <s v="43.461455"/>
    <s v="-3.800907"/>
    <s v="Hallan el cadáver de un palentino de 42 años flotando en la bahía de Santander"/>
    <x v="1"/>
    <x v="24"/>
    <x v="0"/>
    <x v="1"/>
    <s v="Otra CCAA"/>
    <x v="1"/>
    <x v="1"/>
    <x v="0"/>
    <x v="8"/>
    <x v="0"/>
    <x v="1"/>
    <x v="0"/>
    <x v="3"/>
    <x v="0"/>
    <x v="4"/>
    <x v="0"/>
  </r>
  <r>
    <x v="293"/>
    <x v="942"/>
    <n v="5654"/>
    <s v="Oleiros, Santa Cristina"/>
    <x v="20"/>
    <x v="1"/>
    <d v="1899-12-30T14:00:00"/>
    <s v="43.345365"/>
    <s v="-8.377918"/>
    <s v="Rescatados los tripulantes de una piragua y un «kitesurf» en Santa Cristina"/>
    <x v="1"/>
    <x v="5"/>
    <x v="0"/>
    <x v="5"/>
    <s v="Local"/>
    <x v="9"/>
    <x v="4"/>
    <x v="2"/>
    <x v="8"/>
    <x v="5"/>
    <x v="3"/>
    <x v="0"/>
    <x v="16"/>
    <x v="0"/>
    <x v="4"/>
    <x v="2"/>
  </r>
  <r>
    <x v="293"/>
    <x v="942"/>
    <n v="5655"/>
    <s v="Oleiros, Santa Cristina"/>
    <x v="20"/>
    <x v="1"/>
    <d v="1899-12-30T14:00:00"/>
    <s v="43.345365"/>
    <s v="-8.377918"/>
    <s v="Rescatados los tripulantes de una piragua y un «kitesurf» en Santa Cristina"/>
    <x v="1"/>
    <x v="5"/>
    <x v="0"/>
    <x v="5"/>
    <s v="Local"/>
    <x v="9"/>
    <x v="4"/>
    <x v="2"/>
    <x v="8"/>
    <x v="5"/>
    <x v="3"/>
    <x v="0"/>
    <x v="16"/>
    <x v="0"/>
    <x v="4"/>
    <x v="2"/>
  </r>
  <r>
    <x v="293"/>
    <x v="942"/>
    <n v="5656"/>
    <s v="Oleiros, Santa Cristina"/>
    <x v="20"/>
    <x v="1"/>
    <d v="1899-12-30T14:00:00"/>
    <s v="43.345365"/>
    <s v="-8.377918"/>
    <s v="Rescatados los tripulantes de una piragua y un «kitesurf» en Santa Cristina"/>
    <x v="1"/>
    <x v="5"/>
    <x v="0"/>
    <x v="5"/>
    <s v="Local"/>
    <x v="9"/>
    <x v="4"/>
    <x v="2"/>
    <x v="8"/>
    <x v="5"/>
    <x v="3"/>
    <x v="0"/>
    <x v="16"/>
    <x v="0"/>
    <x v="4"/>
    <x v="2"/>
  </r>
  <r>
    <x v="293"/>
    <x v="943"/>
    <n v="5651"/>
    <s v="Valdés, Punta los Anaos o cuerno"/>
    <x v="23"/>
    <x v="9"/>
    <d v="1899-12-30T08:00:00"/>
    <s v="43.566388"/>
    <s v="-6.616653"/>
    <s v="Encuentran el cadáver de un pescador flotando en el agua en Valdés"/>
    <x v="1"/>
    <x v="90"/>
    <x v="0"/>
    <x v="4"/>
    <s v="Limítrofe"/>
    <x v="3"/>
    <x v="1"/>
    <x v="0"/>
    <x v="8"/>
    <x v="0"/>
    <x v="1"/>
    <x v="0"/>
    <x v="8"/>
    <x v="2"/>
    <x v="5"/>
    <x v="0"/>
  </r>
  <r>
    <x v="294"/>
    <x v="944"/>
    <n v="5658"/>
    <s v="Santa Cruz de Tenerife"/>
    <x v="27"/>
    <x v="2"/>
    <m/>
    <s v="28.467456"/>
    <s v="-16.238852"/>
    <s v="Salvamento Marítimo localiza el cadáver de una persona que puede ser el pescador desaparecido en Tenerife"/>
    <x v="1"/>
    <x v="5"/>
    <x v="0"/>
    <x v="5"/>
    <s v="Local"/>
    <x v="3"/>
    <x v="1"/>
    <x v="0"/>
    <x v="5"/>
    <x v="0"/>
    <x v="1"/>
    <x v="0"/>
    <x v="11"/>
    <x v="4"/>
    <x v="4"/>
    <x v="0"/>
  </r>
  <r>
    <x v="295"/>
    <x v="945"/>
    <n v="5653"/>
    <s v="San Cristobal"/>
    <x v="19"/>
    <x v="2"/>
    <m/>
    <s v="28.077653"/>
    <s v="-15.414207"/>
    <s v="Se escapa del hospital y se tira la mar cerca de San Cristóbal"/>
    <x v="1"/>
    <x v="5"/>
    <x v="0"/>
    <x v="7"/>
    <s v="Sin datos"/>
    <x v="4"/>
    <x v="0"/>
    <x v="3"/>
    <x v="8"/>
    <x v="0"/>
    <x v="3"/>
    <x v="0"/>
    <x v="3"/>
    <x v="0"/>
    <x v="6"/>
    <x v="2"/>
  </r>
  <r>
    <x v="295"/>
    <x v="946"/>
    <n v="5652"/>
    <s v="Sa Calobra, Torrente de Pareis"/>
    <x v="17"/>
    <x v="7"/>
    <m/>
    <s v="39.850736"/>
    <s v="2.809043"/>
    <s v="Los bomberos rescatan a una joven que pasó la noche al raso en el Torrent de Pareis"/>
    <x v="0"/>
    <x v="30"/>
    <x v="37"/>
    <x v="12"/>
    <s v="Extranjero"/>
    <x v="4"/>
    <x v="1"/>
    <x v="2"/>
    <x v="1"/>
    <x v="0"/>
    <x v="3"/>
    <x v="0"/>
    <x v="3"/>
    <x v="2"/>
    <x v="4"/>
    <x v="2"/>
  </r>
  <r>
    <x v="295"/>
    <x v="947"/>
    <n v="5650"/>
    <s v="Ourense, Puente Romano"/>
    <x v="26"/>
    <x v="1"/>
    <d v="1899-12-30T01:00:00"/>
    <s v="42.345233"/>
    <s v="-7.869005"/>
    <s v="Aparece el cadáver de un policía jubilado en el Miño en Ourense"/>
    <x v="1"/>
    <x v="28"/>
    <x v="0"/>
    <x v="4"/>
    <s v="Local"/>
    <x v="1"/>
    <x v="0"/>
    <x v="0"/>
    <x v="1"/>
    <x v="0"/>
    <x v="1"/>
    <x v="0"/>
    <x v="3"/>
    <x v="0"/>
    <x v="4"/>
    <x v="0"/>
  </r>
  <r>
    <x v="295"/>
    <x v="948"/>
    <n v="5649"/>
    <s v="Grau de Gandía"/>
    <x v="33"/>
    <x v="12"/>
    <d v="1899-12-30T11:00:00"/>
    <s v="38.991947"/>
    <s v="-0.162073"/>
    <s v="Un indigente cae al mar y es rescatado por vecinos del Grau de Gandia"/>
    <x v="1"/>
    <x v="37"/>
    <x v="0"/>
    <x v="1"/>
    <s v="Sin datos"/>
    <x v="4"/>
    <x v="1"/>
    <x v="3"/>
    <x v="1"/>
    <x v="0"/>
    <x v="3"/>
    <x v="0"/>
    <x v="3"/>
    <x v="0"/>
    <x v="1"/>
    <x v="3"/>
  </r>
  <r>
    <x v="296"/>
    <x v="949"/>
    <n v="5684"/>
    <s v="Palma de Mallorca. Piscina Son Moix"/>
    <x v="17"/>
    <x v="7"/>
    <d v="1899-12-30T16:25:00"/>
    <s v="39.587632"/>
    <s v="-.627879"/>
    <s v="Rescatado un bañista en la piscina municipal de Palma"/>
    <x v="1"/>
    <x v="89"/>
    <x v="0"/>
    <x v="2"/>
    <s v="Local"/>
    <x v="2"/>
    <x v="1"/>
    <x v="3"/>
    <x v="9"/>
    <x v="3"/>
    <x v="2"/>
    <x v="1"/>
    <x v="2"/>
    <x v="2"/>
    <x v="2"/>
    <x v="1"/>
  </r>
  <r>
    <x v="296"/>
    <x v="950"/>
    <n v="5645"/>
    <s v="Pena, Tineo"/>
    <x v="23"/>
    <x v="9"/>
    <d v="1899-12-30T14:00:00"/>
    <s v="43.423555"/>
    <s v="-6.298737"/>
    <s v="Localizado el hombre de 41 años desaparecido ayer en Tineo"/>
    <x v="1"/>
    <x v="69"/>
    <x v="0"/>
    <x v="4"/>
    <s v="Local"/>
    <x v="1"/>
    <x v="1"/>
    <x v="0"/>
    <x v="1"/>
    <x v="0"/>
    <x v="1"/>
    <x v="0"/>
    <x v="3"/>
    <x v="4"/>
    <x v="4"/>
    <x v="0"/>
  </r>
  <r>
    <x v="297"/>
    <x v="951"/>
    <n v="5646"/>
    <s v="La Linea de la Concepción, Puerto de la Atunara"/>
    <x v="15"/>
    <x v="4"/>
    <d v="1899-12-30T05:00:00"/>
    <s v="36.179707"/>
    <s v="-5.334772"/>
    <s v="Dos policías salvan de morir ahogados a dos personas que alijaban droga esta madrugada en La Línea"/>
    <x v="1"/>
    <x v="37"/>
    <x v="0"/>
    <x v="15"/>
    <s v="Local"/>
    <x v="4"/>
    <x v="1"/>
    <x v="3"/>
    <x v="8"/>
    <x v="0"/>
    <x v="3"/>
    <x v="0"/>
    <x v="13"/>
    <x v="4"/>
    <x v="7"/>
    <x v="3"/>
  </r>
  <r>
    <x v="297"/>
    <x v="951"/>
    <n v="5647"/>
    <s v="La Linea de la Concepción, Puerto de la Atunara"/>
    <x v="15"/>
    <x v="4"/>
    <d v="1899-12-30T05:00:00"/>
    <s v="36.179707"/>
    <s v="-5.334772"/>
    <s v="Dos policías salvan de morir ahogados a dos personas que alijaban droga esta madrugada en La Línea"/>
    <x v="1"/>
    <x v="6"/>
    <x v="0"/>
    <x v="15"/>
    <s v="Local"/>
    <x v="4"/>
    <x v="1"/>
    <x v="3"/>
    <x v="8"/>
    <x v="0"/>
    <x v="3"/>
    <x v="0"/>
    <x v="13"/>
    <x v="4"/>
    <x v="7"/>
    <x v="3"/>
  </r>
  <r>
    <x v="297"/>
    <x v="952"/>
    <n v="5643"/>
    <s v="Tías, Playa de los Fariones"/>
    <x v="10"/>
    <x v="2"/>
    <d v="1899-12-30T15:00:00"/>
    <s v="28.919812"/>
    <s v="-13.664761"/>
    <s v="Mujer fallecida tras ahogamiento en una playa en Lanzarote"/>
    <x v="0"/>
    <x v="2"/>
    <x v="4"/>
    <x v="1"/>
    <s v="Extranjero"/>
    <x v="0"/>
    <x v="0"/>
    <x v="0"/>
    <x v="2"/>
    <x v="0"/>
    <x v="2"/>
    <x v="1"/>
    <x v="2"/>
    <x v="1"/>
    <x v="2"/>
    <x v="1"/>
  </r>
  <r>
    <x v="298"/>
    <x v="953"/>
    <n v="5648"/>
    <s v="Ribeira, Playa de O Touro"/>
    <x v="20"/>
    <x v="1"/>
    <m/>
    <s v="42.547791"/>
    <s v="-8.984776"/>
    <s v="Aparece en la playa ribeirense de O Touro el cadáver de un hombre natural de Vigo"/>
    <x v="1"/>
    <x v="67"/>
    <x v="0"/>
    <x v="4"/>
    <s v="Otra provincia"/>
    <x v="1"/>
    <x v="0"/>
    <x v="0"/>
    <x v="3"/>
    <x v="0"/>
    <x v="1"/>
    <x v="0"/>
    <x v="3"/>
    <x v="0"/>
    <x v="8"/>
    <x v="0"/>
  </r>
  <r>
    <x v="299"/>
    <x v="954"/>
    <n v="5644"/>
    <s v="Mogán, playa de Taurito"/>
    <x v="19"/>
    <x v="2"/>
    <d v="1899-12-30T16:00:00"/>
    <s v="27.819847"/>
    <s v="-15.753944"/>
    <s v="Dos horas luchando con el mar en Mogán"/>
    <x v="0"/>
    <x v="64"/>
    <x v="18"/>
    <x v="11"/>
    <s v="Extranjero"/>
    <x v="4"/>
    <x v="0"/>
    <x v="3"/>
    <x v="3"/>
    <x v="0"/>
    <x v="3"/>
    <x v="0"/>
    <x v="2"/>
    <x v="0"/>
    <x v="4"/>
    <x v="2"/>
  </r>
  <r>
    <x v="300"/>
    <x v="955"/>
    <n v="5640"/>
    <s v="El Sauzal"/>
    <x v="19"/>
    <x v="2"/>
    <m/>
    <s v="28.481308"/>
    <s v="-16.442319"/>
    <s v="La Guardia Civil rescata a una pareja incomunicada en una playa de El Sauzal"/>
    <x v="1"/>
    <x v="89"/>
    <x v="0"/>
    <x v="5"/>
    <s v="Otra provincia"/>
    <x v="4"/>
    <x v="3"/>
    <x v="2"/>
    <x v="8"/>
    <x v="0"/>
    <x v="3"/>
    <x v="0"/>
    <x v="4"/>
    <x v="0"/>
    <x v="3"/>
    <x v="2"/>
  </r>
  <r>
    <x v="300"/>
    <x v="955"/>
    <n v="5641"/>
    <s v="El Sauzal"/>
    <x v="19"/>
    <x v="2"/>
    <m/>
    <s v="28.481308"/>
    <s v="-16.442319"/>
    <s v="La Guardia Civil rescata a una pareja incomunicada en una playa de El Sauzal"/>
    <x v="0"/>
    <x v="66"/>
    <x v="17"/>
    <x v="5"/>
    <s v="Extranjero"/>
    <x v="4"/>
    <x v="3"/>
    <x v="2"/>
    <x v="8"/>
    <x v="0"/>
    <x v="3"/>
    <x v="0"/>
    <x v="4"/>
    <x v="0"/>
    <x v="3"/>
    <x v="2"/>
  </r>
  <r>
    <x v="300"/>
    <x v="956"/>
    <n v="5637"/>
    <s v="Los Narejos"/>
    <x v="9"/>
    <x v="5"/>
    <d v="1899-12-30T17:24:00"/>
    <s v="37.747675"/>
    <s v="-0.829095"/>
    <s v="Rescatan en buen estado a un kite-surfista en el Mar Menor"/>
    <x v="1"/>
    <x v="9"/>
    <x v="0"/>
    <x v="13"/>
    <s v="Sin datos"/>
    <x v="4"/>
    <x v="1"/>
    <x v="2"/>
    <x v="8"/>
    <x v="0"/>
    <x v="3"/>
    <x v="0"/>
    <x v="9"/>
    <x v="0"/>
    <x v="6"/>
    <x v="2"/>
  </r>
  <r>
    <x v="300"/>
    <x v="957"/>
    <n v="5631"/>
    <s v="Mogán, Playa de Amadores"/>
    <x v="19"/>
    <x v="2"/>
    <d v="1899-12-30T13:00:00"/>
    <s v="27.790821"/>
    <s v="-15.724617"/>
    <s v="Un varón fallece tras sufrir un ahogamiento en el mar en Gran Canaria"/>
    <x v="1"/>
    <x v="5"/>
    <x v="8"/>
    <x v="1"/>
    <s v="Extranjero"/>
    <x v="0"/>
    <x v="1"/>
    <x v="0"/>
    <x v="2"/>
    <x v="0"/>
    <x v="2"/>
    <x v="1"/>
    <x v="2"/>
    <x v="1"/>
    <x v="2"/>
    <x v="1"/>
  </r>
  <r>
    <x v="301"/>
    <x v="958"/>
    <n v="5632"/>
    <s v="Mazo, Playa de la Bajota"/>
    <x v="36"/>
    <x v="2"/>
    <d v="1899-12-30T14:15:00"/>
    <s v="28.594366"/>
    <s v="-17.756466"/>
    <s v="Personal del SUC asiste a un buceador con síntomas de ahogamiento en la costa de La Palma"/>
    <x v="1"/>
    <x v="17"/>
    <x v="0"/>
    <x v="6"/>
    <s v="Sin datos"/>
    <x v="0"/>
    <x v="1"/>
    <x v="1"/>
    <x v="8"/>
    <x v="0"/>
    <x v="4"/>
    <x v="0"/>
    <x v="10"/>
    <x v="2"/>
    <x v="0"/>
    <x v="4"/>
  </r>
  <r>
    <x v="302"/>
    <x v="959"/>
    <n v="5636"/>
    <s v="Algemesí, Río Júcar"/>
    <x v="33"/>
    <x v="12"/>
    <d v="1899-12-30T17:00:00"/>
    <s v="39.181667"/>
    <s v="-0.417622"/>
    <s v="Encuentran el cadáver del piragüista desaparecido en aguas del río Xúquer"/>
    <x v="1"/>
    <x v="10"/>
    <x v="0"/>
    <x v="5"/>
    <s v="Local"/>
    <x v="1"/>
    <x v="1"/>
    <x v="0"/>
    <x v="1"/>
    <x v="0"/>
    <x v="1"/>
    <x v="0"/>
    <x v="16"/>
    <x v="4"/>
    <x v="4"/>
    <x v="0"/>
  </r>
  <r>
    <x v="302"/>
    <x v="960"/>
    <n v="5633"/>
    <s v="Barbate"/>
    <x v="15"/>
    <x v="4"/>
    <d v="1899-12-30T20:00:00"/>
    <s v="36.130057"/>
    <s v="-5.927239"/>
    <s v="Rescatados los tres tripulantes de una pequeña embarcación que salió ardiendo"/>
    <x v="1"/>
    <x v="5"/>
    <x v="0"/>
    <x v="5"/>
    <s v="Local"/>
    <x v="4"/>
    <x v="1"/>
    <x v="3"/>
    <x v="5"/>
    <x v="0"/>
    <x v="3"/>
    <x v="0"/>
    <x v="13"/>
    <x v="0"/>
    <x v="6"/>
    <x v="2"/>
  </r>
  <r>
    <x v="302"/>
    <x v="960"/>
    <n v="5634"/>
    <s v="Barbate"/>
    <x v="15"/>
    <x v="4"/>
    <d v="1899-12-30T20:00:00"/>
    <s v="36.130057"/>
    <s v="-5.927239"/>
    <s v="Rescatados los tres tripulantes de una pequeña embarcación que salió ardiendo"/>
    <x v="1"/>
    <x v="5"/>
    <x v="0"/>
    <x v="5"/>
    <s v="Local"/>
    <x v="4"/>
    <x v="1"/>
    <x v="3"/>
    <x v="5"/>
    <x v="0"/>
    <x v="3"/>
    <x v="0"/>
    <x v="13"/>
    <x v="0"/>
    <x v="6"/>
    <x v="2"/>
  </r>
  <r>
    <x v="302"/>
    <x v="960"/>
    <n v="5635"/>
    <s v="Barbate"/>
    <x v="15"/>
    <x v="4"/>
    <d v="1899-12-30T20:00:00"/>
    <s v="36.130057"/>
    <s v="-5.927239"/>
    <s v="Rescatados los tres tripulantes de una pequeña embarcación que salió ardiendo"/>
    <x v="1"/>
    <x v="5"/>
    <x v="0"/>
    <x v="5"/>
    <s v="Local"/>
    <x v="4"/>
    <x v="1"/>
    <x v="3"/>
    <x v="5"/>
    <x v="0"/>
    <x v="3"/>
    <x v="0"/>
    <x v="13"/>
    <x v="0"/>
    <x v="6"/>
    <x v="2"/>
  </r>
  <r>
    <x v="303"/>
    <x v="961"/>
    <n v="5691"/>
    <s v="Obejos"/>
    <x v="6"/>
    <x v="4"/>
    <m/>
    <s v="38.136545"/>
    <s v="-4.796549"/>
    <s v="Investigan la muerte de un hombre ahogado en una charca"/>
    <x v="1"/>
    <x v="61"/>
    <x v="0"/>
    <x v="4"/>
    <s v="Local"/>
    <x v="3"/>
    <x v="0"/>
    <x v="0"/>
    <x v="11"/>
    <x v="0"/>
    <x v="1"/>
    <x v="0"/>
    <x v="3"/>
    <x v="0"/>
    <x v="4"/>
    <x v="0"/>
  </r>
  <r>
    <x v="303"/>
    <x v="962"/>
    <n v="5638"/>
    <s v="Leaburu, Txarama"/>
    <x v="12"/>
    <x v="6"/>
    <m/>
    <s v="43.123023"/>
    <s v="-2.053963"/>
    <s v="Aparece el cadáver de un hombre de 83 años en un canal de agua de Leaburu, en Guipúzcoa"/>
    <x v="1"/>
    <x v="51"/>
    <x v="0"/>
    <x v="4"/>
    <s v="Local"/>
    <x v="3"/>
    <x v="0"/>
    <x v="0"/>
    <x v="1"/>
    <x v="0"/>
    <x v="1"/>
    <x v="0"/>
    <x v="3"/>
    <x v="0"/>
    <x v="1"/>
    <x v="0"/>
  </r>
  <r>
    <x v="304"/>
    <x v="963"/>
    <n v="5626"/>
    <s v="Mogán"/>
    <x v="19"/>
    <x v="2"/>
    <d v="1899-12-30T11:01:00"/>
    <s v="27.811953"/>
    <s v="-15.767803"/>
    <s v="Un buceador ruso fallecido en aguas de Mogán, el primer ahogado en Canarias en 2019"/>
    <x v="1"/>
    <x v="67"/>
    <x v="13"/>
    <x v="6"/>
    <s v="Extranjero"/>
    <x v="3"/>
    <x v="1"/>
    <x v="0"/>
    <x v="8"/>
    <x v="0"/>
    <x v="4"/>
    <x v="0"/>
    <x v="10"/>
    <x v="2"/>
    <x v="1"/>
    <x v="3"/>
  </r>
  <r>
    <x v="305"/>
    <x v="964"/>
    <n v="5639"/>
    <s v="Murcia, Puerto Tomás Maestre"/>
    <x v="9"/>
    <x v="5"/>
    <d v="1899-12-30T23:00:00"/>
    <s v="37.747301"/>
    <s v="-0.741193"/>
    <s v="Encuentran ahogado un turista en la Cornisa Poniente del Puerto Tomás Maestre"/>
    <x v="1"/>
    <x v="38"/>
    <x v="10"/>
    <x v="4"/>
    <s v="Extranjero"/>
    <x v="1"/>
    <x v="0"/>
    <x v="0"/>
    <x v="3"/>
    <x v="0"/>
    <x v="1"/>
    <x v="0"/>
    <x v="3"/>
    <x v="0"/>
    <x v="4"/>
    <x v="0"/>
  </r>
  <r>
    <x v="305"/>
    <x v="965"/>
    <n v="5630"/>
    <s v="Beade"/>
    <x v="1"/>
    <x v="1"/>
    <m/>
    <s v="42.201207"/>
    <s v="-8.720613"/>
    <s v="Hallan a un hombre ahogado en un río de Beade"/>
    <x v="1"/>
    <x v="50"/>
    <x v="0"/>
    <x v="4"/>
    <s v="Local"/>
    <x v="1"/>
    <x v="1"/>
    <x v="0"/>
    <x v="1"/>
    <x v="0"/>
    <x v="1"/>
    <x v="0"/>
    <x v="3"/>
    <x v="0"/>
    <x v="1"/>
    <x v="0"/>
  </r>
  <r>
    <x v="306"/>
    <x v="966"/>
    <n v="5629"/>
    <s v="A Coruña, O Portiño"/>
    <x v="20"/>
    <x v="1"/>
    <d v="1899-12-30T12:00:00"/>
    <s v="43.372720"/>
    <s v="-8.447282"/>
    <s v="Un hombre muere en A Coruña al caer al mar mientras paseaba por el puerto de O Portiño"/>
    <x v="1"/>
    <x v="64"/>
    <x v="0"/>
    <x v="4"/>
    <s v="Local"/>
    <x v="3"/>
    <x v="0"/>
    <x v="0"/>
    <x v="4"/>
    <x v="0"/>
    <x v="0"/>
    <x v="0"/>
    <x v="3"/>
    <x v="2"/>
    <x v="1"/>
    <x v="3"/>
  </r>
  <r>
    <x v="307"/>
    <x v="967"/>
    <n v="5728"/>
    <s v="Badajoz, Río Guadiana"/>
    <x v="32"/>
    <x v="13"/>
    <m/>
    <s v="38.876921"/>
    <s v="-6.990553"/>
    <s v="La desaparición del fallecido hallado en el río Guadiana se denunció a principio de año"/>
    <x v="1"/>
    <x v="4"/>
    <x v="0"/>
    <x v="1"/>
    <s v="Local"/>
    <x v="1"/>
    <x v="1"/>
    <x v="0"/>
    <x v="1"/>
    <x v="0"/>
    <x v="1"/>
    <x v="0"/>
    <x v="1"/>
    <x v="0"/>
    <x v="4"/>
    <x v="0"/>
  </r>
  <r>
    <x v="307"/>
    <x v="968"/>
    <n v="5627"/>
    <s v="Cabrales, Saltu L'Caleyu"/>
    <x v="23"/>
    <x v="9"/>
    <d v="1899-12-30T08:54:00"/>
    <s v="43.315336"/>
    <s v="-4.848102"/>
    <s v="Rescatan con síntomas de hipotermia a un hombre que cayó al río en Cabrales"/>
    <x v="1"/>
    <x v="5"/>
    <x v="0"/>
    <x v="4"/>
    <s v="Local"/>
    <x v="3"/>
    <x v="1"/>
    <x v="3"/>
    <x v="1"/>
    <x v="0"/>
    <x v="3"/>
    <x v="0"/>
    <x v="3"/>
    <x v="0"/>
    <x v="4"/>
    <x v="2"/>
  </r>
  <r>
    <x v="307"/>
    <x v="969"/>
    <n v="5625"/>
    <s v="Tacoronte"/>
    <x v="27"/>
    <x v="2"/>
    <d v="1899-12-30T10:37:00"/>
    <s v="28.489794"/>
    <s v="-16.432788"/>
    <s v="Varón herido de carácter moderado tras sufrir un accidente mientras practicaba pesca submarina en Tenerife"/>
    <x v="1"/>
    <x v="5"/>
    <x v="0"/>
    <x v="13"/>
    <s v="Sin datos"/>
    <x v="5"/>
    <x v="1"/>
    <x v="5"/>
    <x v="8"/>
    <x v="0"/>
    <x v="3"/>
    <x v="0"/>
    <x v="5"/>
    <x v="2"/>
    <x v="1"/>
    <x v="3"/>
  </r>
  <r>
    <x v="308"/>
    <x v="970"/>
    <n v="5628"/>
    <s v="Torre Pacheco"/>
    <x v="9"/>
    <x v="5"/>
    <m/>
    <s v="37.765260"/>
    <s v="-0.971637"/>
    <s v="Hallan el cadáver de un hombre en una finca de Torre Pacheco"/>
    <x v="1"/>
    <x v="13"/>
    <x v="24"/>
    <x v="4"/>
    <s v="Residente"/>
    <x v="3"/>
    <x v="1"/>
    <x v="0"/>
    <x v="13"/>
    <x v="0"/>
    <x v="1"/>
    <x v="0"/>
    <x v="3"/>
    <x v="0"/>
    <x v="4"/>
    <x v="0"/>
  </r>
  <r>
    <x v="308"/>
    <x v="971"/>
    <n v="5624"/>
    <s v="Yaiza"/>
    <x v="10"/>
    <x v="2"/>
    <m/>
    <s v="28.845900"/>
    <s v="-13.724751"/>
    <s v="Buscan a desaparecido en el mar tras incendio de su embarcación en Lanzarote"/>
    <x v="1"/>
    <x v="37"/>
    <x v="14"/>
    <x v="5"/>
    <s v="Residente"/>
    <x v="3"/>
    <x v="1"/>
    <x v="0"/>
    <x v="5"/>
    <x v="0"/>
    <x v="1"/>
    <x v="0"/>
    <x v="11"/>
    <x v="0"/>
    <x v="6"/>
    <x v="0"/>
  </r>
  <r>
    <x v="308"/>
    <x v="972"/>
    <n v="5622"/>
    <s v="Tamariu, Cala Gamarus"/>
    <x v="0"/>
    <x v="0"/>
    <d v="1899-12-30T11:30:00"/>
    <s v="41.911388"/>
    <s v="3.209499"/>
    <s v="Rescatan a un adulto y a un menor del mar en Tamariu"/>
    <x v="1"/>
    <x v="0"/>
    <x v="38"/>
    <x v="4"/>
    <s v="Extranjero"/>
    <x v="4"/>
    <x v="1"/>
    <x v="3"/>
    <x v="8"/>
    <x v="5"/>
    <x v="3"/>
    <x v="0"/>
    <x v="3"/>
    <x v="2"/>
    <x v="4"/>
    <x v="2"/>
  </r>
  <r>
    <x v="308"/>
    <x v="972"/>
    <n v="5623"/>
    <s v="Tamariu, Cala Gamarus"/>
    <x v="0"/>
    <x v="0"/>
    <d v="1899-12-30T11:30:00"/>
    <s v="41.911388"/>
    <s v="3.209499"/>
    <s v="Rescatan a un adulto y a un menor del mar en Tamariu"/>
    <x v="1"/>
    <x v="23"/>
    <x v="38"/>
    <x v="9"/>
    <s v="Extranjero"/>
    <x v="4"/>
    <x v="1"/>
    <x v="3"/>
    <x v="8"/>
    <x v="5"/>
    <x v="3"/>
    <x v="0"/>
    <x v="3"/>
    <x v="2"/>
    <x v="4"/>
    <x v="2"/>
  </r>
  <r>
    <x v="309"/>
    <x v="973"/>
    <n v="5618"/>
    <s v="El Poble Nou de Benitatxell, Cala del Moraig"/>
    <x v="28"/>
    <x v="12"/>
    <d v="1899-12-30T13:00:00"/>
    <s v="38.708076"/>
    <s v="0.166856"/>
    <s v="Agónico rescate en la playa del Moraig de Benitatxell"/>
    <x v="1"/>
    <x v="23"/>
    <x v="0"/>
    <x v="6"/>
    <s v="Local"/>
    <x v="4"/>
    <x v="3"/>
    <x v="3"/>
    <x v="8"/>
    <x v="4"/>
    <x v="3"/>
    <x v="0"/>
    <x v="10"/>
    <x v="0"/>
    <x v="4"/>
    <x v="2"/>
  </r>
  <r>
    <x v="309"/>
    <x v="973"/>
    <n v="5620"/>
    <s v="El Poble Nou de Benitatxell, Cala del Moraig"/>
    <x v="28"/>
    <x v="12"/>
    <d v="1899-12-30T13:00:00"/>
    <s v="38.708076"/>
    <s v="0.166856"/>
    <s v="Agónico rescate en la playa del Moraig de Benitatxell"/>
    <x v="1"/>
    <x v="7"/>
    <x v="13"/>
    <x v="6"/>
    <s v="Extranjero"/>
    <x v="4"/>
    <x v="3"/>
    <x v="3"/>
    <x v="8"/>
    <x v="4"/>
    <x v="3"/>
    <x v="0"/>
    <x v="10"/>
    <x v="0"/>
    <x v="4"/>
    <x v="2"/>
  </r>
  <r>
    <x v="309"/>
    <x v="973"/>
    <n v="5621"/>
    <s v="El Poble Nou de Benitatxell, Cala del Moraig"/>
    <x v="28"/>
    <x v="12"/>
    <d v="1899-12-30T13:00:00"/>
    <s v="38.708076"/>
    <s v="0.166856"/>
    <s v="Agónico rescate en la playa del Moraig de Benitatxell"/>
    <x v="0"/>
    <x v="7"/>
    <x v="13"/>
    <x v="6"/>
    <s v="Extranjero"/>
    <x v="4"/>
    <x v="3"/>
    <x v="3"/>
    <x v="8"/>
    <x v="4"/>
    <x v="3"/>
    <x v="0"/>
    <x v="10"/>
    <x v="0"/>
    <x v="4"/>
    <x v="2"/>
  </r>
  <r>
    <x v="310"/>
    <x v="974"/>
    <m/>
    <m/>
    <x v="61"/>
    <x v="19"/>
    <m/>
    <m/>
    <m/>
    <m/>
    <x v="2"/>
    <x v="5"/>
    <x v="39"/>
    <x v="19"/>
    <m/>
    <x v="10"/>
    <x v="11"/>
    <x v="9"/>
    <x v="18"/>
    <x v="7"/>
    <x v="11"/>
    <x v="4"/>
    <x v="23"/>
    <x v="6"/>
    <x v="12"/>
    <x v="8"/>
  </r>
</pivotCacheRecords>
</file>

<file path=xl/pivotCache/pivotCacheRecords2.xml><?xml version="1.0" encoding="utf-8"?>
<pivotCacheRecords xmlns="http://schemas.openxmlformats.org/spreadsheetml/2006/main" xmlns:r="http://schemas.openxmlformats.org/officeDocument/2006/relationships" count="1282">
  <r>
    <d v="2019-12-30T00:00:00"/>
    <x v="0"/>
    <x v="0"/>
    <s v="Girona"/>
    <s v="Girona"/>
    <s v="Cataluña"/>
    <d v="1899-12-30T14:30:00"/>
    <s v="41.984437"/>
    <s v="2.817643"/>
    <s v="Detenida una madre en Girona por ahogar a su hija en la bañera"/>
    <x v="0"/>
    <n v="10"/>
    <s v="España"/>
    <s v="Homicidio, Asesinato"/>
    <s v="Local"/>
    <s v="Ahogado con sintomas de aspiración de agua"/>
    <s v="Edad, Enfermedad, Enfermedad Mental"/>
    <x v="0"/>
    <s v="Bañera"/>
    <s v="Sin datos"/>
    <s v="SVA por SEM"/>
    <s v="No vigilado"/>
    <s v="Otro"/>
    <s v="Ciudadano"/>
    <s v="Acompañante, familiar, amigo"/>
    <s v="Recuperación de cadaver"/>
    <s v="#https://elpais.com/ccaa/2019/12/30/catalunya/1577718655_142222.html#"/>
  </r>
  <r>
    <d v="2019-12-28T00:00:00"/>
    <x v="1"/>
    <x v="1"/>
    <s v="Vigo, Río Lagares"/>
    <s v="Pontevedra"/>
    <s v="Galicia"/>
    <m/>
    <s v="42.226214"/>
    <s v="-8.688057"/>
    <s v="Hallan a una mujer de unos 70 años ahogada en el río Lagares"/>
    <x v="0"/>
    <n v="70"/>
    <s v="España"/>
    <s v="Sin datos"/>
    <s v="Local"/>
    <s v="Posible Ahogamiento"/>
    <s v="Edad, Enfermedad, Enfermedad Mental"/>
    <x v="0"/>
    <s v="Rios, canales y similares"/>
    <s v="Sin datos"/>
    <s v="Recuperacion de cadaver"/>
    <s v="No vigilado"/>
    <s v="Sin datos"/>
    <s v="Ciudadano"/>
    <s v="Ciudadano"/>
    <s v="Recuperación de cadaver"/>
    <s v="#https://www.farodevigo.es/gran-vigo/2019/12/29/hallan-mujer-70-anos-ahogada/2224057.html#"/>
  </r>
  <r>
    <d v="2019-12-28T00:00:00"/>
    <x v="2"/>
    <x v="2"/>
    <s v="Pájara, Playa de Jandía, Morro Jable"/>
    <s v="Fuerteventura"/>
    <s v="Canarias"/>
    <d v="1899-12-30T14:34:00"/>
    <s v="28.047624"/>
    <s v="-14.346811"/>
    <s v="Trasladado en estado grave un bañista tras ser recuperado de una parada cardiorrespiratoria en Fuerteventura"/>
    <x v="1"/>
    <n v="80"/>
    <s v="España"/>
    <s v="Enfermedad, ataque cardíaco o ACVA"/>
    <s v="Sin datos"/>
    <s v="Ahogamiento secundario a enfermedad"/>
    <s v="Edad, Enfermedad, Enfermedad Mental"/>
    <x v="1"/>
    <s v="Playas con vigilancia"/>
    <s v="Sin datos"/>
    <s v="RCP basica SOS y SVA por SEM"/>
    <s v="En horario de vigilancia"/>
    <s v="Natación recreativa"/>
    <s v="Socorrista en servicio"/>
    <s v="Socorrista"/>
    <s v="Rescate por Socorristas o personas adiestradas en RCP"/>
    <s v="#https://www3.gobiernodecanarias.org/noticias/trasladado-en-estado-grave-un-banista-tras-ser-recuperado-de-una-parada-cardiorrespiratoria-en-fuerteventura/#"/>
  </r>
  <r>
    <d v="2019-12-28T00:00:00"/>
    <x v="3"/>
    <x v="3"/>
    <s v="San Ciibrao, Playa do Torno"/>
    <s v="Lugo"/>
    <s v="Galicia"/>
    <d v="1899-12-30T06:00:00"/>
    <s v="43.697919"/>
    <s v="-7.440806"/>
    <s v="Fallece un hombre ahogado en la playa de Cervo, en Lugo"/>
    <x v="1"/>
    <n v="64"/>
    <s v="España"/>
    <s v="Drogas, alcohol, otros tóxicos"/>
    <s v="Limítrofe"/>
    <s v="Ahogado con sintomas de aspiración de agua"/>
    <s v="Sin datos"/>
    <x v="0"/>
    <s v="Playas sin vigilancia"/>
    <s v="Sin datos"/>
    <s v="SVA por SEM"/>
    <s v="No vigilado"/>
    <s v="Actividad cerca del agua"/>
    <s v="Ciudadano"/>
    <s v="Helicoptero"/>
    <s v="Rescate por personal adiestrado con equipamiento"/>
    <s v="#https://www.laregion.es/articulo/galicia/fallece-hombre-ahogado-playa-cervo-lugo/20191228100553916057.html#"/>
  </r>
  <r>
    <d v="2019-12-27T00:00:00"/>
    <x v="4"/>
    <x v="4"/>
    <s v="Barcelona, Port Vell"/>
    <s v="Barcelona"/>
    <s v="Cataluña"/>
    <d v="1899-12-30T02:00:00"/>
    <s v="41.375604"/>
    <s v="2.181398"/>
    <s v="Muere un hombre de 36 años al caer de una embarcación de recreo en el puerto de Barcelona"/>
    <x v="1"/>
    <n v="36"/>
    <s v="Australia"/>
    <s v="Accidente, caída o zambullida accidentales"/>
    <s v="Extranjero"/>
    <s v="Ahogamiento secundario a accidente"/>
    <s v="Sin datos"/>
    <x v="0"/>
    <s v="Puertos, embarcaderos, amarres"/>
    <s v="Buenas condiciones metereológicas o del agua (Bandera Verde)"/>
    <s v="Recuperacion de cadaver"/>
    <s v="No vigilado"/>
    <s v="Actividad cerca del agua"/>
    <s v="Acompañante, familiar, amigo"/>
    <s v="Cuerpo de Seguridad o Emergencias"/>
    <s v="Recuperación de cadaver"/>
    <s v="#https://elpais.com/ccaa/2019/12/28/catalunya/1577525547_468839.html?ssm=TW_CC#"/>
  </r>
  <r>
    <d v="2019-12-27T00:00:00"/>
    <x v="5"/>
    <x v="5"/>
    <s v="Illa de la Toja, O Aguiúncho"/>
    <s v="Pontevedra"/>
    <s v="Galicia"/>
    <d v="1899-12-30T20:00:00"/>
    <s v="42.570044"/>
    <s v="-8.860638"/>
    <s v="Rescatan a tres tripulantes de un velero vigués que encalló en unas rocas de A Illa"/>
    <x v="1"/>
    <m/>
    <s v="España"/>
    <s v="Naufragio"/>
    <s v="Sin datos"/>
    <s v="Perdida de Control"/>
    <s v="Sin datos"/>
    <x v="2"/>
    <s v="Franja costera o alta mar"/>
    <s v="Sin datos"/>
    <s v="Sin Reanimacion"/>
    <s v="No vigilado"/>
    <s v="Embarcación de vela"/>
    <s v="Ciudadano"/>
    <s v="Embarcacion costera"/>
    <s v="Rescate por personal adiestrado con equipamiento"/>
    <s v="#https://www.farodevigo.es/portada-arousa/2019/12/28/rescatan-tres-tripulantes-velero-vigues/2223536.html#"/>
  </r>
  <r>
    <d v="2019-12-27T00:00:00"/>
    <x v="5"/>
    <x v="6"/>
    <s v="Illa de la Toja, O Aguiúncho"/>
    <s v="Pontevedra"/>
    <s v="Galicia"/>
    <d v="1899-12-30T20:00:00"/>
    <s v="42.570044"/>
    <s v="-8.860638"/>
    <s v="Rescatan a tres tripulantes de un velero vigués que encalló en unas rocas de A Illa"/>
    <x v="1"/>
    <m/>
    <s v="España"/>
    <s v="Naufragio"/>
    <s v="Sin datos"/>
    <s v="Perdida de Control"/>
    <s v="Sin datos"/>
    <x v="2"/>
    <s v="Franja costera o alta mar"/>
    <s v="Sin datos"/>
    <s v="Sin Reanimacion"/>
    <s v="No vigilado"/>
    <s v="Embarcación de vela"/>
    <s v="Ciudadano"/>
    <s v="Embarcacion costera"/>
    <s v="Rescate por personal adiestrado con equipamiento"/>
    <s v="#https://www.farodevigo.es/portada-arousa/2019/12/28/rescatan-tres-tripulantes-velero-vigues/2223536.html#"/>
  </r>
  <r>
    <d v="2019-12-27T00:00:00"/>
    <x v="5"/>
    <x v="7"/>
    <s v="Illa de la Toja, O Aguiúncho"/>
    <s v="Pontevedra"/>
    <s v="Galicia"/>
    <d v="1899-12-30T20:00:00"/>
    <s v="42.570044"/>
    <s v="-8.860638"/>
    <s v="Rescatan a tres tripulantes de un velero vigués que encalló en unas rocas de A Illa"/>
    <x v="1"/>
    <m/>
    <s v="España"/>
    <s v="Naufragio"/>
    <s v="Sin datos"/>
    <s v="Perdida de Control"/>
    <s v="Sin datos"/>
    <x v="2"/>
    <s v="Franja costera o alta mar"/>
    <s v="Sin datos"/>
    <s v="Sin Reanimacion"/>
    <s v="No vigilado"/>
    <s v="Embarcación de vela"/>
    <s v="Ciudadano"/>
    <s v="Embarcacion costera"/>
    <s v="Rescate por personal adiestrado con equipamiento"/>
    <s v="#https://www.farodevigo.es/portada-arousa/2019/12/28/rescatan-tres-tripulantes-velero-vigues/2223536.html#"/>
  </r>
  <r>
    <d v="2019-12-27T00:00:00"/>
    <x v="6"/>
    <x v="8"/>
    <s v="Sanabria, Lago de Sanabria"/>
    <s v="Zamora"/>
    <s v="Castilla y León"/>
    <m/>
    <s v="42.122682"/>
    <s v="-6.699666"/>
    <s v="Aparece el cadáver de un hombre en el Tera junto al Lago de Sanabria"/>
    <x v="1"/>
    <n v="70"/>
    <s v="España"/>
    <s v="Sin datos"/>
    <s v="Sin datos"/>
    <s v="Posible Ahogamiento"/>
    <s v="Edad, Enfermedad, Enfermedad Mental"/>
    <x v="0"/>
    <s v="Aguas interiores sin vigilancia"/>
    <s v="Sin datos"/>
    <s v="Recuperacion de cadaver"/>
    <s v="No vigilado"/>
    <s v="Sin datos"/>
    <s v="Ciudadano"/>
    <s v="Cuerpo de Seguridad o Emergencias"/>
    <s v="Recuperación de cadaver"/>
    <s v="#https://www.noticiascyl.com/zamora/sucesos-zamora/2019/12/28/aparece-el-cadaver-de-un-hombre-en-las-inmediaciones-del-lago-de-sanabria/#"/>
  </r>
  <r>
    <d v="2019-12-27T00:00:00"/>
    <x v="7"/>
    <x v="9"/>
    <s v="Puerto del Rosario, Playa Nido de las Aguilas"/>
    <s v="Fuerteventura"/>
    <s v="Canarias"/>
    <d v="1899-12-30T17:02:00"/>
    <s v="28.470945"/>
    <s v="-13.862053"/>
    <s v="Varón fallecido tras ahogamiento en Fuerteventura"/>
    <x v="1"/>
    <n v="25"/>
    <s v="España"/>
    <s v="Incidente o accidente de buceo"/>
    <s v="Sin datos"/>
    <s v="Posible Ahogamiento"/>
    <s v="Sin datos"/>
    <x v="0"/>
    <s v="Playas sin vigilancia"/>
    <s v="Sin datos"/>
    <s v="SVA por SEM"/>
    <s v="No vigilado"/>
    <s v="Buceo a pulmon"/>
    <s v="Ciudadano"/>
    <s v="Cuerpo de Seguridad o Emergencias"/>
    <s v="Rescate por personal adiestrado con equipamiento"/>
    <s v="#https://www3.gobiernodecanarias.org/noticias/varon-fallecido-tras-ahogamiento-en-lanzarote/#"/>
  </r>
  <r>
    <d v="2019-12-27T00:00:00"/>
    <x v="8"/>
    <x v="10"/>
    <s v="Vigo, Puerto"/>
    <s v="Pontevedra"/>
    <s v="Galicia"/>
    <d v="1899-12-30T11:30:00"/>
    <s v="42.241681"/>
    <s v="-8.723566"/>
    <s v="Rescatan a una mujer que cayó al agua en el Náutico de Vigo"/>
    <x v="0"/>
    <m/>
    <s v="España"/>
    <s v="Accidente, caída o zambullida accidentales"/>
    <s v="Local"/>
    <s v="Perdida de Control"/>
    <s v="Sin datos"/>
    <x v="2"/>
    <s v="Puertos, embarcaderos, amarres"/>
    <s v="Severas condiciones metereológicas o del agua"/>
    <s v="Sin Reanimacion"/>
    <s v="No vigilado"/>
    <s v="Actividad cerca del agua"/>
    <s v="Ciudadano"/>
    <s v="Ciudadano"/>
    <s v="Asistencia por transeúntes no adiestrados"/>
    <s v="#https://www.farodevigo.es/gran-vigo/2019/12/27/rescatan-mujer-cayo-agua-nautico/2223248.html#"/>
  </r>
  <r>
    <d v="2019-12-25T00:00:00"/>
    <x v="9"/>
    <x v="11"/>
    <s v="Córdoba, Puente de San Rafael"/>
    <s v="Córdoba"/>
    <s v="Andalucía"/>
    <d v="1899-12-30T11:55:00"/>
    <s v="37.871761"/>
    <s v="-4.782644"/>
    <s v="Los bomberos rescatan del río Guadalquivir a un joven que se cayó desde el Puente de San Rafael"/>
    <x v="1"/>
    <n v="30"/>
    <s v="España"/>
    <s v="Suicidio"/>
    <s v="Sin datos"/>
    <s v="Perdida de Control"/>
    <s v="Sin datos"/>
    <x v="3"/>
    <s v="Rios, canales y similares"/>
    <s v="Sin datos"/>
    <s v="Sin Reanimacion"/>
    <s v="No vigilado"/>
    <s v="Actividad cerca del agua"/>
    <s v="Ciudadano"/>
    <s v="Cuerpo de Seguridad o Emergencias"/>
    <s v="Rescate por personal adiestrado con equipamiento"/>
    <s v="#http://www.cordobahoy.es/articulo/la-ciudad/bomberos-rescatan-joven-rio-cayo-puente-san-rafael/20191225135424071540.html#"/>
  </r>
  <r>
    <d v="2019-12-24T00:00:00"/>
    <x v="10"/>
    <x v="12"/>
    <s v="Mijas, Club La Costa"/>
    <s v="Málaga"/>
    <s v="Andalucía"/>
    <d v="1899-12-30T13:30:00"/>
    <s v="36.517075"/>
    <s v="-4.633532"/>
    <s v="Mueren dos menores y su padre ahogados en una piscina en Mijas"/>
    <x v="0"/>
    <n v="9"/>
    <s v="Reino Unido"/>
    <s v="Atrapamiento"/>
    <s v="Extranjero"/>
    <s v="Ahogado con sintomas de aspiración de agua"/>
    <s v="Sin datos"/>
    <x v="0"/>
    <s v="Piscinas de equipamientos hoteleros y similares"/>
    <s v="Excelentes condiciones, entornos cerrados o cubiertos"/>
    <s v="RCP basica temprana por transeunte adiestrado"/>
    <s v="No vigilado"/>
    <s v="Natación recreativa"/>
    <s v="Acompañante, familiar, amigo"/>
    <s v="Ciudadano"/>
    <s v="Asistencia por transeúntes adiestrados"/>
    <s v="#https://www.diariosur.es/costadelsol/mueren-menores-padre-20191224181640-nt.html#vca=eng-rrss&amp;vcm=amp&amp;vso=diariosur&amp;vli=tw#"/>
  </r>
  <r>
    <d v="2019-12-24T00:00:00"/>
    <x v="10"/>
    <x v="13"/>
    <s v="Mijas, Club La Costa"/>
    <s v="Málaga"/>
    <s v="Andalucía"/>
    <d v="1899-12-30T13:30:00"/>
    <s v="36.517075"/>
    <s v="-4.633532"/>
    <s v="Mueren dos menores y su padre ahogados en una piscina en Mijas"/>
    <x v="0"/>
    <n v="9"/>
    <s v="Reino Unido"/>
    <s v="Atrapamiento"/>
    <s v="Extranjero"/>
    <s v="Ahogado con sintomas de aspiración de agua"/>
    <s v="Sin datos"/>
    <x v="0"/>
    <s v="Piscinas de equipamientos hoteleros y similares"/>
    <s v="Excelentes condiciones, entornos cerrados o cubiertos"/>
    <s v="RCP basica temprana por transeunte adiestrado"/>
    <s v="No vigilado"/>
    <s v="Natación recreativa"/>
    <s v="Acompañante, familiar, amigo"/>
    <s v="Ciudadano"/>
    <s v="Asistencia por transeúntes adiestrados"/>
    <s v="#https://www.diariosur.es/costadelsol/mueren-menores-padre-20191224181640-nt.html#vca=eng-rrss&amp;vcm=amp&amp;vso=diariosur&amp;vli=tw#"/>
  </r>
  <r>
    <d v="2019-12-24T00:00:00"/>
    <x v="10"/>
    <x v="14"/>
    <s v="Mijas, Club La Costa"/>
    <s v="Málaga"/>
    <s v="Andalucía"/>
    <d v="1899-12-30T13:30:00"/>
    <s v="36.517075"/>
    <s v="-4.633532"/>
    <s v="Mueren dos menores y su padre ahogados en una piscina en Mijas"/>
    <x v="1"/>
    <n v="52"/>
    <s v="Reino Unido"/>
    <s v="Intento de rescate de personas o animales"/>
    <s v="Extranjero"/>
    <s v="Ahogado con sintomas de aspiración de agua"/>
    <s v="Sin datos"/>
    <x v="0"/>
    <s v="Piscinas de equipamientos hoteleros y similares"/>
    <s v="Excelentes condiciones, entornos cerrados o cubiertos"/>
    <s v="RCP basica temprana por transeunte adiestrado"/>
    <s v="No vigilado"/>
    <s v="Natación recreativa"/>
    <s v="Acompañante, familiar, amigo"/>
    <s v="Ciudadano"/>
    <s v="Asistencia por transeúntes adiestrados"/>
    <s v="#https://www.diariosur.es/costadelsol/mueren-menores-padre-20191224181640-nt.html#vca=eng-rrss&amp;vcm=amp&amp;vso=diariosur&amp;vli=tw#"/>
  </r>
  <r>
    <d v="2019-12-24T00:00:00"/>
    <x v="11"/>
    <x v="15"/>
    <s v="Córdoba, Puente Romano"/>
    <s v="Córdoba"/>
    <s v="Andalucía"/>
    <d v="1899-12-30T00:15:00"/>
    <s v="37.876735"/>
    <s v="-4.778405"/>
    <s v="Cae un hombre al río desde el Puente Romano de Córdoba"/>
    <x v="1"/>
    <n v="59"/>
    <s v="España"/>
    <s v="Accidente, caída o zambullida accidentales"/>
    <s v="Sin datos"/>
    <s v="Perdida de Control"/>
    <s v="Sin datos"/>
    <x v="3"/>
    <s v="Rios, canales y similares"/>
    <s v="Sin datos"/>
    <s v="Sin Reanimacion"/>
    <s v="No vigilado"/>
    <s v="Actividad cerca del agua"/>
    <s v="Ciudadano"/>
    <s v="Cuerpo de Seguridad o Emergencias"/>
    <s v="Rescate por personal adiestrado con equipamiento"/>
    <s v="#https://sevilla.abc.es/andalucia/cordoba/sevi-bomberos-rescatan-esta-madrugada-hombre-precipito-puente-romano-201912241132_noticia.html#"/>
  </r>
  <r>
    <d v="2019-12-23T00:00:00"/>
    <x v="12"/>
    <x v="16"/>
    <s v="Raxó"/>
    <s v="Pontevedra"/>
    <s v="Galicia"/>
    <d v="1899-12-30T16:00:00"/>
    <s v="42.402092"/>
    <s v="-8.754655"/>
    <s v="Rescatan a una persona que se cayó al mar en el muelle de Raxó"/>
    <x v="1"/>
    <m/>
    <s v="España"/>
    <s v="Accidente, caída o zambullida accidentales"/>
    <s v="Local"/>
    <s v="Perdida de Control"/>
    <s v="Sin datos"/>
    <x v="3"/>
    <s v="Franja costera o alta mar"/>
    <s v="Sin datos"/>
    <s v="Sin Reanimacion"/>
    <s v="No vigilado"/>
    <s v="Embarcación a motor"/>
    <s v="Ciudadano"/>
    <s v="Embarcacion costera"/>
    <s v="Rescate por personal adiestrado con equipamiento"/>
    <s v="#https://www.farodevigo.es/portada-pontevedra/2019/12/23/rescatan-persona-cayo-mar-muelle/2222012.html#"/>
  </r>
  <r>
    <d v="2019-12-23T00:00:00"/>
    <x v="13"/>
    <x v="17"/>
    <s v="Sabarís, Río Guillade"/>
    <s v="Pontevedra"/>
    <s v="Galicia"/>
    <d v="1899-12-30T09:00:00"/>
    <s v="42.103166"/>
    <s v="-8.825421"/>
    <s v="Rescatan el cadáver de un baionés con su moto en un río de Sabarís"/>
    <x v="1"/>
    <n v="49"/>
    <s v="España"/>
    <s v="Accidente de Trafico"/>
    <s v="Sin datos"/>
    <s v="Ahogamiento secundario a accidente"/>
    <s v="Sin datos"/>
    <x v="0"/>
    <s v="Rios, canales y similares"/>
    <s v="Sin datos"/>
    <s v="Recuperacion de cadaver"/>
    <s v="No vigilado"/>
    <s v="Circulación en vehiculo"/>
    <s v="Ciudadano"/>
    <s v="Cuerpo de Seguridad o Emergencias"/>
    <s v="Recuperación de cadaver"/>
    <s v="#https://www.farodevigo.es/sociedad/2019/12/23/rescatan-cadaver-baiones-moto-rio/2221839.html#"/>
  </r>
  <r>
    <d v="2019-12-22T00:00:00"/>
    <x v="14"/>
    <x v="18"/>
    <s v="Villaprovedo"/>
    <s v="Palencia"/>
    <s v="Castilla y León"/>
    <m/>
    <s v="42.522556"/>
    <s v="-4.384546"/>
    <s v="Rescatan a un conductor atrapado en su vehículo semihundido en un arroyo"/>
    <x v="1"/>
    <n v="63"/>
    <s v="España"/>
    <s v="Accidente de Trafico"/>
    <s v="Sin datos"/>
    <s v="Ahogamiento secundario a accidente"/>
    <s v="Edad, Enfermedad, Enfermedad Mental"/>
    <x v="3"/>
    <s v="Rios, canales y similares"/>
    <s v="Sin datos"/>
    <s v="Sin Reanimacion"/>
    <s v="No vigilado"/>
    <s v="Circulación en vehiculo"/>
    <s v="Ciudadano"/>
    <s v="Cuerpo de Seguridad o Emergencias"/>
    <s v="Rescate por personal adiestrado con equipamiento"/>
    <s v="#https://www.elnortedecastilla.es/palencia/201506/22/rescatan-conductor-atrapado-vehiculo-20150622120153.html#"/>
  </r>
  <r>
    <d v="2019-12-22T00:00:00"/>
    <x v="15"/>
    <x v="19"/>
    <s v="Cartagena"/>
    <s v="Murcia"/>
    <s v="Murcia"/>
    <m/>
    <s v="37.597219"/>
    <s v="-0.983729"/>
    <s v="Muere un hombre al caer por el cantil del Puerto de Cartagena"/>
    <x v="1"/>
    <n v="40"/>
    <s v="España"/>
    <s v="Accidente, caída o zambullida accidentales"/>
    <s v="Local"/>
    <s v="Ahogamiento secundario a accidente"/>
    <s v="Sin datos"/>
    <x v="0"/>
    <s v="Puertos, embarcaderos, amarres"/>
    <s v="Sin datos"/>
    <s v="Recuperacion de cadaver"/>
    <s v="No vigilado"/>
    <s v="Actividad cerca del agua"/>
    <s v="Acompañante, familiar, amigo"/>
    <s v="Cuerpo de Seguridad o Emergencias"/>
    <s v="Asistencia por transeúntes no adiestrados"/>
    <s v="#https://www.cope.es/emisoras/region-de-murcia/murcia-provincia/cartagena/noticias/muere-hombre-caer-por-cantil-del-puerto-cartagena-20191222_580361#"/>
  </r>
  <r>
    <d v="2019-12-22T00:00:00"/>
    <x v="16"/>
    <x v="20"/>
    <s v="Yaiza, Playa Blanca"/>
    <s v="Lanzarote"/>
    <s v="Canarias"/>
    <m/>
    <s v="28.860230"/>
    <s v="-13.830378"/>
    <s v="Rescatados dos tripulantes de una embarcación volcada en Playa Blanca"/>
    <x v="1"/>
    <m/>
    <s v="España"/>
    <s v="Naufragio"/>
    <s v="Sin datos"/>
    <s v="Perdida de Control"/>
    <s v="Sin datos"/>
    <x v="3"/>
    <s v="Franja costera o alta mar"/>
    <s v="Sin datos"/>
    <s v="Sin Reanimacion"/>
    <s v="No vigilado"/>
    <s v="Embarcación a motor"/>
    <s v="Ciudadano"/>
    <s v="Embarcación de rescate"/>
    <s v="Rescate por personal adiestrado con equipamiento"/>
    <s v="#http://www.cronicasdelanzarote.es/Rescatados-dos-tripulantes-de-una-embarcacion-volcada-en-Playa-Blanca.html#"/>
  </r>
  <r>
    <d v="2019-12-22T00:00:00"/>
    <x v="16"/>
    <x v="21"/>
    <s v="Yaiza, Playa Blanca"/>
    <s v="Lanzarote"/>
    <s v="Canarias"/>
    <m/>
    <s v="28.860230"/>
    <s v="-13.830378"/>
    <s v="Rescatados dos tripulantes de una embarcación volcada en Playa Blanca"/>
    <x v="1"/>
    <m/>
    <s v="España"/>
    <s v="Naufragio"/>
    <s v="Sin datos"/>
    <s v="Perdida de Control"/>
    <s v="Sin datos"/>
    <x v="3"/>
    <s v="Franja costera o alta mar"/>
    <s v="Sin datos"/>
    <s v="Sin Reanimacion"/>
    <s v="No vigilado"/>
    <s v="Embarcación a motor"/>
    <s v="Ciudadano"/>
    <s v="Embarcación de rescate"/>
    <s v="Rescate por personal adiestrado con equipamiento"/>
    <s v="#http://www.cronicasdelanzarote.es/Rescatados-dos-tripulantes-de-una-embarcacion-volcada-en-Playa-Blanca.html#"/>
  </r>
  <r>
    <d v="2019-12-22T00:00:00"/>
    <x v="17"/>
    <x v="22"/>
    <s v="Garrucha"/>
    <s v="Almería"/>
    <s v="Andalucía"/>
    <m/>
    <s v="37.182836"/>
    <s v="-1.819809"/>
    <s v="Rescatado tras caer accidentalmente al mar en el puerto de Garrucha"/>
    <x v="1"/>
    <m/>
    <s v="España"/>
    <s v="Accidente, caída o zambullida accidentales"/>
    <s v="Sin datos"/>
    <s v="Perdida de Control"/>
    <s v="Sin datos"/>
    <x v="3"/>
    <s v="Puertos, embarcaderos, amarres"/>
    <s v="Sin datos"/>
    <s v="Sin Reanimacion"/>
    <s v="No vigilado"/>
    <s v="Actividad cerca del agua"/>
    <s v="Ciudadano"/>
    <s v="Cuerpo de Seguridad o Emergencias"/>
    <s v="Rescate por personal adiestrado con equipamiento"/>
    <s v="#https://www.diariodealmeria.es/provincia/Rescatado-caer-accidentalmente-puerto-Garrucha_0_1421258272.html#"/>
  </r>
  <r>
    <d v="2019-12-22T00:00:00"/>
    <x v="18"/>
    <x v="23"/>
    <s v="Sant Feliu de Guíxols"/>
    <s v="Girona"/>
    <s v="Cataluña"/>
    <d v="1899-12-30T10:30:00"/>
    <s v="41.777711"/>
    <s v="3.040091"/>
    <s v="Muere un pescador en Girona, séptima víctima del temporal en España"/>
    <x v="1"/>
    <n v="30"/>
    <s v="España"/>
    <s v="Condiciones del medio acuático"/>
    <s v="Limítrofe"/>
    <s v="Ahogamiento secundario a accidente"/>
    <s v="Falta de protección o equipamiento"/>
    <x v="0"/>
    <s v="Entorno marino"/>
    <s v="Severas condiciones metereológicas o del agua"/>
    <s v="Recuperacion de cadaver"/>
    <s v="No vigilado"/>
    <s v="Pesca desde playa o rocas"/>
    <s v="Ciudadano"/>
    <s v="Embarcación de rescate"/>
    <s v="Rescate por personal adiestrado con equipamiento"/>
    <s v="#https://elpais.com/ccaa/2019/12/22/catalunya/1577020333_539148.html?ssm=TW_CC#"/>
  </r>
  <r>
    <d v="2019-12-22T00:00:00"/>
    <x v="18"/>
    <x v="24"/>
    <s v="Sant Feliu de Guíxols"/>
    <s v="Girona"/>
    <s v="Cataluña"/>
    <d v="1899-12-30T10:30:00"/>
    <s v="41.777711"/>
    <s v="3.040091"/>
    <s v="Muere un pescador en Girona, séptima víctima del temporal en España"/>
    <x v="1"/>
    <n v="30"/>
    <s v="España"/>
    <s v="Condiciones del medio acuático"/>
    <s v="Limítrofe"/>
    <s v="Perdida de Control"/>
    <s v="Falta de protección o equipamiento"/>
    <x v="3"/>
    <s v="Entorno marino"/>
    <s v="Severas condiciones metereológicas o del agua"/>
    <s v="Sin Reanimacion"/>
    <s v="No vigilado"/>
    <s v="Pesca desde playa o rocas"/>
    <s v="Ciudadano"/>
    <s v="Embarcación de rescate"/>
    <s v="Rescate por personal adiestrado con equipamiento"/>
    <s v="#https://elpais.com/ccaa/2019/12/22/catalunya/1577020333_539148.html?ssm=TW_CC#"/>
  </r>
  <r>
    <d v="2019-12-22T00:00:00"/>
    <x v="18"/>
    <x v="25"/>
    <s v="Sant Feliu de Guíxols"/>
    <s v="Girona"/>
    <s v="Cataluña"/>
    <d v="1899-12-30T10:30:00"/>
    <s v="41.777711"/>
    <s v="3.040091"/>
    <s v="Muere un pescador en Girona, séptima víctima del temporal en España"/>
    <x v="1"/>
    <n v="30"/>
    <s v="España"/>
    <s v="Condiciones del medio acuático"/>
    <s v="Limítrofe"/>
    <s v="Perdida de Control"/>
    <s v="Falta de protección o equipamiento"/>
    <x v="3"/>
    <s v="Entorno marino"/>
    <s v="Severas condiciones metereológicas o del agua"/>
    <s v="Sin Reanimacion"/>
    <s v="No vigilado"/>
    <s v="Pesca desde playa o rocas"/>
    <s v="Ciudadano"/>
    <s v="Embarcación de rescate"/>
    <s v="Rescate por personal adiestrado con equipamiento"/>
    <s v="#https://elpais.com/ccaa/2019/12/22/catalunya/1577020333_539148.html?ssm=TW_CC#"/>
  </r>
  <r>
    <d v="2019-12-22T00:00:00"/>
    <x v="18"/>
    <x v="26"/>
    <s v="Sant Feliu de Guíxols"/>
    <s v="Girona"/>
    <s v="Cataluña"/>
    <d v="1899-12-30T10:30:00"/>
    <s v="41.777711"/>
    <s v="3.040091"/>
    <s v="Muere un pescador en Girona, séptima víctima del temporal en España"/>
    <x v="1"/>
    <m/>
    <s v="España"/>
    <s v="Intento de rescate de personas o animales"/>
    <s v="Local"/>
    <s v="Perdida de Control"/>
    <s v="Peligrosidad del entorno"/>
    <x v="3"/>
    <s v="Entorno marino"/>
    <s v="Severas condiciones metereológicas o del agua"/>
    <s v="Sin Reanimacion"/>
    <s v="No vigilado"/>
    <s v="Pesca desde playa o rocas"/>
    <s v="Ciudadano"/>
    <s v="Embarcación de rescate"/>
    <s v="Rescate por personal adiestrado con equipamiento"/>
    <s v="#https://elpais.com/ccaa/2019/12/22/catalunya/1577020333_539148.html?ssm=TW_CC#"/>
  </r>
  <r>
    <d v="2019-12-22T00:00:00"/>
    <x v="18"/>
    <x v="27"/>
    <s v="Sant Feliu de Guíxols"/>
    <s v="Girona"/>
    <s v="Cataluña"/>
    <d v="1899-12-30T10:30:00"/>
    <s v="41.777711"/>
    <s v="3.040091"/>
    <s v="Muere un pescador en Girona, séptima víctima del temporal en España"/>
    <x v="1"/>
    <m/>
    <s v="España"/>
    <s v="Intento de rescate de personas o animales"/>
    <s v="Local"/>
    <s v="Perdida de Control"/>
    <s v="Peligrosidad del entorno"/>
    <x v="3"/>
    <s v="Entorno marino"/>
    <s v="Severas condiciones metereológicas o del agua"/>
    <s v="Sin Reanimacion"/>
    <s v="No vigilado"/>
    <s v="Pesca desde playa o rocas"/>
    <s v="Ciudadano"/>
    <s v="Embarcación de rescate"/>
    <s v="Rescate por personal adiestrado con equipamiento"/>
    <s v="#https://elpais.com/ccaa/2019/12/22/catalunya/1577020333_539148.html?ssm=TW_CC#"/>
  </r>
  <r>
    <d v="2019-12-22T00:00:00"/>
    <x v="18"/>
    <x v="28"/>
    <s v="Sant Feliu de Guíxols"/>
    <s v="Girona"/>
    <s v="Cataluña"/>
    <d v="1899-12-30T10:30:00"/>
    <s v="41.777711"/>
    <s v="3.040091"/>
    <s v="Muere un pescador en Girona, séptima víctima del temporal en España"/>
    <x v="1"/>
    <m/>
    <s v="España"/>
    <s v="Intento de rescate de personas o animales"/>
    <s v="Local"/>
    <s v="Perdida de Control"/>
    <s v="Peligrosidad del entorno"/>
    <x v="3"/>
    <s v="Entorno marino"/>
    <s v="Severas condiciones metereológicas o del agua"/>
    <s v="Sin Reanimacion"/>
    <s v="No vigilado"/>
    <s v="Pesca desde playa o rocas"/>
    <s v="Ciudadano"/>
    <s v="Embarcación de rescate"/>
    <s v="Rescate por personal adiestrado con equipamiento"/>
    <s v="#https://elpais.com/ccaa/2019/12/22/catalunya/1577020333_539148.html?ssm=TW_CC#"/>
  </r>
  <r>
    <d v="2019-12-21T00:00:00"/>
    <x v="19"/>
    <x v="29"/>
    <s v="Soraluze Placencia de las Armas"/>
    <s v="Guipuzcoa"/>
    <s v="Euskadi"/>
    <d v="1899-12-30T04:30:00"/>
    <s v="43.178766"/>
    <s v="-2.422476"/>
    <s v="Fallece un vecino de Eibar de 34 años en un accidente en Soraluze"/>
    <x v="1"/>
    <n v="34"/>
    <s v="España"/>
    <s v="Accidente de Trafico"/>
    <s v="Limítrofe"/>
    <s v="Ahogamiento secundario a accidente"/>
    <s v="Sin datos"/>
    <x v="0"/>
    <s v="Rios, canales y similares"/>
    <s v="Sin datos"/>
    <s v="Recuperacion de cadaver"/>
    <s v="No vigilado"/>
    <s v="Circulación en vehiculo"/>
    <s v="Ciudadano"/>
    <s v="Cuerpo de Seguridad o Emergencias"/>
    <s v="Recuperación de cadaver"/>
    <s v="#https://www.donostitik.com/fallece-un-conductor-al-salirse-de-la-calzada-gi-627-y-caer-al-rio-en-soraluze/#"/>
  </r>
  <r>
    <d v="2019-12-21T00:00:00"/>
    <x v="20"/>
    <x v="30"/>
    <s v="Huéscar"/>
    <s v="Granada"/>
    <s v="Andalucía"/>
    <d v="1899-12-30T12:50:00"/>
    <s v="37.841875"/>
    <s v="-2.587244"/>
    <s v="Muere un hombre en Huéscar (Granada) al ser arrastrado dentro de su coche por una riada"/>
    <x v="1"/>
    <n v="44"/>
    <s v="España"/>
    <s v="Riadas, desbordamientos, inundaciones"/>
    <s v="Local"/>
    <s v="Ahogamiento secundario a accidente"/>
    <s v="Sin datos"/>
    <x v="0"/>
    <s v="Rios, canales y similares"/>
    <s v="Severas condiciones metereológicas o del agua"/>
    <s v="Recuperacion de cadaver"/>
    <s v="No vigilado"/>
    <s v="Circulación en vehiculo"/>
    <s v="Ciudadano"/>
    <s v="Cuerpo de Seguridad o Emergencias"/>
    <s v="Recuperación de cadaver"/>
    <s v="#https://baza.ideal.es/comarca/muere-hombre-huescar-20191221161745-nt.html#"/>
  </r>
  <r>
    <d v="2019-12-20T00:00:00"/>
    <x v="21"/>
    <x v="31"/>
    <s v="Canduela"/>
    <s v="Palencia"/>
    <s v="Castilla y León"/>
    <d v="1899-12-30T07:22:00"/>
    <s v="42.835530"/>
    <s v="-4.196070"/>
    <s v="Rescatan con vida a una mujer de 47 años de un vehículo que se estaba hundiendo"/>
    <x v="0"/>
    <n v="47"/>
    <s v="España"/>
    <s v="Riadas, desbordamientos, inundaciones"/>
    <s v="Sin datos"/>
    <s v="Perdida de Control"/>
    <s v="Sin datos"/>
    <x v="3"/>
    <s v="Rios, canales y similares"/>
    <s v="Severas condiciones metereológicas o del agua"/>
    <s v="Sin Reanimacion"/>
    <s v="No vigilado"/>
    <s v="Circulación en vehiculo"/>
    <s v="Ciudadano"/>
    <s v="Cuerpo de Seguridad o Emergencias"/>
    <s v="Rescate por personal adiestrado con equipamiento"/>
    <s v="#https://www.lavozdemedinadigital.com/wordpress/2019/12/rescatan-con-vida-a-una-mujer-de-47-anos-de-un-vehiculo-que-se-estaba-hundiendo/#"/>
  </r>
  <r>
    <d v="2019-12-20T00:00:00"/>
    <x v="22"/>
    <x v="32"/>
    <s v="Valladolid, Río Pisuerga"/>
    <s v="Valladolid"/>
    <s v="Castilla y León"/>
    <d v="1899-12-30T14:00:00"/>
    <s v="41.659238"/>
    <s v="-4.732946"/>
    <s v="Rescatan con vida a un hombre cuyo cuerpo flotaba en el río Pisuerga"/>
    <x v="1"/>
    <n v="40"/>
    <s v="España"/>
    <s v="Sin datos"/>
    <s v="Sin datos"/>
    <s v="Perdida de Control"/>
    <s v="Sin datos"/>
    <x v="3"/>
    <s v="Rios, canales y similares"/>
    <s v="Sin datos"/>
    <s v="Sin Reanimacion"/>
    <s v="No vigilado"/>
    <s v="Sin datos"/>
    <s v="Ciudadano"/>
    <s v="Cuerpo de Seguridad o Emergencias"/>
    <s v="Rescate por personal adiestrado con equipamiento"/>
    <s v="#https://www.europapress.es/castilla-y-leon/noticia-rescatan-vida-joven-cuyo-cuerpo-flotaba-rio-pisuerga-paso-valladolid-20191220145757.html#"/>
  </r>
  <r>
    <d v="2019-12-20T00:00:00"/>
    <x v="23"/>
    <x v="33"/>
    <s v="Zahara de los Atunes"/>
    <s v="Cádiz"/>
    <s v="Andalucía"/>
    <m/>
    <s v="36.140127"/>
    <s v="-5.854486"/>
    <s v="Investigan si el hallazgo de un cadáver en Zahara está relacionado con el narcotráfico"/>
    <x v="1"/>
    <m/>
    <s v="España"/>
    <s v="Naufragio"/>
    <s v="Sin datos"/>
    <s v="Posible Ahogamiento"/>
    <s v="Sin datos"/>
    <x v="0"/>
    <s v="Entorno marino"/>
    <s v="Malas condiciones meterológicas o del agua (Bandera Roja)"/>
    <s v="Recuperacion de cadaver"/>
    <s v="No vigilado"/>
    <s v="Embarcación a motor"/>
    <s v="Ciudadano"/>
    <s v="Ciudadano"/>
    <s v="Recuperación de cadaver"/>
    <s v="#https://www.lavozdigital.es/cadiz/provincia/lvdi-aparece-cadaver-zahara-atunes-podria-estar-relacionado-narcotrafico-201912201135_noticia.html#"/>
  </r>
  <r>
    <d v="2019-12-20T00:00:00"/>
    <x v="24"/>
    <x v="34"/>
    <s v="Vegas del Condado"/>
    <s v="León"/>
    <s v="Castilla y León"/>
    <d v="1899-12-30T07:30:00"/>
    <s v="42.686401"/>
    <s v="-5.356587"/>
    <s v="Un fallecido al caer con un tractor al río en Vegas del Condado (León)"/>
    <x v="1"/>
    <n v="51"/>
    <s v="España"/>
    <s v="Riadas, desbordamientos, inundaciones"/>
    <s v="Local"/>
    <s v="Ahogamiento secundario a accidente"/>
    <s v="Sin datos"/>
    <x v="0"/>
    <s v="Rios, canales y similares"/>
    <s v="Sin datos"/>
    <s v="Recuperacion de cadaver"/>
    <s v="No vigilado"/>
    <s v="Circulación en vehiculo"/>
    <s v="Ciudadano"/>
    <s v="Cuerpo de Seguridad o Emergencias"/>
    <s v="Recuperación de cadaver"/>
    <s v="#https://www.leonoticias.com/comarcas/elsa-cobra-primera-victima-provincia-leon-vegas-condado-accidente-suceso-fallece-varon-20191220102943-nt.html#"/>
  </r>
  <r>
    <d v="2019-12-20T00:00:00"/>
    <x v="25"/>
    <x v="35"/>
    <s v="Palma de Mallorca"/>
    <s v="Mallorca"/>
    <s v="Baleares"/>
    <d v="1899-12-30T02:00:00"/>
    <s v="39.564083"/>
    <s v="2.650723"/>
    <s v="Un joven fallece ahogado en el Paseo Marítimo de Palma"/>
    <x v="1"/>
    <n v="31"/>
    <s v="España"/>
    <s v="Suicidio"/>
    <s v="Local"/>
    <s v="Ahogado con sintomas de aspiración de agua"/>
    <s v="Sin datos"/>
    <x v="0"/>
    <s v="Playas sin vigilancia"/>
    <s v="Sin datos"/>
    <s v="SVA por SEM"/>
    <s v="No vigilado"/>
    <s v="Actividad cerca del agua"/>
    <s v="Ciudadano"/>
    <s v="Cuerpo de Seguridad o Emergencias"/>
    <s v="Asistencia por transeúntes no adiestrados"/>
    <s v="#https://www.cronicabalear.es/2019/12/un-joven-fallece-ahogado-en-el-paseo-maritimo-de-palma/#"/>
  </r>
  <r>
    <d v="2019-12-20T00:00:00"/>
    <x v="26"/>
    <x v="36"/>
    <s v="Punta Umbria, Playa de la Bota"/>
    <s v="Huelva"/>
    <s v="Andalucía"/>
    <m/>
    <s v="37.200138"/>
    <s v="-7.020945"/>
    <s v="Muere un hombre de 68 años que hacía surf en una playa de Punta Umbría"/>
    <x v="1"/>
    <n v="68"/>
    <s v="Holanda"/>
    <s v="Condiciones del medio acuático"/>
    <s v="Residente"/>
    <s v="Ahogado con sintomas de aspiración de agua"/>
    <s v="Edad, Enfermedad, Enfermedad Mental"/>
    <x v="0"/>
    <s v="Playas sin vigilancia"/>
    <s v="Malas condiciones meterológicas o del agua (Bandera Roja)"/>
    <s v="Sin Reanimacion"/>
    <s v="No vigilado"/>
    <s v="Surf-Windsurf-Esqui acuatico-Kyte"/>
    <s v="Acompañante, familiar, amigo"/>
    <s v="Acompañante, familiar, amigo"/>
    <s v="Asistencia por transeúntes no adiestrados"/>
    <s v="#https://elpais.com/politica/2019/12/21/actualidad/1576926589_129430.html#"/>
  </r>
  <r>
    <d v="2019-12-19T00:00:00"/>
    <x v="27"/>
    <x v="37"/>
    <s v="Las Palmas de Gran Canaria, Playa de el Confital"/>
    <s v="Gran Canaria"/>
    <s v="Canarias"/>
    <m/>
    <s v="28.158223"/>
    <s v="-15.436659"/>
    <s v="Bomberos rescatan a un surfista en El Confital tras sufrir un accidente"/>
    <x v="1"/>
    <n v="17"/>
    <s v="España"/>
    <s v="Navegación o deportes acuáticos"/>
    <s v="Sin datos"/>
    <s v="Victima con traumatismo"/>
    <s v="Sin datos"/>
    <x v="4"/>
    <s v="Playas sin vigilancia"/>
    <s v="Sin datos"/>
    <s v="Sin Reanimacion"/>
    <s v="No vigilado"/>
    <s v="Surf-Windsurf-Esqui acuatico-Kyte"/>
    <s v="Acompañante, familiar, amigo"/>
    <s v="Cuerpo de Seguridad o Emergencias"/>
    <s v="Rescate por personal adiestrado con equipamiento"/>
    <s v="#https://www.canarias7.es/sucesos/rescatan-al-campeon-de-europa-junior-en-el-confital-DE8431665#"/>
  </r>
  <r>
    <d v="2019-12-19T00:00:00"/>
    <x v="28"/>
    <x v="38"/>
    <s v="Arinaga, Punta de las Monjas"/>
    <s v="Gran Canaria"/>
    <s v="Canarias"/>
    <d v="1899-12-30T12:00:00"/>
    <s v="27.871720"/>
    <s v="-15.392201"/>
    <s v="Rescatan a un buceador en punta de la Monja"/>
    <x v="1"/>
    <n v="30"/>
    <s v="España"/>
    <s v="Incidente o accidente de buceo"/>
    <s v="Sin datos"/>
    <s v="Perdida de Control"/>
    <s v="Sin datos"/>
    <x v="2"/>
    <s v="Franja costera o alta mar"/>
    <s v="Sin datos"/>
    <s v="Sin Reanimacion"/>
    <s v="No vigilado"/>
    <s v="Buceo recreativo con botella"/>
    <s v="Acompañante, familiar, amigo"/>
    <s v="Cuerpo de Seguridad o Emergencias"/>
    <s v="Rescate por personal adiestrado con equipamiento"/>
    <s v="#https://www.canarias7.es/sucesos/rescatan-a-un-buceador-en-punta-de-la-monja-XD8432909#"/>
  </r>
  <r>
    <d v="2019-12-18T00:00:00"/>
    <x v="29"/>
    <x v="39"/>
    <s v="Muiño Vello, Cambre"/>
    <s v="A Coruña"/>
    <s v="Galicia"/>
    <m/>
    <s v="43.305093"/>
    <s v="-8.831857"/>
    <s v="Rescatada «in extremis» en Cambre tras media hora con el agua al cuello"/>
    <x v="0"/>
    <n v="75"/>
    <s v="España"/>
    <s v="Riadas, desbordamientos, inundaciones"/>
    <s v="Local"/>
    <s v="Perdida de Control"/>
    <s v="Edad, Enfermedad, Enfermedad Mental"/>
    <x v="2"/>
    <s v="Rios, canales y similares"/>
    <s v="Severas condiciones metereológicas o del agua"/>
    <s v="Sin Reanimacion"/>
    <s v="No vigilado"/>
    <s v="Actividad cerca del agua"/>
    <s v="Ciudadano"/>
    <s v="Cuerpo de Seguridad o Emergencias"/>
    <s v="Rescate por personal adiestrado con equipamiento"/>
    <s v="#https://www.lavozdegalicia.es/noticia/coruna/cambre/2019/12/19/media-hora-agua-cuello/00031576782596539202784.htm#"/>
  </r>
  <r>
    <d v="2019-12-18T00:00:00"/>
    <x v="30"/>
    <x v="40"/>
    <s v="Torres de Berellén"/>
    <s v="Zaragoza"/>
    <s v="Aragón"/>
    <m/>
    <s v="41.790970"/>
    <s v="-1.134587"/>
    <s v="Hallan un coche con el cadáver de un joven en una zona inundada por la crecida del Ebro"/>
    <x v="1"/>
    <n v="25"/>
    <s v="España"/>
    <s v="Accidente de Trafico"/>
    <s v="Limítrofe"/>
    <s v="Ahogamiento secundario a accidente"/>
    <s v="Peligrosidad del entorno"/>
    <x v="0"/>
    <s v="Rios, canales y similares"/>
    <s v="Sin datos"/>
    <s v="Recuperacion de cadaver"/>
    <s v="No vigilado"/>
    <s v="Circulación en vehiculo"/>
    <s v="Ciudadano"/>
    <s v="Cuerpo de Seguridad o Emergencias"/>
    <s v="Recuperación de cadaver"/>
    <s v="#https://www.abc.es/espana/aragon/abci-hallan-coche-cadaver-zona-inundada-crecida-ebro-201912181016_noticia.html#"/>
  </r>
  <r>
    <d v="2019-12-18T00:00:00"/>
    <x v="31"/>
    <x v="41"/>
    <s v="Ferrol, Playa de Caranza"/>
    <s v="A Coruña"/>
    <s v="Galicia"/>
    <d v="1899-12-30T08:14:00"/>
    <s v="41.476299"/>
    <s v="-8.202500"/>
    <s v="Rescatan al único tripulante de una embarcación volcada en la ría de Ferrol"/>
    <x v="1"/>
    <m/>
    <s v="España"/>
    <s v="Naufragio"/>
    <s v="Sin datos"/>
    <s v="Perdida de Control"/>
    <s v="Sin datos"/>
    <x v="2"/>
    <s v="Franja costera o alta mar"/>
    <s v="Sin datos"/>
    <s v="Sin Reanimacion"/>
    <s v="No vigilado"/>
    <s v="Embarcación a motor"/>
    <s v="Ciudadano"/>
    <s v="Embarcación de rescate"/>
    <s v="Rescate por personal adiestrado con equipamiento"/>
    <s v="#https://www.farodevigo.es/mar/2019/12/18/rescatan-unico-tripulante-embarcacion-volcada/2219601.html#"/>
  </r>
  <r>
    <d v="2019-12-18T00:00:00"/>
    <x v="32"/>
    <x v="42"/>
    <s v="San Bartolomé de Tirajana"/>
    <s v="Gran Canaria"/>
    <s v="Canarias"/>
    <d v="1899-12-30T11:30:00"/>
    <s v="27.757548"/>
    <s v="-15.570542"/>
    <s v="Un octogenario muere ahogado en una piscina de Playa del Inglés"/>
    <x v="1"/>
    <n v="80"/>
    <s v="Alemania"/>
    <s v="Sin datos"/>
    <s v="Extranjero"/>
    <s v="Posible Ahogamiento"/>
    <s v="Edad, Enfermedad, Enfermedad Mental"/>
    <x v="0"/>
    <s v="Piscinas de equipamientos hoteleros y similares"/>
    <s v="Buenas condiciones metereológicas o del agua (Bandera Verde)"/>
    <s v="RCP basica SOS y SVA por SEM"/>
    <s v="En horario de vigilancia"/>
    <s v="Natación recreativa"/>
    <s v="Sin datos"/>
    <s v="Socorrista"/>
    <s v="Rescate por Socorristas o personas adiestradas en RCP"/>
    <s v="#https://www3.gobiernodecanarias.org/noticias/varon-fallecido-tras-ahogamiento-en-la-piscina-de-un-hotel-en-gran-canaria/#"/>
  </r>
  <r>
    <d v="2019-12-17T00:00:00"/>
    <x v="33"/>
    <x v="43"/>
    <s v="Cangas do Morrazo"/>
    <s v="Pontevedra"/>
    <s v="Galicia"/>
    <d v="1899-12-30T15:00:00"/>
    <s v="42.262363"/>
    <s v="-8.782487"/>
    <s v="Fallece un cangués al caer de su lancha en el pantalán de séptima lista frente a la alameda"/>
    <x v="1"/>
    <n v="67"/>
    <s v="España"/>
    <s v="Accidente, caída o zambullida accidentales"/>
    <s v="Local"/>
    <s v="Ahogamiento secundario a accidente"/>
    <s v="Edad, Enfermedad, Enfermedad Mental"/>
    <x v="0"/>
    <s v="Puertos, embarcaderos, amarres"/>
    <s v="Sin datos"/>
    <s v="Recuperacion de cadaver"/>
    <s v="No vigilado"/>
    <s v="Pesca recreativa desde embarcacion"/>
    <s v="Ciudadano"/>
    <s v="Ciudadano"/>
    <s v="Recuperación de cadaver"/>
    <s v="#https://www.farodevigo.es/portada-o-morrazo/2019/12/18/fallece-cangues-caer-lancha-pantalan/2219473.html#"/>
  </r>
  <r>
    <d v="2019-12-15T00:00:00"/>
    <x v="34"/>
    <x v="44"/>
    <s v="Lanzarote"/>
    <s v="Lanzarote"/>
    <s v="Canarias"/>
    <m/>
    <s v="28.804238"/>
    <s v="-13.827988"/>
    <s v="Se busca a un velero con un ocupante desaparecido entre Lanzarote y Fuerteventura"/>
    <x v="1"/>
    <n v="35"/>
    <s v="España"/>
    <s v="Naufragio"/>
    <s v="Local"/>
    <s v="Posible Ahogamiento"/>
    <s v="Navegación, deportes acuáticos"/>
    <x v="0"/>
    <s v="Franja costera o alta mar"/>
    <s v="Malas condiciones meterológicas o del agua (Bandera Roja)"/>
    <s v="Sin datos"/>
    <s v="No vigilado"/>
    <s v="Embarcación de vela"/>
    <s v="Acompañante, familiar, amigo"/>
    <s v="Cuerpo de Seguridad o Emergencias"/>
    <s v="Sin datos"/>
    <s v="#https://www.diariodefuerteventura.com/noticia/se-busca-un-velero-con-un-ocupante-desaparecido-entre-lanzarote-y-fuerteventura#"/>
  </r>
  <r>
    <d v="2019-12-15T00:00:00"/>
    <x v="35"/>
    <x v="45"/>
    <s v="Valladolid, Piscina cubierta Covaresa"/>
    <s v="Valladolid"/>
    <s v="Castilla y León"/>
    <m/>
    <s v="41.612915"/>
    <s v="-4.479216"/>
    <s v="Fallece el hombre de 42 años que practicaba apnea en una piscina de Valladolid"/>
    <x v="1"/>
    <n v="42"/>
    <s v="España"/>
    <s v="Incidente o accidente de buceo"/>
    <s v="Local"/>
    <s v="Ahogado con sintomas de aspiración de agua"/>
    <s v="Sin datos"/>
    <x v="0"/>
    <s v="Piscinas publicas con vigilancia"/>
    <s v="Excelentes condiciones, entornos cerrados o cubiertos"/>
    <s v="RCP basica SOS y SVA por SEM"/>
    <s v="En horario de vigilancia"/>
    <s v="Buceo a pulmon"/>
    <s v="Socorrista en servicio"/>
    <s v="Socorrista"/>
    <s v="Rescate por Socorristas o personas adiestradas en RCP"/>
    <s v="#https://www.elnortedecastilla.es/valladolid/fallece-homnre-anos-20191216125050-nt.html#"/>
  </r>
  <r>
    <d v="2019-12-14T00:00:00"/>
    <x v="36"/>
    <x v="46"/>
    <s v="Sant Antoni de Portmany"/>
    <s v="Ibiza"/>
    <s v="Baleares"/>
    <d v="1899-12-30T22:15:00"/>
    <s v="38.982162"/>
    <s v="1.293744"/>
    <s v="Muere un hombre arrastrado por las olas cuando pescaba en Ibiza"/>
    <x v="1"/>
    <n v="67"/>
    <s v="España"/>
    <s v="Accidente, caída o zambullida accidentales"/>
    <s v="Local"/>
    <s v="Ahogamiento secundario a accidente"/>
    <s v="Edad, Enfermedad, Enfermedad Mental"/>
    <x v="0"/>
    <s v="Entorno marino"/>
    <s v="Severas condiciones metereológicas o del agua"/>
    <s v="Recuperacion de cadaver"/>
    <s v="No vigilado"/>
    <s v="Pesca desde playa o rocas"/>
    <s v="Acompañante, familiar, amigo"/>
    <s v="Embarcación de rescate"/>
    <s v="Recuperación de cadaver"/>
    <s v="#https://www.mallorcadiario.com/fallece-un-pescador-arrastrado-por-el-mar-contra-las-rocas-en-ibiza#"/>
  </r>
  <r>
    <d v="2019-12-13T00:00:00"/>
    <x v="37"/>
    <x v="47"/>
    <s v="Gijón"/>
    <s v="Asturias"/>
    <s v="Asturias"/>
    <m/>
    <s v="43.550170"/>
    <s v="-5.686133"/>
    <s v="Rescatan el cadáver de un nonagenario frente al Puerto Deportivo de Gijón"/>
    <x v="1"/>
    <n v="92"/>
    <s v="España"/>
    <s v="Accidente, caída o zambullida accidentales"/>
    <s v="Local"/>
    <s v="Ahogamiento secundario a accidente"/>
    <s v="Edad, Enfermedad, Enfermedad Mental"/>
    <x v="0"/>
    <s v="Playas sin vigilancia"/>
    <s v="Malas condiciones meterológicas o del agua (Bandera Roja)"/>
    <s v="Recuperacion de cadaver"/>
    <s v="No vigilado"/>
    <s v="Actividad cerca del agua"/>
    <s v="Ciudadano"/>
    <s v="Cuerpo de Seguridad o Emergencias"/>
    <s v="Recuperación de cadaver"/>
    <s v="#https://www.elcomercio.es/gijon/rescatan-cadaver-flotando-puerto-deportivo-gijon-20191214171314-nt.html#"/>
  </r>
  <r>
    <d v="2019-12-13T00:00:00"/>
    <x v="38"/>
    <x v="48"/>
    <s v="Pamplona, Rïo Arga, Polígono de Landabén"/>
    <s v="Navarra"/>
    <s v="Navarra"/>
    <d v="1899-12-30T22:00:00"/>
    <s v="42.803711"/>
    <s v="-1.699621"/>
    <s v="Rescatado del paso subterráneo de Landaben, inundado por las lluvias"/>
    <x v="1"/>
    <m/>
    <s v="España"/>
    <s v="Riadas, desbordamientos, inundaciones"/>
    <s v="Sin datos"/>
    <s v="Perdida de Control"/>
    <s v="Sin datos"/>
    <x v="2"/>
    <s v="Otros"/>
    <s v="Severas condiciones metereológicas o del agua"/>
    <s v="Sin Reanimacion"/>
    <s v="No vigilado"/>
    <s v="Circulación en vehiculo"/>
    <s v="Ciudadano"/>
    <s v="Cuerpo de Seguridad o Emergencias"/>
    <s v="Rescate por personal adiestrado con equipamiento"/>
    <s v="#https://www.diariodenavarra.es/noticias/navarra/2019/12/13/rescatado-del-paso-subterraneo-landaben-anegado-por-las-lluvias-673951-300.html#"/>
  </r>
  <r>
    <d v="2019-12-13T00:00:00"/>
    <x v="39"/>
    <x v="49"/>
    <s v="Villaba"/>
    <s v="Navarra"/>
    <s v="Navarra"/>
    <m/>
    <s v="42.831669"/>
    <s v="-1.605069"/>
    <s v="Evacuada de su casa en Villava cuando el agua había alcanzado un metro de altura"/>
    <x v="0"/>
    <m/>
    <s v="España"/>
    <s v="Riadas, desbordamientos, inundaciones"/>
    <s v="Local"/>
    <s v="Perdida de Control"/>
    <s v="Sin datos"/>
    <x v="2"/>
    <s v="Rios, canales y similares"/>
    <s v="Severas condiciones metereológicas o del agua"/>
    <s v="Sin Reanimacion"/>
    <s v="No vigilado"/>
    <s v="Actividad cerca del agua"/>
    <s v="Ciudadano"/>
    <s v="Cuerpo de Seguridad o Emergencias"/>
    <s v="Rescate por personal adiestrado con equipamiento"/>
    <s v="#https://www.diariodenavarra.es/noticias/navarra/2019/12/13/evacuada-casa-villava-cuando-agua-habia-alcanzado-metro-altura-673949-300.html#"/>
  </r>
  <r>
    <d v="2019-12-13T00:00:00"/>
    <x v="40"/>
    <x v="50"/>
    <s v="Lumnier"/>
    <s v="Navarra"/>
    <s v="Navarra"/>
    <d v="1899-12-30T13:05:00"/>
    <s v="42.657840"/>
    <s v="-1.299940"/>
    <s v="Rescatados dos vecinos de Lumbier atrapados en su casa por la riada"/>
    <x v="1"/>
    <m/>
    <s v="España"/>
    <s v="Riadas, desbordamientos, inundaciones"/>
    <s v="Local"/>
    <s v="Perdida de Control"/>
    <s v="Sin datos"/>
    <x v="2"/>
    <s v="Rios, canales y similares"/>
    <s v="Severas condiciones metereológicas o del agua"/>
    <s v="Sin Reanimacion"/>
    <s v="No vigilado"/>
    <s v="Actividad cerca del agua"/>
    <s v="Ciudadano"/>
    <s v="Cuerpo de Seguridad o Emergencias"/>
    <s v="Rescate por personal adiestrado con equipamiento"/>
    <s v="#https://www.diariodenavarra.es/noticias/navarra/2019/12/13/rescatados-dos-vecinos-lumbier-atrapados-casa-por-riada-674018-300.html#"/>
  </r>
  <r>
    <d v="2019-12-13T00:00:00"/>
    <x v="40"/>
    <x v="51"/>
    <s v="Lumnier"/>
    <s v="Navarra"/>
    <s v="Navarra"/>
    <d v="1899-12-30T13:05:00"/>
    <s v="42.657840"/>
    <s v="-1.299940"/>
    <s v="Rescatados dos vecinos de Lumbier atrapados en su casa por la riada"/>
    <x v="0"/>
    <m/>
    <s v="España"/>
    <s v="Riadas, desbordamientos, inundaciones"/>
    <s v="Local"/>
    <s v="Perdida de Control"/>
    <s v="Sin datos"/>
    <x v="2"/>
    <s v="Rios, canales y similares"/>
    <s v="Severas condiciones metereológicas o del agua"/>
    <s v="Sin Reanimacion"/>
    <s v="No vigilado"/>
    <s v="Actividad cerca del agua"/>
    <s v="Ciudadano"/>
    <s v="Cuerpo de Seguridad o Emergencias"/>
    <s v="Rescate por personal adiestrado con equipamiento"/>
    <s v="#https://www.diariodenavarra.es/noticias/navarra/2019/12/13/rescatados-dos-vecinos-lumbier-atrapados-casa-por-riada-674018-300.html#"/>
  </r>
  <r>
    <d v="2019-12-12T00:00:00"/>
    <x v="41"/>
    <x v="52"/>
    <s v="Santander"/>
    <s v="Cantabria"/>
    <s v="Cantabria"/>
    <d v="1899-12-30T14:15:00"/>
    <s v="43.482598"/>
    <s v="-3.785695"/>
    <s v="La Policía confirma que el cuerpo encontrado en la costa de Santoña es el de Celia Cavia"/>
    <x v="0"/>
    <n v="14"/>
    <s v="España"/>
    <s v="Suicidio"/>
    <s v="Local"/>
    <s v="Ahogado con sintomas de aspiración de agua"/>
    <s v="Sin datos"/>
    <x v="0"/>
    <s v="Entorno marino"/>
    <s v="Sin datos"/>
    <s v="Recuperacion de cadaver"/>
    <s v="No vigilado"/>
    <s v="Actividad cerca del agua"/>
    <s v="Ciudadano"/>
    <s v="Cuerpo de Seguridad o Emergencias"/>
    <s v="Recuperación de cadaver"/>
    <s v="#https://www.eldiariomontanes.es/region/siete-villas/pesquero-encuentra-cadaver-20191217074749-nt.html#"/>
  </r>
  <r>
    <d v="2019-12-12T00:00:00"/>
    <x v="42"/>
    <x v="53"/>
    <s v="Pamplona"/>
    <s v="Navarra"/>
    <s v="Navarra"/>
    <m/>
    <s v="42.817121"/>
    <s v="-1.635580"/>
    <s v="Rescatado en Pamplona cuando intentaba circular por una zona inundada"/>
    <x v="1"/>
    <m/>
    <s v="España"/>
    <s v="Riadas, desbordamientos, inundaciones"/>
    <s v="Local"/>
    <s v="Perdida de Control"/>
    <s v="Sin datos"/>
    <x v="2"/>
    <s v="Rios, canales y similares"/>
    <s v="Severas condiciones metereológicas o del agua"/>
    <s v="Sin Reanimacion"/>
    <s v="No vigilado"/>
    <s v="Circulación en vehiculo"/>
    <s v="Ciudadano"/>
    <s v="Cuerpo de Seguridad o Emergencias"/>
    <s v="Rescate por personal adiestrado con equipamiento"/>
    <s v="#https://www.diariodenavarra.es/noticias/navarra/2019/12/13/recatado-pamplona-cuando-intentaba-circular-por-una-zona-inundada-673957-300.html#"/>
  </r>
  <r>
    <d v="2019-12-12T00:00:00"/>
    <x v="43"/>
    <x v="54"/>
    <s v="Xunqueira de Espadanedo"/>
    <s v="Ourense"/>
    <s v="Galicia"/>
    <d v="1899-12-30T13:00:00"/>
    <s v="42.318926"/>
    <s v="-7.639519"/>
    <s v="Localizan en el río el cuerpo del septuagenario desaparecido en Xunqueira de Espadañedo"/>
    <x v="1"/>
    <n v="74"/>
    <s v="España"/>
    <s v="Accidente de Trafico"/>
    <s v="Local"/>
    <s v="Ahogamiento secundario a accidente"/>
    <s v="Edad, Enfermedad, Enfermedad Mental"/>
    <x v="0"/>
    <s v="Rios, canales y similares"/>
    <s v="Sin datos"/>
    <s v="Recuperacion de cadaver"/>
    <s v="No vigilado"/>
    <s v="Actividad cerca del agua"/>
    <s v="Ciudadano"/>
    <s v="Cuerpo de Seguridad o Emergencias"/>
    <s v="Recuperación de cadaver"/>
    <s v="#https://www.farodevigo.es/portada-ourense/2019/12/13/buscan-hombre-74-anos-desaparecido/2217066.html#"/>
  </r>
  <r>
    <d v="2019-12-11T00:00:00"/>
    <x v="44"/>
    <x v="55"/>
    <s v="Sigueiro, Illa do Refuxio"/>
    <s v="A Coruña"/>
    <s v="Galicia"/>
    <d v="1899-12-30T10:00:00"/>
    <s v="42.968989"/>
    <s v="-8.429164"/>
    <s v="Los buzos de la Guardia Civil buscan al hombre desaparecido en el Tambre"/>
    <x v="1"/>
    <n v="78"/>
    <s v="Argentina"/>
    <s v="Suicidio"/>
    <s v="Otra CCAA"/>
    <s v="Ahogamiento secundario a accidente"/>
    <s v="Edad, Enfermedad, Enfermedad Mental"/>
    <x v="0"/>
    <s v="Rios, canales y similares"/>
    <s v="Moderadas condiciones metereológicas o del agua (Bandera amarilla)"/>
    <s v="Recuperacion de cadaver"/>
    <s v="No vigilado"/>
    <s v="Actividad cerca del agua"/>
    <s v="Ciudadano"/>
    <s v="Cuerpo de Seguridad o Emergencias"/>
    <s v="Recuperación de cadaver"/>
    <s v="#https://www.lavozdegalicia.es/noticia/santiago/2019/12/12/ocho-horas-infructuosa-busqueda-vecino-sigueiro-desaparecio-rio-tambre/0003_201912S12C7999.htm#"/>
  </r>
  <r>
    <d v="2019-12-08T00:00:00"/>
    <x v="45"/>
    <x v="56"/>
    <s v="Puerto Real"/>
    <s v="Cádiz"/>
    <s v="Andalucía"/>
    <m/>
    <s v="36.647185"/>
    <s v="-6.124323"/>
    <s v="Rescatada una menor de 13 años que cayó a un pozo en Puerto Real"/>
    <x v="0"/>
    <n v="13"/>
    <s v="España"/>
    <s v="Accidente, caída o zambullida accidentales"/>
    <s v="Local"/>
    <s v="Perdida de Control"/>
    <s v="Peligrosidad del entorno"/>
    <x v="3"/>
    <s v="Sistemas de recogida, transporte o almacenamiento de agua"/>
    <s v="Sin datos"/>
    <s v="Sin Reanimacion"/>
    <s v="No vigilado"/>
    <s v="Actividad cerca del agua"/>
    <s v="Acompañante, familiar, amigo"/>
    <s v="Cuerpo de Seguridad o Emergencias"/>
    <s v="Rescate por personal adiestrado con soporte de emergencias"/>
    <s v="#https://www.diariodecadiz.es/noticias-provincia-cadiz/Rescatada-menor-pozo-Bomberos-Puerto-Real_0_1417058576.html#"/>
  </r>
  <r>
    <d v="2019-12-07T00:00:00"/>
    <x v="46"/>
    <x v="57"/>
    <s v="San Juan de la Rambla, La Corredera"/>
    <s v="Tenerife"/>
    <s v="Canarias"/>
    <d v="1899-12-30T14:10:00"/>
    <s v="28.396485"/>
    <s v="-16.628657"/>
    <s v="Servicios de emergencia recuperan del mar el cuerpo fallecido de una mujer en Tenerife"/>
    <x v="0"/>
    <n v="34"/>
    <s v="España"/>
    <s v="Sin datos"/>
    <s v="Local"/>
    <s v="Posible Ahogamiento"/>
    <s v="Sin datos"/>
    <x v="0"/>
    <s v="Playas sin vigilancia"/>
    <s v="Severas condiciones metereológicas o del agua"/>
    <s v="Recuperacion de cadaver"/>
    <s v="No vigilado"/>
    <s v="Sin datos"/>
    <s v="Ciudadano"/>
    <s v="Ciudadano"/>
    <s v="Recuperación de cadaver"/>
    <s v="#https://www3.gobiernodecanarias.org/noticias/servicios-de-emergencia-recuperan-del-mar-el-cuerpo-fallecido-de-una-mujer-en-tenerife/#"/>
  </r>
  <r>
    <d v="2019-12-06T00:00:00"/>
    <x v="47"/>
    <x v="58"/>
    <s v="Sils"/>
    <s v="Girona"/>
    <s v="Cataluña"/>
    <d v="1899-12-30T04:00:00"/>
    <s v="41.796612"/>
    <s v="2.727808"/>
    <s v="Encuentran un cadáver en el coche del joven desaparecido en la acequia de Sils"/>
    <x v="1"/>
    <n v="20"/>
    <s v="España"/>
    <s v="Accidente de Trafico"/>
    <s v="Local"/>
    <s v="Ahogamiento secundario a accidente"/>
    <s v="Drogas, Alcohol, tóxicos"/>
    <x v="0"/>
    <s v="Rios, canales y similares"/>
    <s v="Sin datos"/>
    <s v="Recuperacion de cadaver"/>
    <s v="No vigilado"/>
    <s v="Circulación en vehiculo"/>
    <s v="Servicios de emergencia, policia, bomberos"/>
    <s v="Cuerpo de Seguridad o Emergencias"/>
    <s v="Recuperación de cadaver"/>
    <s v="#https://amp.heraldo.es/noticias/nacional/2019/12/07/aparece-ahogado-en-su-coche-un-joven-desaparecido-en-sils-gerona-1347829.html?utm_source=twitter.com&amp;utm_medium=socialshare&amp;utm_campaign=mobile_amp#"/>
  </r>
  <r>
    <d v="2019-12-05T00:00:00"/>
    <x v="48"/>
    <x v="59"/>
    <s v="Gualchos, Castell de Ferro"/>
    <s v="Granada"/>
    <s v="Andalucía"/>
    <d v="1899-12-30T14:30:00"/>
    <s v="36.719490"/>
    <s v="-3.359134"/>
    <s v="Hallado el cadáver del parapentista que cayó al mar en Castell de Ferro"/>
    <x v="1"/>
    <n v="42"/>
    <s v="Suiza"/>
    <s v="Accidente, caída o zambullida accidentales"/>
    <s v="Extranjero"/>
    <s v="Ahogamiento secundario a accidente"/>
    <s v="Sin datos"/>
    <x v="0"/>
    <s v="Franja costera o alta mar"/>
    <s v="Sin datos"/>
    <s v="Recuperacion de cadaver"/>
    <s v="No vigilado"/>
    <s v="Parapente, vuelo"/>
    <s v="Ciudadano"/>
    <s v="Cuerpo de Seguridad o Emergencias"/>
    <s v="Rescate por personal adiestrado con equipamiento"/>
    <s v="#https://www.ideal.es/granada/costa/buscan-parapentista-cayo-20191205183009-nt.html#"/>
  </r>
  <r>
    <d v="2019-12-05T00:00:00"/>
    <x v="49"/>
    <x v="60"/>
    <s v="Sant Josep de Talaia, Cala Tarida"/>
    <s v="Ibiza"/>
    <s v="Baleares"/>
    <d v="1899-12-30T17:00:00"/>
    <s v="38.941161"/>
    <s v="1.234969"/>
    <s v="Complicado rescate a un hombre que cayó al mar en Cala Tarida en Ibiza"/>
    <x v="1"/>
    <n v="55"/>
    <s v="España"/>
    <s v="Condiciones del medio acuático"/>
    <s v="Sin datos"/>
    <s v="Perdida de Control"/>
    <s v="Peligrosidad del entorno"/>
    <x v="3"/>
    <s v="Entorno marino"/>
    <s v="Moderadas condiciones metereológicas o del agua (Bandera amarilla)"/>
    <s v="Sin Reanimacion"/>
    <s v="No vigilado"/>
    <s v="Pesca desde playa o rocas"/>
    <s v="Ciudadano"/>
    <s v="Fuerzas orden publico"/>
    <s v="Asistencia por transeúntes adiestrados"/>
    <s v="#https://www.noudiari.es/2019/12/un-sargento-de-la-guardia-civil-de-sant-antoni-arriesga-su-vida-para-rescatar-a-un-pescador-a-punto-de-ahogarse-en-cala-tarida/#"/>
  </r>
  <r>
    <d v="2019-12-04T00:00:00"/>
    <x v="50"/>
    <x v="61"/>
    <s v="O Porriño, Rïo Louro"/>
    <s v="Pontevedra"/>
    <s v="Galicia"/>
    <m/>
    <s v="42.161415"/>
    <s v="-8.624881"/>
    <s v="Un vecino de O Porriño aparece muerto en el río Louro"/>
    <x v="1"/>
    <n v="68"/>
    <s v="España"/>
    <s v="Accidente, caída o zambullida accidentales"/>
    <s v="Local"/>
    <s v="Ahogamiento secundario a accidente"/>
    <s v="Edad, Enfermedad, Enfermedad Mental"/>
    <x v="0"/>
    <s v="Rios, canales y similares"/>
    <s v="Sin datos"/>
    <s v="Recuperacion de cadaver"/>
    <s v="No vigilado"/>
    <s v="Actividad cerca del agua"/>
    <s v="Ciudadano"/>
    <s v="Ciudadano"/>
    <s v="Recuperación de cadaver"/>
    <s v="#https://www.farodevigo.es/comarcas/2019/12/04/vecino-mos-muerto-rio-louro-porrino/2212602.html#"/>
  </r>
  <r>
    <d v="2019-12-03T00:00:00"/>
    <x v="51"/>
    <x v="62"/>
    <s v="Inca"/>
    <s v="Mallorca"/>
    <s v="Baleares"/>
    <d v="1899-12-30T10:20:00"/>
    <s v="39.724352"/>
    <s v="2.921673"/>
    <s v="Rescatan a seis personas al inundarse sus casas en Sóller, Biniali y Santa Maria"/>
    <x v="1"/>
    <m/>
    <s v="España"/>
    <s v="Riadas, desbordamientos, inundaciones"/>
    <s v="Local"/>
    <s v="Perdida de Control"/>
    <s v="Sin datos"/>
    <x v="2"/>
    <s v="Otros"/>
    <s v="Severas condiciones metereológicas o del agua"/>
    <s v="Sin Reanimacion"/>
    <s v="No vigilado"/>
    <s v="Circulación en vehiculo"/>
    <s v="Ciudadano"/>
    <s v="Cuerpo de Seguridad o Emergencias"/>
    <s v="Rescate por personal adiestrado con equipamiento"/>
    <s v="#https://www.diariodemallorca.es/mallorca/2019/12/04/rescatan-seis-personas-inundarse-casas/1468834.html#"/>
  </r>
  <r>
    <d v="2019-12-03T00:00:00"/>
    <x v="52"/>
    <x v="63"/>
    <s v="Biniali"/>
    <s v="Mallorca"/>
    <s v="Baleares"/>
    <d v="1899-12-30T10:20:00"/>
    <s v="39.641366"/>
    <s v="2.859079"/>
    <s v="Rescatan a seis personas al inundarse sus casas en Sóller, Biniali y Santa Maria"/>
    <x v="1"/>
    <m/>
    <s v="España"/>
    <s v="Riadas, desbordamientos, inundaciones"/>
    <s v="Local"/>
    <s v="Perdida de Control"/>
    <s v="Sin datos"/>
    <x v="2"/>
    <s v="Otros"/>
    <s v="Severas condiciones metereológicas o del agua"/>
    <s v="Sin Reanimacion"/>
    <s v="No vigilado"/>
    <s v="Actividad cerca del agua"/>
    <s v="Ciudadano"/>
    <s v="Cuerpo de Seguridad o Emergencias"/>
    <s v="Rescate por personal adiestrado con equipamiento"/>
    <s v="#https://www.diariodemallorca.es/mallorca/2019/12/04/rescatan-seis-personas-inundarse-casas/1468834.html#"/>
  </r>
  <r>
    <d v="2019-12-03T00:00:00"/>
    <x v="52"/>
    <x v="64"/>
    <s v="Biniali"/>
    <s v="Mallorca"/>
    <s v="Baleares"/>
    <d v="1899-12-30T10:20:00"/>
    <s v="39.641366"/>
    <s v="2.859079"/>
    <s v="Rescatan a seis personas al inundarse sus casas en Sóller, Biniali y Santa Maria"/>
    <x v="0"/>
    <m/>
    <s v="España"/>
    <s v="Riadas, desbordamientos, inundaciones"/>
    <s v="Local"/>
    <s v="Perdida de Control"/>
    <s v="Sin datos"/>
    <x v="2"/>
    <s v="Otros"/>
    <s v="Severas condiciones metereológicas o del agua"/>
    <s v="Sin Reanimacion"/>
    <s v="No vigilado"/>
    <s v="Actividad cerca del agua"/>
    <s v="Ciudadano"/>
    <s v="Cuerpo de Seguridad o Emergencias"/>
    <s v="Rescate por personal adiestrado con equipamiento"/>
    <s v="#https://www.diariodemallorca.es/mallorca/2019/12/04/rescatan-seis-personas-inundarse-casas/1468834.html#"/>
  </r>
  <r>
    <d v="2019-12-03T00:00:00"/>
    <x v="53"/>
    <x v="65"/>
    <s v="Santa Maria del Camino"/>
    <s v="Mallorca"/>
    <s v="Baleares"/>
    <d v="1899-12-30T10:00:00"/>
    <s v="39.648769"/>
    <s v="2.775143"/>
    <s v="Rescatan a seis personas al inundarse sus casas en Sóller, Biniali y Santa Maria"/>
    <x v="1"/>
    <n v="93"/>
    <s v="España"/>
    <s v="Riadas, desbordamientos, inundaciones"/>
    <s v="Local"/>
    <s v="Perdida de Control"/>
    <s v="Edad, Enfermedad, Enfermedad Mental"/>
    <x v="2"/>
    <s v="Otros"/>
    <s v="Severas condiciones metereológicas o del agua"/>
    <s v="Sin Reanimacion"/>
    <s v="No vigilado"/>
    <s v="Actividad cerca del agua"/>
    <s v="Ciudadano"/>
    <s v="Cuerpo de Seguridad o Emergencias"/>
    <s v="Rescate por personal adiestrado con equipamiento"/>
    <s v="#https://www.diariodemallorca.es/mallorca/2019/12/04/rescatan-seis-personas-inundarse-casas/1468834.html#"/>
  </r>
  <r>
    <d v="2019-12-03T00:00:00"/>
    <x v="53"/>
    <x v="66"/>
    <s v="Santa Maria del Camino"/>
    <s v="Mallorca"/>
    <s v="Baleares"/>
    <d v="1899-12-30T10:00:00"/>
    <s v="39.648769"/>
    <s v="2.775143"/>
    <s v="Rescatan a seis personas al inundarse sus casas en Sóller, Biniali y Santa Maria"/>
    <x v="1"/>
    <n v="3"/>
    <s v="España"/>
    <s v="Riadas, desbordamientos, inundaciones"/>
    <s v="Local"/>
    <s v="Perdida de Control"/>
    <s v="Sin datos"/>
    <x v="2"/>
    <s v="Otros"/>
    <s v="Severas condiciones metereológicas o del agua"/>
    <s v="Sin Reanimacion"/>
    <s v="No vigilado"/>
    <s v="Actividad cerca del agua"/>
    <s v="Ciudadano"/>
    <s v="Cuerpo de Seguridad o Emergencias"/>
    <s v="Rescate por personal adiestrado con equipamiento"/>
    <s v="#https://www.diariodemallorca.es/mallorca/2019/12/04/rescatan-seis-personas-inundarse-casas/1468834.html#"/>
  </r>
  <r>
    <d v="2019-12-03T00:00:00"/>
    <x v="54"/>
    <x v="67"/>
    <s v="Sóller"/>
    <s v="Mallorca"/>
    <s v="Baleares"/>
    <d v="1899-12-30T07:30:00"/>
    <s v="39.766856"/>
    <s v="2.715344"/>
    <s v="Rescatan a seis personas al inundarse sus casas en Sóller, Biniali y Santa Maria"/>
    <x v="1"/>
    <m/>
    <s v="España"/>
    <s v="Riadas, desbordamientos, inundaciones"/>
    <s v="Local"/>
    <s v="Perdida de Control"/>
    <s v="Sin datos"/>
    <x v="2"/>
    <s v="Otros"/>
    <s v="Severas condiciones metereológicas o del agua"/>
    <s v="Sin Reanimacion"/>
    <s v="No vigilado"/>
    <s v="Actividad cerca del agua"/>
    <s v="Ciudadano"/>
    <s v="Cuerpo de Seguridad o Emergencias"/>
    <s v="Rescate por personal adiestrado con equipamiento"/>
    <s v="#https://www.diariodemallorca.es/mallorca/2019/12/04/rescatan-seis-personas-inundarse-casas/1468834.html#"/>
  </r>
  <r>
    <d v="2019-12-03T00:00:00"/>
    <x v="54"/>
    <x v="68"/>
    <s v="Sóller"/>
    <s v="Mallorca"/>
    <s v="Baleares"/>
    <d v="1899-12-30T07:30:00"/>
    <s v="39.766856"/>
    <s v="2.715344"/>
    <s v="Rescatan a seis personas al inundarse sus casas en Sóller, Biniali y Santa Maria"/>
    <x v="1"/>
    <m/>
    <s v="España"/>
    <s v="Riadas, desbordamientos, inundaciones"/>
    <s v="Local"/>
    <s v="Perdida de Control"/>
    <s v="Sin datos"/>
    <x v="2"/>
    <s v="Otros"/>
    <s v="Severas condiciones metereológicas o del agua"/>
    <s v="Sin Reanimacion"/>
    <s v="No vigilado"/>
    <s v="Actividad cerca del agua"/>
    <s v="Ciudadano"/>
    <s v="Cuerpo de Seguridad o Emergencias"/>
    <s v="Rescate por personal adiestrado con equipamiento"/>
    <s v="#https://www.diariodemallorca.es/mallorca/2019/12/04/rescatan-seis-personas-inundarse-casas/1468834.html#"/>
  </r>
  <r>
    <d v="2019-12-02T00:00:00"/>
    <x v="55"/>
    <x v="69"/>
    <s v="Crevillent, Barranco de San Cayetano"/>
    <s v="Alicante"/>
    <s v="Cdad Valenciana"/>
    <d v="1899-12-30T17:30:00"/>
    <s v="38.216187"/>
    <s v="-0.843050"/>
    <s v="Rescatado el conductor de un coche que había caído a un canal de Crevillent por la lluvia"/>
    <x v="1"/>
    <n v="70"/>
    <s v="España"/>
    <s v="Riadas, desbordamientos, inundaciones"/>
    <s v="Local"/>
    <s v="Perdida de Control"/>
    <s v="Edad, Enfermedad, Enfermedad Mental"/>
    <x v="2"/>
    <s v="Rios, canales y similares"/>
    <s v="Malas condiciones meterológicas o del agua (Bandera Roja)"/>
    <s v="Sin Reanimacion"/>
    <s v="No vigilado"/>
    <s v="Circulación en vehiculo"/>
    <s v="Ciudadano"/>
    <s v="Cuerpo de Seguridad o Emergencias"/>
    <s v="Rescate por personal adiestrado con equipamiento"/>
    <s v="#https://www.diarioinformacion.com/baix-vinalopo/2019/12/02/rescatado-conductor-coche-habia-caido/2212367.html#"/>
  </r>
  <r>
    <d v="2019-12-02T00:00:00"/>
    <x v="56"/>
    <x v="70"/>
    <s v="Potes, Rïo Deva"/>
    <s v="Cantabria"/>
    <s v="Cantabria"/>
    <m/>
    <s v="43.153469"/>
    <s v="-4.624950"/>
    <s v="Localizan el cadáver de un hombre en el Río Deva en Potes"/>
    <x v="1"/>
    <n v="82"/>
    <s v="España"/>
    <s v="Enfermedad, ataque cardíaco o ACVA"/>
    <s v="Sin datos"/>
    <s v="Ahogamiento secundario a enfermedad"/>
    <s v="Edad, Enfermedad, Enfermedad Mental"/>
    <x v="0"/>
    <s v="Rios, canales y similares"/>
    <s v="Sin datos"/>
    <s v="Recuperacion de cadaver"/>
    <s v="No vigilado"/>
    <s v="Sin datos"/>
    <s v="Ciudadano"/>
    <s v="Ciudadano"/>
    <s v="Recuperación de cadaver"/>
    <s v="#http://www.diariodevalderrueda.es/texto-diario/mostrar/1648998/localizan-cadaver-hombre-rio-deva-potes#"/>
  </r>
  <r>
    <d v="2019-12-01T00:00:00"/>
    <x v="57"/>
    <x v="71"/>
    <s v="Adeje"/>
    <s v="Tenerife"/>
    <s v="Canarias"/>
    <d v="1899-12-30T16:00:00"/>
    <s v="28.076527"/>
    <s v="-16.732835"/>
    <s v="Un varón estado crítico tras sufrir un ahogamiento en una piscina de Adeje"/>
    <x v="1"/>
    <n v="90"/>
    <s v="España"/>
    <s v="Sin datos"/>
    <s v="Sin datos"/>
    <s v="Posible Ahogamiento"/>
    <s v="Edad, Enfermedad, Enfermedad Mental"/>
    <x v="1"/>
    <s v="Piscinas de equipamientos hoteleros y similares"/>
    <s v="Buenas condiciones metereológicas o del agua (Bandera Verde)"/>
    <s v="RCP basica SOS y SVA por SEM"/>
    <s v="En horario de vigilancia"/>
    <s v="Natación recreativa"/>
    <s v="Acompañante, familiar, amigo"/>
    <s v="Socorrista"/>
    <s v="Rescate por Socorristas o personas adiestradas en RCP"/>
    <s v="#https://www3.gobiernodecanarias.org/noticias/un-varon-estado-critico-tras-sufrir-un-ahogamiento-en-una-piscina-en-tenerife/#"/>
  </r>
  <r>
    <d v="2019-12-01T00:00:00"/>
    <x v="58"/>
    <x v="72"/>
    <s v="Combarro"/>
    <s v="Pontevedra"/>
    <s v="Galicia"/>
    <d v="1899-12-30T21:30:00"/>
    <s v="42.430110"/>
    <s v="-8.704464"/>
    <s v="Rescatan a un hombre tras precipitarse al mar en Combarro"/>
    <x v="1"/>
    <n v="72"/>
    <s v="España"/>
    <s v="Accidente, caída o zambullida accidentales"/>
    <s v="Local"/>
    <s v="Perdida de Control"/>
    <s v="Edad, Enfermedad, Enfermedad Mental"/>
    <x v="3"/>
    <s v="Playas sin vigilancia"/>
    <s v="Sin datos"/>
    <s v="Sin Reanimacion"/>
    <s v="No vigilado"/>
    <s v="Actividad cerca del agua"/>
    <s v="Ciudadano"/>
    <s v="Ciudadano"/>
    <s v="Asistencia por transeúntes no adiestrados"/>
    <s v="#https://www.farodevigo.es/portada-pontevedra/2019/12/02/rescatan-hombre-precipitarse-mar-combarro/2211494.html#"/>
  </r>
  <r>
    <d v="2019-12-01T00:00:00"/>
    <x v="59"/>
    <x v="73"/>
    <s v="Binaced, Canal del Zaidín"/>
    <s v="Huesca"/>
    <s v="Aragón"/>
    <d v="1899-12-30T09:15:00"/>
    <s v="41.828263"/>
    <s v="0.263288"/>
    <s v="Muere un joven de 25 años al caer al canal un coche con otros cuatro chicos en Binaced"/>
    <x v="1"/>
    <n v="25"/>
    <s v="España"/>
    <s v="Accidente de Trafico"/>
    <s v="Local"/>
    <s v="Ahogamiento secundario a accidente"/>
    <s v="Sin datos"/>
    <x v="0"/>
    <s v="Rios, canales y similares"/>
    <s v="Sin datos"/>
    <s v="Recuperacion de cadaver"/>
    <s v="No vigilado"/>
    <s v="Circulación en vehiculo"/>
    <s v="Acompañante, familiar, amigo"/>
    <s v="Cuerpo de Seguridad o Emergencias"/>
    <s v="Recuperación de cadaver"/>
    <s v="#https://www.heraldo.es/noticias/aragon/huesca/2019/12/01/un-fallecido-al-caer-al-canal-un-coche-con-cuatro-jovenes-en-binefar-1346816.html#"/>
  </r>
  <r>
    <d v="2019-11-30T00:00:00"/>
    <x v="60"/>
    <x v="74"/>
    <s v="Deltebre"/>
    <s v="Tarragona"/>
    <s v="Cataluña"/>
    <m/>
    <s v="40.738863"/>
    <s v="0.878406"/>
    <s v="Buscan en el mar a un hombre desaparecido desde el sábado en Deltebre"/>
    <x v="1"/>
    <n v="50"/>
    <s v="Rumanía"/>
    <s v="Naufragio"/>
    <s v="Residente"/>
    <s v="Ahogamiento secundario a accidente"/>
    <s v="Sin datos"/>
    <x v="0"/>
    <s v="Franja costera o alta mar"/>
    <s v="Severas condiciones metereológicas o del agua"/>
    <s v="Recuperacion de cadaver"/>
    <s v="No vigilado"/>
    <s v="Pesca recreativa desde embarcacion"/>
    <s v="Ciudadano"/>
    <s v="Cuerpo de Seguridad o Emergencias"/>
    <s v="Recuperación de cadaver"/>
    <s v="#https://www.diaridetarragona.com/ebre/Desaparece-un-hombre-que-salio-a-pescar-en-el-Delta-del-Ebre-20191203-0047.html#"/>
  </r>
  <r>
    <d v="2019-11-30T00:00:00"/>
    <x v="61"/>
    <x v="75"/>
    <s v="Mogán, Playa de La Lajita"/>
    <s v="Gran Canaria"/>
    <s v="Canarias"/>
    <d v="1899-12-30T14:55:00"/>
    <s v="28.181430"/>
    <s v="-14.153926"/>
    <s v="Una mujer en estado crítico tras sufrir un ahogamiento en el mar en Mogán"/>
    <x v="0"/>
    <n v="65"/>
    <s v="Noruega"/>
    <s v="Sin datos"/>
    <s v="Extranjero"/>
    <s v="Ahogado con sintomas de aspiración de agua"/>
    <s v="Edad, Enfermedad, Enfermedad Mental"/>
    <x v="1"/>
    <s v="Playas sin vigilancia"/>
    <s v="Sin datos"/>
    <s v="RCP basica temprana por transeunte adiestrado"/>
    <s v="No vigilado"/>
    <s v="Natación recreativa"/>
    <s v="Ciudadano"/>
    <s v="Ciudadano"/>
    <s v="Asistencia por transeúntes adiestrados"/>
    <s v="#https://www3.gobiernodecanarias.org/noticias/una-mujer-en-estado-critico-tras-sufrir-un-ahogamiento-en-el-mar-en-mogan/#"/>
  </r>
  <r>
    <d v="2019-11-30T00:00:00"/>
    <x v="62"/>
    <x v="76"/>
    <s v="Valladolid, Río Pisuerga"/>
    <s v="Valladolid"/>
    <s v="Castilla y León"/>
    <d v="1899-12-30T09:40:00"/>
    <s v="41.659382"/>
    <s v="-4.733064"/>
    <s v="Rescatan el cuerpo sin vida del exfiscal de Menores de Valladolid en el río Pisuerga"/>
    <x v="1"/>
    <n v="55"/>
    <s v="España"/>
    <s v="Suicidio"/>
    <s v="Local"/>
    <s v="Posible Ahogamiento"/>
    <s v="Edad, Enfermedad, Enfermedad Mental"/>
    <x v="0"/>
    <s v="Rios, canales y similares"/>
    <s v="Sin datos"/>
    <s v="Recuperacion de cadaver"/>
    <s v="No vigilado"/>
    <s v="Actividad cerca del agua"/>
    <s v="Ciudadano"/>
    <s v="Cuerpo de Seguridad o Emergencias"/>
    <s v="Recuperación de cadaver"/>
    <s v="#https://www.larazon.es/castilla-y-leon/20191130/24owivgtdveahh7euspyy7uqwi.html#"/>
  </r>
  <r>
    <d v="2019-11-29T00:00:00"/>
    <x v="63"/>
    <x v="77"/>
    <s v="Ortigueira"/>
    <s v="Lugo"/>
    <s v="Galicia"/>
    <d v="1899-12-30T10:00:00"/>
    <s v="43.559181"/>
    <s v="-6.727736"/>
    <s v="Rescatados tres perceberos después de volcar su barca en aguas de Navia tras dos golpes de mar"/>
    <x v="1"/>
    <m/>
    <s v="España"/>
    <s v="Naufragio"/>
    <s v="Sin datos"/>
    <s v="Perdida de Control"/>
    <s v="Sin datos"/>
    <x v="2"/>
    <s v="Franja costera o alta mar"/>
    <s v="Sin datos"/>
    <s v="Sin Reanimacion"/>
    <s v="No vigilado"/>
    <s v="Embarcación a motor"/>
    <s v="Ciudadano"/>
    <s v="Embarcación de rescate"/>
    <s v="Rescate por personal adiestrado con equipamiento"/>
    <s v="#https://www.lavozdegalicia.es/noticia/amarina/2019/11/30/rescatados-tres-perceberos-despues-volcar-barca-aguas-navia-tras-dos-golpes-mar/0003_201911X30C6991.htm#"/>
  </r>
  <r>
    <d v="2019-11-29T00:00:00"/>
    <x v="63"/>
    <x v="78"/>
    <s v="Ortigueira"/>
    <s v="Lugo"/>
    <s v="Galicia"/>
    <d v="1899-12-30T10:00:00"/>
    <s v="43.559181"/>
    <s v="-6.727736"/>
    <s v="Rescatados tres perceberos después de volcar su barca en aguas de Navia tras dos golpes de mar"/>
    <x v="1"/>
    <m/>
    <s v="España"/>
    <s v="Naufragio"/>
    <s v="Sin datos"/>
    <s v="Perdida de Control"/>
    <s v="Sin datos"/>
    <x v="2"/>
    <s v="Franja costera o alta mar"/>
    <s v="Sin datos"/>
    <s v="Sin Reanimacion"/>
    <s v="No vigilado"/>
    <s v="Embarcación a motor"/>
    <s v="Ciudadano"/>
    <s v="Embarcación de rescate"/>
    <s v="Rescate por personal adiestrado con equipamiento"/>
    <s v="#https://www.lavozdegalicia.es/noticia/amarina/2019/11/30/rescatados-tres-perceberos-despues-volcar-barca-aguas-navia-tras-dos-golpes-mar/0003_201911X30C6991.htm#"/>
  </r>
  <r>
    <d v="2019-11-29T00:00:00"/>
    <x v="63"/>
    <x v="79"/>
    <s v="Ortigueira"/>
    <s v="Lugo"/>
    <s v="Galicia"/>
    <d v="1899-12-30T10:00:00"/>
    <s v="43.559181"/>
    <s v="-6.727736"/>
    <s v="Rescatados tres perceberos después de volcar su barca en aguas de Navia tras dos golpes de mar"/>
    <x v="1"/>
    <m/>
    <s v="España"/>
    <s v="Naufragio"/>
    <s v="Sin datos"/>
    <s v="Perdida de Control"/>
    <s v="Sin datos"/>
    <x v="2"/>
    <s v="Franja costera o alta mar"/>
    <s v="Sin datos"/>
    <s v="Sin Reanimacion"/>
    <s v="No vigilado"/>
    <s v="Embarcación a motor"/>
    <s v="Ciudadano"/>
    <s v="Embarcación de rescate"/>
    <s v="Rescate por personal adiestrado con equipamiento"/>
    <s v="#https://www.lavozdegalicia.es/noticia/amarina/2019/11/30/rescatados-tres-perceberos-despues-volcar-barca-aguas-navia-tras-dos-golpes-mar/0003_201911X30C6991.htm#"/>
  </r>
  <r>
    <d v="2019-11-28T00:00:00"/>
    <x v="64"/>
    <x v="80"/>
    <s v="Javea"/>
    <s v="Alicante"/>
    <s v="Cdad Valenciana"/>
    <m/>
    <s v="38.867420"/>
    <s v="0.383121"/>
    <s v="Rescatado un marinero de Xàbia tras caer al mar desde un pesquero"/>
    <x v="1"/>
    <n v="57"/>
    <s v="España"/>
    <s v="Accidente, caída o zambullida accidentales"/>
    <s v="Limítrofe"/>
    <s v="Ahogamiento secundario a accidente"/>
    <s v="Sin datos"/>
    <x v="3"/>
    <s v="Franja costera o alta mar"/>
    <s v="Sin datos"/>
    <s v="Sin Reanimacion"/>
    <s v="No vigilado"/>
    <s v="Pesca o navegación comercial"/>
    <s v="Acompañante, familiar, amigo"/>
    <s v="Acompañante, familiar, amigo"/>
    <s v="Asistencia por transeúntes no adiestrados"/>
    <s v="#https://lamarinaplaza.com/2019/11/28/rescatado-un-marinero-de-xabia-tras-caer-al-mar-desde-un-pesquero/#"/>
  </r>
  <r>
    <d v="2019-11-27T00:00:00"/>
    <x v="65"/>
    <x v="81"/>
    <s v="Motril"/>
    <s v="Granada"/>
    <s v="Andalucía"/>
    <d v="1899-12-30T12:15:00"/>
    <s v="36.754932"/>
    <s v="-3.52047"/>
    <s v="Rescatan a un hombre de 79 años con hipotermia de un arroyo en Motril (Granada)"/>
    <x v="1"/>
    <n v="79"/>
    <s v="España"/>
    <s v="Enfermedad, ataque cardíaco o ACVA"/>
    <s v="Local"/>
    <s v="Ahogamiento secundario a accidente"/>
    <s v="Edad, Enfermedad, Enfermedad Mental"/>
    <x v="3"/>
    <s v="Rios, canales y similares"/>
    <s v="Sin datos"/>
    <s v="Sin Reanimacion"/>
    <s v="No vigilado"/>
    <s v="Actividad cerca del agua"/>
    <s v="Ciudadano"/>
    <s v="Cuerpo de Seguridad o Emergencias"/>
    <s v="Rescate por personal adiestrado con equipamiento"/>
    <s v="#https://www.lavanguardia.com/local/sevilla/20191127/471919742812/rescatan-a-un-hombre-de-79-anos-con-hipotermia-de-un-arroyo-en-motril-granada.html#"/>
  </r>
  <r>
    <d v="2019-11-25T00:00:00"/>
    <x v="66"/>
    <x v="82"/>
    <s v="Isla de Toralla"/>
    <s v="Pontevedra"/>
    <s v="Galicia"/>
    <d v="1899-12-30T08:25:00"/>
    <s v="42.215300"/>
    <s v="-8.807613"/>
    <s v="Rescatados del mar los dos tripulantes de un pesquero tras chocar con un buque en la Ría de Vigo"/>
    <x v="1"/>
    <m/>
    <s v="España"/>
    <s v="Naufragio"/>
    <s v="Limítrofe"/>
    <s v="Perdida de Control"/>
    <s v="Sin datos"/>
    <x v="3"/>
    <s v="Franja costera o alta mar"/>
    <s v="Sin datos"/>
    <s v="Sin Reanimacion"/>
    <s v="No vigilado"/>
    <s v="Pesca o navegación comercial"/>
    <s v="Ciudadano"/>
    <s v="Embarcación de rescate"/>
    <s v="Rescate por personal adiestrado con equipamiento"/>
    <s v="#https://www.europapress.es/galicia/pesca-00247/noticia-rescatados-mar-dos-tripulantes-pesquero-chocar-buque-ria-vigo-20191125095913.html#"/>
  </r>
  <r>
    <d v="2019-11-25T00:00:00"/>
    <x v="66"/>
    <x v="83"/>
    <s v="Isla de Toralla"/>
    <s v="Pontevedra"/>
    <s v="Galicia"/>
    <d v="1899-12-30T08:25:00"/>
    <s v="42.215300"/>
    <s v="-8.807613"/>
    <s v="Rescatados del mar los dos tripulantes de un pesquero tras chocar con un buque en la Ría de Vigo"/>
    <x v="1"/>
    <m/>
    <s v="España"/>
    <s v="Naufragio"/>
    <s v="Limítrofe"/>
    <s v="Perdida de Control"/>
    <s v="Sin datos"/>
    <x v="3"/>
    <s v="Franja costera o alta mar"/>
    <s v="Sin datos"/>
    <s v="Sin Reanimacion"/>
    <s v="No vigilado"/>
    <s v="Pesca o navegación comercial"/>
    <s v="Ciudadano"/>
    <s v="Embarcación de rescate"/>
    <s v="Rescate por personal adiestrado con equipamiento"/>
    <s v="#https://www.europapress.es/galicia/pesca-00247/noticia-rescatados-mar-dos-tripulantes-pesquero-chocar-buque-ria-vigo-20191125095913.html#"/>
  </r>
  <r>
    <d v="2019-11-24T00:00:00"/>
    <x v="67"/>
    <x v="84"/>
    <s v="Valladolid, Canal de Castilla"/>
    <s v="Valladolid"/>
    <s v="Castilla y León"/>
    <m/>
    <s v="41.582281"/>
    <s v="-4.719793"/>
    <s v="Los bomberos rescatan el cadáver de un hombre en el Canal de Castilla en Valladolid"/>
    <x v="1"/>
    <n v="65"/>
    <s v="España"/>
    <s v="Sin datos"/>
    <s v="Local"/>
    <s v="Posible Ahogamiento"/>
    <s v="Edad, Enfermedad, Enfermedad Mental"/>
    <x v="0"/>
    <s v="Rios, canales y similares"/>
    <s v="Sin datos"/>
    <s v="Recuperacion de cadaver"/>
    <s v="No vigilado"/>
    <s v="Sin datos"/>
    <s v="Ciudadano"/>
    <s v="Ciudadano"/>
    <s v="Recuperación de cadaver"/>
    <s v="#https://www.elnortedecastilla.es/valladolid/bomberos-rescatan-cadaver-20191125090633-nt.html#"/>
  </r>
  <r>
    <d v="2019-11-24T00:00:00"/>
    <x v="68"/>
    <x v="85"/>
    <s v="Burguete, Río Urrobi"/>
    <s v="Navarra"/>
    <s v="Navarra"/>
    <d v="1899-12-30T12:50:00"/>
    <s v="42.988788"/>
    <s v="-1.337646"/>
    <s v="Los bomberos rescatan a una persona atrapada en su vehículo en una regata de Burguete"/>
    <x v="1"/>
    <m/>
    <s v="España"/>
    <s v="Riadas, desbordamientos, inundaciones"/>
    <s v="Local"/>
    <s v="Perdida de Control"/>
    <s v="Sin datos"/>
    <x v="2"/>
    <s v="Rios, canales y similares"/>
    <s v="Severas condiciones metereológicas o del agua"/>
    <s v="Sin Reanimacion"/>
    <s v="No vigilado"/>
    <s v="Circulación en vehiculo"/>
    <s v="Ciudadano"/>
    <s v="Fuerzas orden publico"/>
    <s v="Rescate por personal adiestrado con equipamiento"/>
    <s v="#https://www.diariodenavarra.es/noticias/navarra/2019/11/24/los-bomberos-rescatan-una-persona-atrapada-vehiculo-rio-urrobi-672085-300.html#"/>
  </r>
  <r>
    <d v="2019-11-23T00:00:00"/>
    <x v="69"/>
    <x v="86"/>
    <s v="Gijón, Playa de San Lorenzo"/>
    <s v="Asturias"/>
    <s v="Asturias"/>
    <d v="1899-12-30T14:00:00"/>
    <s v="43.544502"/>
    <s v="-5.655465"/>
    <s v="Rescatan a un surfista en apuros en la playa de San Lorenzo"/>
    <x v="1"/>
    <n v="28"/>
    <s v="España"/>
    <s v="Condiciones del medio acuático"/>
    <s v="Limítrofe"/>
    <s v="Perdida de Control"/>
    <s v="Sin datos"/>
    <x v="3"/>
    <s v="Playas sin vigilancia"/>
    <s v="Malas condiciones meterológicas o del agua (Bandera Roja)"/>
    <s v="Sin Reanimacion"/>
    <s v="No vigilado"/>
    <s v="Surf-Windsurf-Esqui acuatico-Kyte"/>
    <s v="Ciudadano"/>
    <s v="Fuerzas orden publico"/>
    <s v="Asistencia por transeúntes no adiestrados"/>
    <s v="#https://www.elcomercio.es/gijon/rescatan-surfista-apuros-playa-san-lorenzo-20191123143753-nt.html#"/>
  </r>
  <r>
    <d v="2019-11-23T00:00:00"/>
    <x v="70"/>
    <x v="87"/>
    <s v="Pájara, Playa de Viejo Rey"/>
    <s v="Fuerteventura"/>
    <s v="Canarias"/>
    <d v="1899-12-30T17:30:00"/>
    <s v="28.211762"/>
    <s v="-14.227191"/>
    <s v="Muere un varón tras sufrir una parada cardiorrespiratoria después de ser rescatado del agua en Fuerteventura"/>
    <x v="1"/>
    <n v="50"/>
    <s v="España"/>
    <s v="Sin datos"/>
    <s v="Sin datos"/>
    <s v="Ahogado con sintomas de aspiración de agua"/>
    <s v="Sin datos"/>
    <x v="0"/>
    <s v="Playas sin vigilancia"/>
    <s v="Sin datos"/>
    <s v="SVA por SEM"/>
    <s v="No vigilado"/>
    <s v="Natación recreativa"/>
    <s v="Ciudadano"/>
    <s v="Ciudadano"/>
    <s v="Asistencia por transeúntes no adiestrados"/>
    <s v="https://www3.gobiernodecanarias.org/noticias/muere-un-varon-tras-sufrir-una-parada-cardiorrespiratoria-despues-de-ser-rescatado-del-agua-en-fuerteventura/#https://www3.gobiernodecanarias.org/noticias/muere-un-varon-tras-sufrir-una-parada-cardiorrespiratoria-despues-de-ser-rescatado-del-agua-en-fuerteventura/#"/>
  </r>
  <r>
    <d v="2019-11-23T00:00:00"/>
    <x v="71"/>
    <x v="88"/>
    <s v="Las Palmas de Gran Canaria, Playa de las Canteras"/>
    <s v="Gran Canaria"/>
    <s v="Canarias"/>
    <m/>
    <s v="28.143062"/>
    <s v="-15.434540"/>
    <s v="Hallan el cadáver de una mujer en Las Canteras"/>
    <x v="0"/>
    <n v="50"/>
    <s v="España"/>
    <s v="Sin datos"/>
    <s v="Sin datos"/>
    <s v="Posible Ahogamiento"/>
    <s v="Sin datos"/>
    <x v="0"/>
    <s v="Playas sin vigilancia"/>
    <s v="Sin datos"/>
    <s v="Recuperacion de cadaver"/>
    <s v="No vigilado"/>
    <s v="Sin datos"/>
    <s v="Ciudadano"/>
    <s v="Ciudadano"/>
    <s v="Recuperación de cadaver"/>
    <s v="#https://www.laprovincia.es/sucesos/2019/11/26/policia-trata-identificar-cadaver-mujer/1230792.html#"/>
  </r>
  <r>
    <d v="2019-11-22T00:00:00"/>
    <x v="72"/>
    <x v="89"/>
    <s v="Benalmádena, Puerto Marina"/>
    <s v="Málaga"/>
    <s v="Andalucía"/>
    <m/>
    <s v="36.597472"/>
    <s v="-4.512291"/>
    <s v="Fallece ahogado un turista británico tras caer al agua en Puerto Marina"/>
    <x v="1"/>
    <n v="54"/>
    <s v="Reino Unido"/>
    <s v="Accidente, caída o zambullida accidentales"/>
    <s v="Extranjero"/>
    <s v="Ahogamiento secundario a accidente"/>
    <s v="Drogas, Alcohol, tóxicos"/>
    <x v="0"/>
    <s v="Puertos, embarcaderos, amarres"/>
    <s v="Sin datos"/>
    <s v="Sin Reanimacion"/>
    <s v="No vigilado"/>
    <s v="Actividad cerca del agua"/>
    <s v="Ciudadano"/>
    <s v="Cuerpo de Seguridad o Emergencias"/>
    <s v="Recuperación de cadaver"/>
    <s v="#https://www.diariosur.es/costadelsol/fallece-ahogado-turista-20191127182348-nt.html#vca=fixed-btn&amp;vso=rrss&amp;vmc=tw&amp;vli=Costa-del-Sol#"/>
  </r>
  <r>
    <d v="2019-11-22T00:00:00"/>
    <x v="73"/>
    <x v="90"/>
    <s v="Arona, Playa de El Camisón"/>
    <s v="Gran Canaria"/>
    <s v="Canarias"/>
    <d v="1899-12-30T15:03:00"/>
    <s v="28.053018"/>
    <s v="-16.731567"/>
    <s v="Rescatado del mar un varón con signos de ahogamiento grave en Tenerife"/>
    <x v="1"/>
    <n v="70"/>
    <s v="Suecia"/>
    <s v="Sin datos"/>
    <s v="Extranjero"/>
    <s v="Ahogado con sintomas de aspiración de agua"/>
    <s v="Edad, Enfermedad, Enfermedad Mental"/>
    <x v="1"/>
    <s v="Playas con vigilancia"/>
    <s v="Sin datos"/>
    <s v="RCP basica SOS y SVA por SEM"/>
    <s v="En horario de vigilancia"/>
    <s v="Natación recreativa"/>
    <s v="Socorrista en servicio"/>
    <s v="Socorrista"/>
    <s v="Asistencia por transeúntes no adiestrados"/>
    <s v="#https://www3.gobiernodecanarias.org/noticias/rescatado-del-mar-un-varon-con-signos-de-ahogamiento-grave-en-tenerife/#"/>
  </r>
  <r>
    <d v="2019-11-21T00:00:00"/>
    <x v="74"/>
    <x v="91"/>
    <s v="Getxo"/>
    <s v="Vizcaya"/>
    <s v="Euskadi"/>
    <d v="1899-12-30T13:30:00"/>
    <s v="43.323319"/>
    <s v="-3.016304"/>
    <s v="Rescatan con vida a una mujer cuyo cuerpo flotaba en la ría en Getxo"/>
    <x v="0"/>
    <m/>
    <s v="España"/>
    <s v="Sin datos"/>
    <s v="Sin datos"/>
    <s v="Ahogado con sintomas de aspiración de agua"/>
    <s v="Sin datos"/>
    <x v="1"/>
    <s v="Rios, canales y similares"/>
    <s v="Sin datos"/>
    <s v="SVA por SEM"/>
    <s v="No vigilado"/>
    <s v="Sin datos"/>
    <s v="Ciudadano"/>
    <s v="Fuerzas orden publico"/>
    <s v="Rescate por personal adiestrado con equipamiento"/>
    <s v="#https://www.elcorreo.com/bizkaia/margen-derecha/hallan-vida-cuerpo-20191121140533-nt.html?edtn=bizkaia#vca=fixed-btn&amp;vso=rrss&amp;vmc=tw&amp;vli=Margen-derecha#"/>
  </r>
  <r>
    <d v="2019-11-21T00:00:00"/>
    <x v="75"/>
    <x v="92"/>
    <s v="Sanlucar del Guadiana"/>
    <s v="Huelva"/>
    <s v="Andalucía"/>
    <m/>
    <s v="37.472315"/>
    <s v="-7.468545"/>
    <s v="Un pescador halla flotando en el Guadiana el cadáver del holandés desaparecido en Sanlúcar"/>
    <x v="1"/>
    <n v="72"/>
    <s v="Holanda"/>
    <s v="Naufragio"/>
    <s v="Residente"/>
    <s v="Posible Ahogamiento"/>
    <s v="Edad, Enfermedad, Enfermedad Mental"/>
    <x v="0"/>
    <s v="Rios, canales y similares"/>
    <s v="Sin datos"/>
    <s v="Recuperacion de cadaver"/>
    <s v="No vigilado"/>
    <s v="Embarcación a motor"/>
    <s v="Ciudadano"/>
    <s v="Cuerpo de Seguridad o Emergencias"/>
    <s v="Recuperación de cadaver"/>
    <s v="#https://sevilla.abc.es/andalucia/huelva/sevi-buscan-hombre-desaparecido-guadiana-zona-entre-huelva-y-portugal-201911251237_noticia.html#"/>
  </r>
  <r>
    <d v="2019-11-21T00:00:00"/>
    <x v="76"/>
    <x v="93"/>
    <s v="Antigua, Muelle de Caleta de Fuste"/>
    <s v="Fuerteventura"/>
    <s v="Canarias"/>
    <m/>
    <s v="28.391808"/>
    <s v="-13.856228"/>
    <s v="Localizado el cuerpo fallecido de un varón en la costa de Fuerteventura"/>
    <x v="1"/>
    <m/>
    <s v="España"/>
    <s v="Sin datos"/>
    <s v="Sin datos"/>
    <s v="Posible Ahogamiento"/>
    <s v="Sin datos"/>
    <x v="0"/>
    <s v="Puertos, embarcaderos, amarres"/>
    <s v="Severas condiciones metereológicas o del agua"/>
    <s v="Recuperacion de cadaver"/>
    <s v="No vigilado"/>
    <s v="Sin datos"/>
    <s v="Ciudadano"/>
    <s v="Cuerpo de Seguridad o Emergencias"/>
    <s v="Recuperación de cadaver"/>
    <s v="#https://www3.gobiernodecanarias.org/noticias/localizado-el-cuerpo-fallecido-de-un-varon-en-la-costa-de-fuerteventura/#"/>
  </r>
  <r>
    <d v="2019-11-19T00:00:00"/>
    <x v="77"/>
    <x v="94"/>
    <s v="Tapia de Casariego"/>
    <s v="Asturias"/>
    <s v="Asturias"/>
    <d v="1899-12-30T21:46:00"/>
    <s v="43.574806"/>
    <s v="-6.945794"/>
    <s v="Rescatado el cadáver de un pescador que cayó al mar junto al faro de Tapia de Casariego"/>
    <x v="1"/>
    <n v="68"/>
    <s v="España"/>
    <s v="Condiciones del medio acuático"/>
    <s v="Local"/>
    <s v="Ahogamiento secundario a accidente"/>
    <s v="Peligrosidad del entorno"/>
    <x v="0"/>
    <s v="Entorno marino"/>
    <s v="Sin datos"/>
    <s v="Recuperacion de cadaver"/>
    <s v="No vigilado"/>
    <s v="Pesca desde playa o rocas"/>
    <s v="Ciudadano"/>
    <s v="Cuerpo de Seguridad o Emergencias"/>
    <s v="Rescate por personal adiestrado con equipamiento"/>
    <s v="#https://www.lavozdeasturias.es/noticia/asturias/2019/11/20/rescatado-cadaver-pescador-cayo-mar-junto-faro-tapia-casariego/00031574235274979776249.htm#"/>
  </r>
  <r>
    <d v="2019-11-18T00:00:00"/>
    <x v="78"/>
    <x v="95"/>
    <s v="La Carlota"/>
    <s v="Córdoba"/>
    <s v="Andalucía"/>
    <d v="1899-12-30T15:30:00"/>
    <s v="37.70912"/>
    <s v="-4.947481"/>
    <s v="Muere el niño que cayó a una piscina en La Carlota"/>
    <x v="1"/>
    <n v="4"/>
    <s v="España"/>
    <s v="Accidente, caída o zambullida accidentales"/>
    <s v="Local"/>
    <s v="Ahogado con sintomas de aspiración de agua"/>
    <s v="Sin datos"/>
    <x v="0"/>
    <s v="Piscinas domesticas no vigiladas"/>
    <s v="Sin datos"/>
    <s v="SVA por SEM"/>
    <s v="No vigilado"/>
    <s v="Actividad cerca del agua"/>
    <s v="Acompañante, familiar, amigo"/>
    <s v="Acompañante, familiar, amigo"/>
    <s v="Asistencia por transeúntes no adiestrados"/>
    <s v="#http://www.canalsur.es/muere-el-nino-que-cayo-a-una-piscina-en-la-carlota/1509529.html#"/>
  </r>
  <r>
    <d v="2019-11-17T00:00:00"/>
    <x v="79"/>
    <x v="96"/>
    <s v="Orellana, Pantano de Orellana"/>
    <s v="Badajoz"/>
    <s v="Extremadura"/>
    <d v="1899-12-30T20:00:00"/>
    <s v="38.993877"/>
    <s v="-5.518546"/>
    <s v="Buscan a un pescador desaparecido en Orellana"/>
    <x v="1"/>
    <n v="33"/>
    <s v="España"/>
    <s v="Navegación o deportes acuáticos"/>
    <s v="Limítrofe"/>
    <s v="Ahogado con sintomas de aspiración de agua"/>
    <s v="Sin datos"/>
    <x v="0"/>
    <s v="Embalses, Pantanos"/>
    <s v="Buenas condiciones metereológicas o del agua (Bandera Verde)"/>
    <s v="Recuperacion de cadaver"/>
    <s v="No vigilado"/>
    <s v="Pesca desde playa o rocas"/>
    <s v="Acompañante, familiar, amigo"/>
    <s v="Cuerpo de Seguridad o Emergencias"/>
    <s v="Recuperación de cadaver"/>
    <s v="#https://www.elperiodicoextremadura.com/noticias/extremadura/buscan-pescador-desaparecido-orellana_1200860.html#"/>
  </r>
  <r>
    <d v="2019-11-15T00:00:00"/>
    <x v="80"/>
    <x v="97"/>
    <s v="Carnota"/>
    <s v="A Coruña"/>
    <s v="Galicia"/>
    <d v="1899-12-30T04:20:00"/>
    <s v="42.695237"/>
    <s v="-9.034089"/>
    <s v="Un marinero fallecido tras embarrancar un pesquero en Castro Baroña"/>
    <x v="1"/>
    <n v="48"/>
    <s v="España"/>
    <s v="Naufragio"/>
    <s v="Limítrofe"/>
    <s v="Ahogamiento secundario a accidente"/>
    <s v="Falta de protección o equipamiento"/>
    <x v="0"/>
    <s v="Franja costera o alta mar"/>
    <s v="Moderadas condiciones metereológicas o del agua (Bandera amarilla)"/>
    <s v="Recuperacion de cadaver"/>
    <s v="No vigilado"/>
    <s v="Pesca o navegación comercial"/>
    <s v="Acompañante, familiar, amigo"/>
    <s v="Embarcacion costera"/>
    <s v="Recuperación de cadaver"/>
    <s v="#https://www.lavozdegalicia.es/noticia/barbanza/2019/11/12/marinero-fallecido-tras-embarrancar-pesquero-castro-barona/00031573538446155323593.htm#"/>
  </r>
  <r>
    <d v="2019-11-15T00:00:00"/>
    <x v="80"/>
    <x v="98"/>
    <s v="Carnota"/>
    <s v="A Coruña"/>
    <s v="Galicia"/>
    <d v="1899-12-30T04:20:00"/>
    <s v="42.695237"/>
    <s v="-9.034089"/>
    <s v="Un marinero fallecido tras embarrancar un pesquero en Castro Baroña"/>
    <x v="1"/>
    <n v="40"/>
    <s v="España"/>
    <s v="Naufragio"/>
    <s v="Limítrofe"/>
    <s v="Perdida de Control"/>
    <s v="Peligrosidad del entorno"/>
    <x v="3"/>
    <s v="Franja costera o alta mar"/>
    <s v="Moderadas condiciones metereológicas o del agua (Bandera amarilla)"/>
    <s v="Sin Reanimacion"/>
    <s v="No vigilado"/>
    <s v="Pesca o navegación comercial"/>
    <s v="Acompañante, familiar, amigo"/>
    <s v="Embarcacion costera"/>
    <s v="Recuperación de cadaver"/>
    <s v="#https://www.lavozdegalicia.es/noticia/barbanza/2019/11/12/marinero-fallecido-tras-embarrancar-pesquero-castro-barona/00031573538446155323593.htm#"/>
  </r>
  <r>
    <d v="2019-11-15T00:00:00"/>
    <x v="80"/>
    <x v="99"/>
    <s v="Carnota"/>
    <s v="A Coruña"/>
    <s v="Galicia"/>
    <d v="1899-12-30T04:20:00"/>
    <s v="42.695237"/>
    <s v="-9.034089"/>
    <s v="Un marinero fallecido tras embarrancar un pesquero en Castro Baroña"/>
    <x v="1"/>
    <n v="40"/>
    <s v="España"/>
    <s v="Naufragio"/>
    <s v="Limítrofe"/>
    <s v="Perdida de Control"/>
    <s v="Peligrosidad del entorno"/>
    <x v="3"/>
    <s v="Franja costera o alta mar"/>
    <s v="Moderadas condiciones metereológicas o del agua (Bandera amarilla)"/>
    <s v="Sin Reanimacion"/>
    <s v="No vigilado"/>
    <s v="Pesca o navegación comercial"/>
    <s v="Acompañante, familiar, amigo"/>
    <s v="Embarcacion costera"/>
    <s v="Recuperación de cadaver"/>
    <s v="#https://www.lavozdegalicia.es/noticia/barbanza/2019/11/12/marinero-fallecido-tras-embarrancar-pesquero-castro-barona/00031573538446155323593.htm#"/>
  </r>
  <r>
    <d v="2019-11-15T00:00:00"/>
    <x v="80"/>
    <x v="100"/>
    <s v="Carnota"/>
    <s v="A Coruña"/>
    <s v="Galicia"/>
    <d v="1899-12-30T04:20:00"/>
    <s v="42.695237"/>
    <s v="-9.034089"/>
    <s v="Un marinero fallecido tras embarrancar un pesquero en Castro Baroña"/>
    <x v="1"/>
    <n v="31"/>
    <s v="España"/>
    <s v="Naufragio"/>
    <s v="Limítrofe"/>
    <s v="Perdida de Control"/>
    <s v="Peligrosidad del entorno"/>
    <x v="3"/>
    <s v="Franja costera o alta mar"/>
    <s v="Moderadas condiciones metereológicas o del agua (Bandera amarilla)"/>
    <s v="Sin Reanimacion"/>
    <s v="No vigilado"/>
    <s v="Pesca o navegación comercial"/>
    <s v="Acompañante, familiar, amigo"/>
    <s v="Embarcacion costera"/>
    <s v="Recuperación de cadaver"/>
    <s v="#https://www.lavozdegalicia.es/noticia/barbanza/2019/11/12/marinero-fallecido-tras-embarrancar-pesquero-castro-barona/00031573538446155323593.htm#"/>
  </r>
  <r>
    <d v="2019-11-15T00:00:00"/>
    <x v="80"/>
    <x v="101"/>
    <s v="Carnota"/>
    <s v="A Coruña"/>
    <s v="Galicia"/>
    <d v="1899-12-30T04:20:00"/>
    <s v="42.695237"/>
    <s v="-9.034089"/>
    <s v="Un marinero fallecido tras embarrancar un pesquero en Castro Baroña"/>
    <x v="1"/>
    <n v="50"/>
    <s v="España"/>
    <s v="Naufragio"/>
    <s v="Limítrofe"/>
    <s v="Perdida de Control"/>
    <s v="Peligrosidad del entorno"/>
    <x v="3"/>
    <s v="Franja costera o alta mar"/>
    <s v="Moderadas condiciones metereológicas o del agua (Bandera amarilla)"/>
    <s v="Sin Reanimacion"/>
    <s v="No vigilado"/>
    <s v="Pesca o navegación comercial"/>
    <s v="Acompañante, familiar, amigo"/>
    <s v="Embarcacion costera"/>
    <s v="Recuperación de cadaver"/>
    <s v="#https://www.lavozdegalicia.es/noticia/barbanza/2019/11/12/marinero-fallecido-tras-embarrancar-pesquero-castro-barona/00031573538446155323593.htm#"/>
  </r>
  <r>
    <d v="2019-11-15T00:00:00"/>
    <x v="80"/>
    <x v="102"/>
    <s v="Carnota"/>
    <s v="A Coruña"/>
    <s v="Galicia"/>
    <d v="1899-12-30T04:20:00"/>
    <s v="42.695237"/>
    <s v="-9.034089"/>
    <s v="Un marinero fallecido tras embarrancar un pesquero en Castro Baroña"/>
    <x v="1"/>
    <n v="40"/>
    <s v="España"/>
    <s v="Naufragio"/>
    <s v="Limítrofe"/>
    <s v="Perdida de Control"/>
    <s v="Peligrosidad del entorno"/>
    <x v="3"/>
    <s v="Franja costera o alta mar"/>
    <s v="Moderadas condiciones metereológicas o del agua (Bandera amarilla)"/>
    <s v="Sin Reanimacion"/>
    <s v="No vigilado"/>
    <s v="Pesca o navegación comercial"/>
    <s v="Acompañante, familiar, amigo"/>
    <s v="Embarcacion costera"/>
    <s v="Recuperación de cadaver"/>
    <s v="#https://www.lavozdegalicia.es/noticia/barbanza/2019/11/12/marinero-fallecido-tras-embarrancar-pesquero-castro-barona/00031573538446155323593.htm#"/>
  </r>
  <r>
    <d v="2019-11-11T00:00:00"/>
    <x v="81"/>
    <x v="103"/>
    <s v="Gandía"/>
    <s v="Valencia"/>
    <s v="Cdad Valenciana"/>
    <m/>
    <s v="38.993755"/>
    <s v="-0.157636"/>
    <s v="Rescatan a un hombre tras caer al mar en el Puerto de Gandia"/>
    <x v="1"/>
    <n v="75"/>
    <s v="España"/>
    <s v="Accidente, caída o zambullida accidentales"/>
    <s v="Local"/>
    <s v="Ahogado con sintomas de aspiración de agua"/>
    <s v="Edad, Enfermedad, Enfermedad Mental"/>
    <x v="1"/>
    <s v="Puertos, embarcaderos, amarres"/>
    <s v="Sin datos"/>
    <s v="Sin Reanimacion"/>
    <s v="No vigilado"/>
    <s v="Actividad cerca del agua"/>
    <s v="Ciudadano"/>
    <s v="Ciudadano"/>
    <s v="Asistencia por transeúntes no adiestrados"/>
    <s v="#https://www.ondanaranjacope.com/noticias/id47760-rescatan-a-un-hombre-tras-caer-al-mar-en-el-puerto-de-gandia-.html#"/>
  </r>
  <r>
    <d v="2019-11-09T00:00:00"/>
    <x v="82"/>
    <x v="104"/>
    <s v="Gijón"/>
    <s v="Asturias"/>
    <s v="Asturias"/>
    <d v="1899-12-30T12:00:00"/>
    <s v="43.562397"/>
    <s v="-5.679740"/>
    <s v="Rescatan a un navegante en apuros en el puerto de Gijón"/>
    <x v="1"/>
    <n v="50"/>
    <s v="España"/>
    <s v="Naufragio"/>
    <s v="Local"/>
    <s v="Perdida de Control"/>
    <s v="Peligrosidad del entorno"/>
    <x v="3"/>
    <s v="Franja costera o alta mar"/>
    <s v="Malas condiciones meterológicas o del agua (Bandera Roja)"/>
    <s v="Sin Reanimacion"/>
    <s v="No vigilado"/>
    <s v="Embarcación de vela"/>
    <s v="Ciudadano"/>
    <s v="Embarcación de rescate"/>
    <s v="Rescate por personal adiestrado con equipamiento"/>
    <s v="#https://www.elcomercio.es/asturias/rescatan-navegante-apuros-puerto-gijon-20191210000606-ntvo.html#"/>
  </r>
  <r>
    <d v="2019-11-08T00:00:00"/>
    <x v="83"/>
    <x v="105"/>
    <s v="Costa Teguise, Playa de las Cucharas"/>
    <s v="Lanzarote"/>
    <s v="Canarias"/>
    <d v="1899-12-30T16:13:00"/>
    <s v="28.998341"/>
    <s v="-13.486486"/>
    <s v="Emerlan rescata a un windsurfista en apuros en Las Cucharas"/>
    <x v="1"/>
    <n v="40"/>
    <s v="Francia"/>
    <s v="Condiciones del medio acuático"/>
    <s v="Extranjero"/>
    <s v="Perdida de Control"/>
    <s v="Navegación, deportes acuáticos"/>
    <x v="0"/>
    <s v="Playas con vigilancia"/>
    <s v="Sin datos"/>
    <s v="Sin Reanimacion"/>
    <s v="En horario de vigilancia"/>
    <s v="Surf-Windsurf-Esqui acuatico-Kyte"/>
    <s v="Socorrista en servicio"/>
    <s v="Socorrista"/>
    <s v="Rescate por Socorristas o personas adiestradas en RCP"/>
    <s v="#https://www.lancelotdigital.com/sucesos/emerlan-rescata-a-un-windsurfista-en-apuros-en-las-cucharas#"/>
  </r>
  <r>
    <d v="2019-11-07T00:00:00"/>
    <x v="84"/>
    <x v="106"/>
    <s v="San Miguel de Abona, Golf del Sur"/>
    <s v="Tenerife"/>
    <s v="Canarias"/>
    <d v="1899-12-30T04:20:00"/>
    <s v="28.032226"/>
    <s v="-16.606522"/>
    <s v="Fallece un varón con síntomas de ahogamiento en una piscina en Tenerife"/>
    <x v="1"/>
    <m/>
    <s v="España"/>
    <s v="Sin datos"/>
    <s v="Sin datos"/>
    <s v="Ahogado con sintomas de aspiración de agua"/>
    <s v="Sin datos"/>
    <x v="0"/>
    <s v="Piscinas urbanización o privadas no vigiladas"/>
    <s v="Excelentes condiciones, entornos cerrados o cubiertos"/>
    <s v="RCP temprana por transeuntes no adiestrados"/>
    <s v="No vigilado"/>
    <s v="Natación recreativa"/>
    <s v="Acompañante, familiar, amigo"/>
    <s v="Acompañante, familiar, amigo"/>
    <s v="Asistencia por transeúntes no adiestrados"/>
    <s v="#https://www3.gobiernodecanarias.org/noticias/fallece-un-varon-con-sintomas-de-ahogamiento-en-una-piscina-en-tenerife/#"/>
  </r>
  <r>
    <d v="2019-11-05T00:00:00"/>
    <x v="85"/>
    <x v="107"/>
    <s v="Adeje"/>
    <s v="Tenerife"/>
    <s v="Canarias"/>
    <d v="1899-12-30T13:46:00"/>
    <s v="28.107359"/>
    <s v="-16.764791"/>
    <s v="Un varón estado crítico tras sufrir un accidente con una moto acuática en Tenerife"/>
    <x v="1"/>
    <n v="31"/>
    <s v="Francia"/>
    <s v="Accidente, caída o zambullida accidentales"/>
    <s v="Extranjero"/>
    <s v="Ahogamiento secundario a accidente"/>
    <s v="Navegación, deportes acuáticos"/>
    <x v="1"/>
    <s v="Franja costera o alta mar"/>
    <s v="Sin datos"/>
    <s v="RCP basica temprana por transeunte adiestrado"/>
    <s v="No vigilado"/>
    <s v="Embarcación a motor"/>
    <s v="Acompañante, familiar, amigo"/>
    <s v="Acompañante, familiar, amigo"/>
    <s v="Asistencia por transeúntes adiestrados"/>
    <s v="#https://www3.gobiernodecanarias.org/noticias/un-varon-estado-critico-tras-sufrir-un-accidente-con-una-moto-acuatica-en-tenerife/#"/>
  </r>
  <r>
    <d v="2019-11-05T00:00:00"/>
    <x v="86"/>
    <x v="108"/>
    <s v="Valladolid, Rïo Pisuerga"/>
    <s v="Valladolid"/>
    <s v="Castilla y León"/>
    <d v="1899-12-30T10:30:00"/>
    <s v="41.628448"/>
    <s v="-4.745503"/>
    <s v="Dos policías municipales rescatan a una mujer del Pisuerga"/>
    <x v="0"/>
    <n v="67"/>
    <s v="España"/>
    <s v="Accidente, caída o zambullida accidentales"/>
    <s v="Local"/>
    <s v="Perdida de Control"/>
    <s v="Edad, Enfermedad, Enfermedad Mental"/>
    <x v="3"/>
    <s v="Rios, canales y similares"/>
    <s v="Sin datos"/>
    <s v="Sin Reanimacion"/>
    <s v="No vigilado"/>
    <s v="Actividad cerca del agua"/>
    <s v="Servicios de emergencia, policia, bomberos"/>
    <s v="Fuerzas orden publico"/>
    <s v="Asistencia por transeúntes adiestrados"/>
    <s v="#https://www.eldiadevalladolid.com/noticia/Z4EF2F2F1-A8ED-9E7A-CFEA4977539DD36C/Dos-policias-municipales-rescatan-a-una-mujer-del-Pisuerga#"/>
  </r>
  <r>
    <d v="2019-11-04T00:00:00"/>
    <x v="87"/>
    <x v="109"/>
    <s v="Carballo, playa de A Langosteira"/>
    <s v="A Coruña"/>
    <s v="Galicia"/>
    <m/>
    <s v="42.922403"/>
    <s v="-9.259097"/>
    <s v="Rescatan a un hombre de Murcia en la playa de A Langosteira"/>
    <x v="1"/>
    <m/>
    <s v="España"/>
    <s v="Sin datos"/>
    <s v="Otra CCAA"/>
    <s v="Ahogado con sintomas de aspiración de agua"/>
    <s v="Sin datos"/>
    <x v="1"/>
    <s v="Playas sin vigilancia"/>
    <s v="Sin datos"/>
    <s v="RCP basica temprana por transeunte adiestrado"/>
    <s v="No vigilado"/>
    <s v="Natación recreativa"/>
    <s v="Ciudadano"/>
    <s v="Embarcacion costera"/>
    <s v="Asistencia por transeúntes no adiestrados"/>
    <s v="#https://www.lavozdegalicia.es/noticia/carballo/fisterra/2019/11/05/fisterra-rescatan-hombre-murcia-playa-langosteira/0003_201911C5C2996.htm#"/>
  </r>
  <r>
    <d v="2019-11-03T00:00:00"/>
    <x v="88"/>
    <x v="110"/>
    <s v="Ondarroa, playa Arrigorri"/>
    <s v="Vizcaya"/>
    <s v="Euskadi"/>
    <m/>
    <s v="43.323153"/>
    <s v="-2.418182"/>
    <s v="Dos jóvenes arrastrados por el mar en Ondarroa"/>
    <x v="1"/>
    <n v="15"/>
    <s v="España"/>
    <s v="Condiciones del medio acuático"/>
    <s v="Sin datos"/>
    <s v="Perdida de Control"/>
    <s v="Sin datos"/>
    <x v="2"/>
    <s v="Playas sin vigilancia"/>
    <s v="Moderadas condiciones metereológicas o del agua (Bandera amarilla)"/>
    <s v="Sin Reanimacion"/>
    <s v="No vigilado"/>
    <s v="Actividad cerca del agua"/>
    <s v="Ciudadano"/>
    <s v="No preciso extraccion"/>
    <s v="Asistencia por transeúntes no adiestrados"/>
    <s v="#https://www.elcorreo.com/bizkaia/jovenes-arrastrados-ondarroa-20191104170301-nt.html#"/>
  </r>
  <r>
    <d v="2019-11-03T00:00:00"/>
    <x v="88"/>
    <x v="111"/>
    <s v="Ondarroa, playa Arrigorri"/>
    <s v="Vizcaya"/>
    <s v="Euskadi"/>
    <m/>
    <s v="43.323153"/>
    <s v="-2.418182"/>
    <s v="Dos jóvenes arrastrados por el mar en Ondarroa"/>
    <x v="1"/>
    <n v="15"/>
    <s v="España"/>
    <s v="Condiciones del medio acuático"/>
    <s v="Sin datos"/>
    <s v="Perdida de Control"/>
    <s v="Sin datos"/>
    <x v="2"/>
    <s v="Playas sin vigilancia"/>
    <s v="Moderadas condiciones metereológicas o del agua (Bandera amarilla)"/>
    <s v="Sin Reanimacion"/>
    <s v="No vigilado"/>
    <s v="Actividad cerca del agua"/>
    <s v="Ciudadano"/>
    <s v="No preciso extraccion"/>
    <s v="Asistencia por transeúntes no adiestrados"/>
    <s v="#https://www.elcorreo.com/bizkaia/jovenes-arrastrados-ondarroa-20191104170301-nt.html#"/>
  </r>
  <r>
    <d v="2019-11-03T00:00:00"/>
    <x v="89"/>
    <x v="112"/>
    <s v="Zumaia"/>
    <s v="Guipuzcoa"/>
    <s v="Euskadi"/>
    <d v="1899-12-30T19:30:00"/>
    <s v="43.302536"/>
    <s v="-2.250682"/>
    <s v="Fallece un hombre de 84 años tras caerse al agua en Zumaia"/>
    <x v="1"/>
    <n v="84"/>
    <s v="España"/>
    <s v="Enfermedad, ataque cardíaco o ACVA"/>
    <s v="Local"/>
    <s v="Ahogamiento secundario a enfermedad"/>
    <s v="Edad, Enfermedad, Enfermedad Mental"/>
    <x v="0"/>
    <s v="Entorno marino"/>
    <s v="Malas condiciones meterológicas o del agua (Bandera Roja)"/>
    <s v="RCP basica temprana por transeunte adiestrado"/>
    <s v="No vigilado"/>
    <s v="Actividad cerca del agua"/>
    <s v="Acompañante, familiar, amigo"/>
    <s v="Acompañante, familiar, amigo"/>
    <s v="Asistencia por transeúntes no adiestrados"/>
    <s v="#https://www.diariovasco.com/gipuzkoa/fallece-hombre-anos-20191104055734-nt.html#"/>
  </r>
  <r>
    <d v="2019-11-02T00:00:00"/>
    <x v="90"/>
    <x v="113"/>
    <s v="Oiartzun, río Arkotzerreka"/>
    <s v="Guipuzcoa"/>
    <s v="Euskadi"/>
    <d v="1899-12-30T20:10:00"/>
    <s v="43.293510"/>
    <s v="-1.857721"/>
    <s v="Rescatadas dos mujeres en Oiartzun tras caer al río Arkotzerreka"/>
    <x v="0"/>
    <n v="75"/>
    <s v="España"/>
    <s v="Accidente, caída o zambullida accidentales"/>
    <s v="Local"/>
    <s v="Perdida de Control"/>
    <s v="Edad, Enfermedad, Enfermedad Mental"/>
    <x v="2"/>
    <s v="Entorno marino"/>
    <s v="Malas condiciones meterológicas o del agua (Bandera Roja)"/>
    <s v="Sin Reanimacion"/>
    <s v="No vigilado"/>
    <s v="Actividad cerca del agua"/>
    <s v="Acompañante, familiar, amigo"/>
    <s v="No preciso extraccion"/>
    <s v="Asistencia por transeúntes no adiestrados"/>
    <s v="#https://www.diariovasco.com/gipuzkoa/fallece-hombre-anos-20191104055734-nt.html#"/>
  </r>
  <r>
    <d v="2019-11-02T00:00:00"/>
    <x v="90"/>
    <x v="114"/>
    <s v="Oiartzun, río Arkotzerreka"/>
    <s v="Guipuzcoa"/>
    <s v="Euskadi"/>
    <d v="1899-12-30T20:10:00"/>
    <s v="43.293510"/>
    <s v="-1.857721"/>
    <s v="Rescatadas dos mujeres en Oiartzun tras caer al río Arkotzerreka"/>
    <x v="0"/>
    <n v="48"/>
    <s v="España"/>
    <s v="Accidente, caída o zambullida accidentales"/>
    <s v="Local"/>
    <s v="Perdida de Control"/>
    <s v="Edad, Enfermedad, Enfermedad Mental"/>
    <x v="2"/>
    <s v="Entorno marino"/>
    <s v="Malas condiciones meterológicas o del agua (Bandera Roja)"/>
    <s v="Sin Reanimacion"/>
    <s v="No vigilado"/>
    <s v="Actividad cerca del agua"/>
    <s v="Acompañante, familiar, amigo"/>
    <s v="Cuerpo de Seguridad o Emergencias"/>
    <s v="Asistencia por transeúntes no adiestrados"/>
    <s v="#https://www.diariovasco.com/gipuzkoa/fallece-hombre-anos-20191104055734-nt.html#"/>
  </r>
  <r>
    <d v="2019-11-02T00:00:00"/>
    <x v="91"/>
    <x v="115"/>
    <s v="Pájara, Playa de Costa Calma"/>
    <s v="Fuerteventura"/>
    <s v="Canarias"/>
    <d v="1899-12-30T15:31:00"/>
    <s v="28.157875"/>
    <s v="-14.225547"/>
    <s v="Bañista grave tras ser recuperado de una parada cardiorrespiratoria en una playa en Fuerteventura"/>
    <x v="1"/>
    <m/>
    <s v="España"/>
    <s v="Sin datos"/>
    <s v="Sin datos"/>
    <s v="Posible Ahogamiento"/>
    <s v="Sin datos"/>
    <x v="0"/>
    <s v="Playas con vigilancia"/>
    <s v="Sin datos"/>
    <s v="RCP basica SOS y SVA por SEM"/>
    <s v="En horario de vigilancia"/>
    <s v="Natación recreativa"/>
    <s v="Socorrista en servicio"/>
    <s v="Socorrista"/>
    <s v="Rescate por Socorristas o personas adiestradas en RCP"/>
    <s v="#https://www3.gobiernodecanarias.org/noticias/trasladado-en-estado-grave-un-banista-tres-ser-recuperado-de-una-parada-cardiorrespiratoria-en-fuerteventura/#"/>
  </r>
  <r>
    <d v="2019-11-02T00:00:00"/>
    <x v="92"/>
    <x v="116"/>
    <s v="Pájara, Playa del Cofete"/>
    <s v="Fuerteventura"/>
    <s v="Canarias"/>
    <d v="1899-12-30T15:36:00"/>
    <s v="28.115729"/>
    <s v="-14.378405"/>
    <s v="Varón fallecido tras ahogamiento en una playa en Fuerteventura"/>
    <x v="1"/>
    <m/>
    <s v="Francia"/>
    <s v="Sin datos"/>
    <s v="Extranjero"/>
    <s v="Ahogado con sintomas de aspiración de agua"/>
    <s v="Sin datos"/>
    <x v="0"/>
    <s v="Playas con vigilancia"/>
    <s v="Sin datos"/>
    <s v="RCP basica SOS y SVA por SEM"/>
    <s v="En horario de vigilancia"/>
    <s v="Natación recreativa"/>
    <s v="Socorrista en servicio"/>
    <s v="Socorrista"/>
    <s v="Rescate por Socorristas o personas adiestradas en RCP"/>
    <s v="#https://www3.gobiernodecanarias.org/noticias/varon-fallecido-tras-ahogamiento-en-una-playa-en-fuerteventura/#"/>
  </r>
  <r>
    <d v="2019-11-01T00:00:00"/>
    <x v="93"/>
    <x v="117"/>
    <s v="Punta Umbría"/>
    <s v="Huelva"/>
    <s v="Andalucía"/>
    <d v="1899-12-30T18:30:00"/>
    <s v="37.191787"/>
    <s v="-6.965427"/>
    <s v="Muere un joven ahogado cuando practicaba pesca submarina en Punta Umbría"/>
    <x v="1"/>
    <n v="25"/>
    <s v="España"/>
    <s v="Incidente o accidente de buceo"/>
    <s v="Local"/>
    <s v="Posible Ahogamiento"/>
    <s v="Sin datos"/>
    <x v="0"/>
    <s v="Franja costera o alta mar"/>
    <s v="Sin datos"/>
    <s v="Recuperacion de cadaver"/>
    <s v="No vigilado"/>
    <s v="Buceo a pulmon"/>
    <s v="Servicios de emergencia, policia, bomberos"/>
    <s v="Fuerzas orden publico"/>
    <s v="Recuperación de cadaver"/>
    <s v="#https://sevilla.abc.es/andalucia/huelva/sevi-muere-joven-ahogado-cuando-practicaba-pesca-submarina-punta-umbria-201911020002_noticia.html#vca=rrss-inducido&amp;vmc=abcdesevilla-es&amp;vso=tw&amp;vli=noticia-foto#"/>
  </r>
  <r>
    <d v="2019-11-01T00:00:00"/>
    <x v="94"/>
    <x v="118"/>
    <s v="Tinocas"/>
    <s v="Gran Canaria"/>
    <s v="Canarias"/>
    <d v="1899-12-30T12:37:00"/>
    <s v="28.136072"/>
    <s v="-15.485768"/>
    <s v="Helicóptero del GES rescató a varón que se precipitó accidentalmente por un acantilado en Gran Canaria"/>
    <x v="1"/>
    <n v="36"/>
    <s v="España"/>
    <s v="Accidente, caída o zambullida accidentales"/>
    <s v="Local"/>
    <s v="Victima con traumatismo"/>
    <s v="Sin datos"/>
    <x v="5"/>
    <s v="Entorno marino"/>
    <s v="Sin datos"/>
    <s v="Sin Reanimacion"/>
    <s v="No vigilado"/>
    <s v="Pesca desde playa o rocas"/>
    <s v="Acompañante, familiar, amigo"/>
    <s v="Helicoptero"/>
    <s v="Rescate por personal adiestrado con equipamiento"/>
    <s v="#https://www3.gobiernodecanarias.org/noticias/helicoptero-del-ges-rescato-a-varon-que-se-precipito-accidentalmente-por-un-acantilado-en-gran-canaria/#"/>
  </r>
  <r>
    <d v="2019-11-01T00:00:00"/>
    <x v="95"/>
    <x v="119"/>
    <s v="Puerto del Carmen, Tïas, Playa de Matagorda"/>
    <s v="Lanzarote"/>
    <s v="Canarias"/>
    <d v="1899-12-30T12:15:00"/>
    <s v="28.928586"/>
    <s v="-13.624511"/>
    <s v="Varón fallecido tras ahogamiento en una playa en Lanzarote"/>
    <x v="1"/>
    <n v="70"/>
    <s v="España"/>
    <s v="Sin datos"/>
    <s v="Sin datos"/>
    <s v="Ahogado con sintomas de aspiración de agua"/>
    <s v="Edad, Enfermedad, Enfermedad Mental"/>
    <x v="0"/>
    <s v="Playas con vigilancia"/>
    <s v="Sin datos"/>
    <s v="RCP basica SOS y SVA por SEM"/>
    <s v="En horario de vigilancia"/>
    <s v="Natación recreativa"/>
    <s v="Ciudadano"/>
    <s v="Ciudadano"/>
    <s v="Asistencia por transeúntes no adiestrados"/>
    <s v="#https://www3.gobiernodecanarias.org/noticias/varon-fallecido-tras-ahogamiento-en-una-playa-en-lanzarote/#"/>
  </r>
  <r>
    <d v="2019-11-01T00:00:00"/>
    <x v="96"/>
    <x v="120"/>
    <s v="Vigo"/>
    <s v="Pontevedra"/>
    <s v="Galicia"/>
    <d v="1899-12-30T02:30:00"/>
    <s v="42.241340"/>
    <s v="-8.724011"/>
    <s v="Rescatan a dos jóvenes que cayeron al mar en el Náutico"/>
    <x v="0"/>
    <n v="18"/>
    <s v="España"/>
    <s v="Accidente, caída o zambullida accidentales"/>
    <s v="Sin datos"/>
    <s v="Perdida de Control"/>
    <s v="Sin datos"/>
    <x v="3"/>
    <s v="Puertos, embarcaderos, amarres"/>
    <s v="Sin datos"/>
    <s v="Sin Reanimacion"/>
    <s v="No vigilado"/>
    <s v="Actividad cerca del agua"/>
    <s v="Acompañante, familiar, amigo"/>
    <s v="Embarcacion costera"/>
    <s v="Rescate por personal adiestrado con equipamiento"/>
    <s v="#https://www.farodevigo.es/gran-vigo/2019/11/01/rescatan-jovenes-cayeron-mar-nautico/2195694.html#"/>
  </r>
  <r>
    <d v="2019-11-01T00:00:00"/>
    <x v="96"/>
    <x v="121"/>
    <s v="Vigo"/>
    <s v="Pontevedra"/>
    <s v="Galicia"/>
    <d v="1899-12-30T02:30:00"/>
    <s v="42.241340"/>
    <s v="-8.724011"/>
    <s v="Rescatan a dos jóvenes que cayeron al mar en el Náutico"/>
    <x v="1"/>
    <n v="18"/>
    <s v="España"/>
    <s v="Intento de rescate de personas o animales"/>
    <s v="Sin datos"/>
    <s v="Perdida de Control"/>
    <s v="Sin datos"/>
    <x v="2"/>
    <s v="Puertos, embarcaderos, amarres"/>
    <s v="Sin datos"/>
    <s v="Sin Reanimacion"/>
    <s v="No vigilado"/>
    <s v="Actividad cerca del agua"/>
    <s v="Acompañante, familiar, amigo"/>
    <s v="Embarcacion costera"/>
    <s v="Rescate por personal adiestrado con equipamiento"/>
    <s v="#https://www.farodevigo.es/gran-vigo/2019/11/01/rescatan-jovenes-cayeron-mar-nautico/2195694.html#"/>
  </r>
  <r>
    <d v="2019-10-31T00:00:00"/>
    <x v="97"/>
    <x v="122"/>
    <s v="Zaragoza, presa de Pina de Ebro"/>
    <s v="Zaragoza"/>
    <s v="Aragón"/>
    <m/>
    <s v="41.487541"/>
    <s v="-0.534790"/>
    <s v="Hallan en la presa de Pina el cadáver del anciano desaparecido en octubre en Zaragoza"/>
    <x v="1"/>
    <n v="96"/>
    <s v="España"/>
    <s v="Accidente, caída o zambullida accidentales"/>
    <s v="Local"/>
    <s v="Ahogamiento secundario a accidente"/>
    <s v="Edad, Enfermedad, Enfermedad Mental"/>
    <x v="0"/>
    <s v="Rios, canales y similares"/>
    <s v="Sin datos"/>
    <s v="Recuperacion de cadaver"/>
    <s v="No vigilado"/>
    <s v="Actividad cerca del agua"/>
    <s v="Ciudadano"/>
    <s v="Cuerpo de Seguridad o Emergencias"/>
    <s v="Recuperación de cadaver"/>
    <s v="#https://www.heraldo.es/noticias/aragon/zaragoza/2019/12/16/desaparecidos-hallan-muerto-presa-pina-tomas-sancho-96-anos-desaparecido-zaragoza-octubre-1349246.html#?utm_source=twitter.com&amp;utm_medium=socialshare&amp;utm_campaign=mobile_web#"/>
  </r>
  <r>
    <d v="2019-10-31T00:00:00"/>
    <x v="98"/>
    <x v="123"/>
    <s v="Teguise, playa de Famara"/>
    <s v="Lanzarote"/>
    <s v="Canarias"/>
    <d v="1899-12-30T16:00:00"/>
    <s v="29.117788"/>
    <s v="-13.557429"/>
    <s v="Rescate de un kitesurfista en la Playa Famara"/>
    <x v="1"/>
    <n v="30"/>
    <s v="España"/>
    <s v="Navegación o deportes acuáticos"/>
    <s v="Local"/>
    <s v="Victima con traumatismo"/>
    <s v="Sin datos"/>
    <x v="5"/>
    <s v="Playas con vigilancia"/>
    <s v="Sin datos"/>
    <s v="Sin Reanimacion"/>
    <s v="En horario de vigilancia"/>
    <s v="Surf-Windsurf-Esqui acuatico-Kyte"/>
    <s v="Socorrista en servicio"/>
    <s v="Socorrista"/>
    <s v="Rescate por Socorristas o personas adiestradas en RCP"/>
    <s v="#http://www.lancelotdigital.com/sucesos/rescate-de-un-kitesurfista-en-playa-famara#"/>
  </r>
  <r>
    <d v="2019-10-31T00:00:00"/>
    <x v="99"/>
    <x v="124"/>
    <s v="San Pedro del Pinatar, Molino de la Calcetera"/>
    <s v="Murcia"/>
    <s v="Murcia"/>
    <m/>
    <s v="37.798803"/>
    <s v="-0.762036"/>
    <s v="Hallan el cadáver de un hombre flotando en una playa de San Pedro"/>
    <x v="1"/>
    <n v="60"/>
    <s v="España"/>
    <s v="Sin datos"/>
    <s v="Sin datos"/>
    <s v="Posible Ahogamiento"/>
    <s v="Sin datos"/>
    <x v="0"/>
    <s v="Entorno marino"/>
    <s v="Sin datos"/>
    <s v="Recuperacion de cadaver"/>
    <s v="No vigilado"/>
    <s v="Sin datos"/>
    <s v="Ciudadano"/>
    <s v="Ciudadano"/>
    <s v="Recuperación de cadaver"/>
    <s v="#https://www.laopiniondemurcia.es/municipios/2019/10/31/hallan-cadaver-hombre-flotando-playa/1064415.html#"/>
  </r>
  <r>
    <d v="2019-10-30T00:00:00"/>
    <x v="100"/>
    <x v="125"/>
    <s v="La Oliva, Grandes Playas de Corralejo"/>
    <s v="Fuerteventura"/>
    <s v="Canarias"/>
    <d v="1899-12-30T12:15:00"/>
    <s v="28.704595"/>
    <s v="-13.836074"/>
    <s v="Bañista en estado grave tras ser recuperado de una parada cardiorrespiratoria en Fuerteventura"/>
    <x v="1"/>
    <n v="74"/>
    <s v="España"/>
    <s v="Sin datos"/>
    <s v="Sin datos"/>
    <s v="Ahogado sin sintomas de aspiración de agua"/>
    <s v="Edad, Enfermedad, Enfermedad Mental"/>
    <x v="1"/>
    <s v="Playas con vigilancia"/>
    <s v="Severas condiciones metereológicas o del agua"/>
    <s v="RCP basica SOS y SVA por SEM"/>
    <s v="En horario de vigilancia"/>
    <s v="Natación recreativa"/>
    <s v="Socorrista en servicio"/>
    <s v="Socorrista"/>
    <s v="Rescate por Socorristas o personas adiestradas en RCP"/>
    <s v="#https://www3.gobiernodecanarias.org/noticias/banista-en-estado-grave-tras-ser-recuperado-de-una-parada-cardiorrespiratoria-en-fuerteventura/#"/>
  </r>
  <r>
    <d v="2019-10-30T00:00:00"/>
    <x v="101"/>
    <x v="126"/>
    <s v="La Graciosa, Playa de La Concha"/>
    <s v="La Graciosa"/>
    <s v="Canarias"/>
    <d v="1899-12-30T12:43:00"/>
    <s v="29.276576"/>
    <s v="-13.516471"/>
    <s v="Emerlan rescata una persona que estaba en apuros en la playa de La Concha de La Graciosa"/>
    <x v="0"/>
    <m/>
    <s v="España"/>
    <s v="Condiciones del medio acuático"/>
    <s v="Sin datos"/>
    <s v="Perdida de Control"/>
    <s v="Sin datos"/>
    <x v="2"/>
    <s v="Playas con vigilancia"/>
    <s v="Sin datos"/>
    <s v="Sin Reanimacion"/>
    <s v="En horario de vigilancia"/>
    <s v="Natación recreativa"/>
    <s v="Socorrista en servicio"/>
    <s v="Socorrista"/>
    <s v="Rescate por Socorristas o personas adiestradas en RCP"/>
    <s v="#https://www.lavozdelanzarote.com/articulo/sucesos/emerlan-rescata-persona-estaba-apuros-playa-concha-graciosa/20191030163753143484.html#"/>
  </r>
  <r>
    <d v="2019-10-29T00:00:00"/>
    <x v="102"/>
    <x v="127"/>
    <s v="La Laguna, Punta del Hidalgo"/>
    <s v="Tenerife"/>
    <s v="Canarias"/>
    <d v="1899-12-30T14:00:00"/>
    <s v="28.562812"/>
    <s v="-16.334676"/>
    <s v="Varón herido cuando praticaba surf en el litoral de Tenerife"/>
    <x v="1"/>
    <n v="35"/>
    <s v="España"/>
    <s v="Navegación o deportes acuáticos"/>
    <s v="Sin datos"/>
    <s v="Victima con traumatismo"/>
    <s v="Sin datos"/>
    <x v="5"/>
    <s v="Playas sin vigilancia"/>
    <s v="Sin datos"/>
    <s v="Sin Reanimacion"/>
    <s v="No vigilado"/>
    <s v="Surf-Windsurf-Esqui acuatico-Kyte"/>
    <s v="Acompañante, familiar, amigo"/>
    <s v="Acompañante, familiar, amigo"/>
    <s v="Asistencia por transeúntes no adiestrados"/>
    <s v="#https://www3.gobiernodecanarias.org/noticias/varon-herido-cuando-praticaba-surf-en-el-litoral-de-tenerife/#"/>
  </r>
  <r>
    <d v="2019-10-29T00:00:00"/>
    <x v="103"/>
    <x v="128"/>
    <s v="Ablaña"/>
    <s v="Asturias"/>
    <s v="Asturias"/>
    <d v="1899-12-30T14:00:00"/>
    <s v="43.264431"/>
    <s v="-5.793134"/>
    <s v="La Guardia Civil recupera del río en Ablaña el cadáver de un hombre"/>
    <x v="1"/>
    <n v="83"/>
    <s v="España"/>
    <s v="Suicidio"/>
    <s v="Local"/>
    <s v="Ahogamiento secundario a accidente"/>
    <s v="Edad, Enfermedad, Enfermedad Mental"/>
    <x v="0"/>
    <s v="Rios, canales y similares"/>
    <s v="Sin datos"/>
    <s v="Recuperacion de cadaver"/>
    <s v="No vigilado"/>
    <s v="Actividad cerca del agua"/>
    <s v="Ciudadano"/>
    <s v="Cuerpo de Seguridad o Emergencias"/>
    <s v="Recuperación de cadaver"/>
    <s v="#https://www.lne.es/cuencas/2019/10/29/guardia-civil-recupera-cadaver-hombre/2550569.html#"/>
  </r>
  <r>
    <d v="2019-10-29T00:00:00"/>
    <x v="104"/>
    <x v="129"/>
    <s v="Las Palmas de Gran Canaria, Playa de las Canteras"/>
    <s v="Gran Canaria"/>
    <s v="Canarias"/>
    <d v="1899-12-30T09:32:00"/>
    <s v="28.137335"/>
    <s v="-15.438565"/>
    <s v="Una mujer fallecida tras ser localizada flotando en el mar en Gran Canaria"/>
    <x v="0"/>
    <m/>
    <s v="España"/>
    <s v="Sin datos"/>
    <s v="Sin datos"/>
    <s v="Posible Ahogamiento"/>
    <s v="Sin datos"/>
    <x v="0"/>
    <s v="Playas con vigilancia"/>
    <s v="Sin datos"/>
    <s v="RCP basica SOS y SVA por SEM"/>
    <s v="Fuera del horario de vigilancia"/>
    <s v="Natación recreativa"/>
    <s v="Ciudadano"/>
    <s v="Socorrista"/>
    <s v="Rescate por Socorristas o personas adiestradas en RCP"/>
    <s v="#https://www3.gobiernodecanarias.org/noticias/una-mujer-fallecida-tras-ser-localizada-flotando-en-el-mar-en-gran-canaria/#"/>
  </r>
  <r>
    <d v="2019-10-28T00:00:00"/>
    <x v="105"/>
    <x v="130"/>
    <s v="La Latija, Playa de La Latija"/>
    <s v="Gran Canaria"/>
    <s v="Canarias"/>
    <d v="1899-12-30T15:05:00"/>
    <s v="28.182186"/>
    <s v="-14.152639"/>
    <s v="Fallece ahogado un hombre de 70 años en la Playa La Lajita (Gran Canaria)"/>
    <x v="1"/>
    <n v="70"/>
    <s v="España"/>
    <s v="Sin datos"/>
    <s v="Sin datos"/>
    <s v="Ahogado con sintomas de aspiración de agua"/>
    <s v="Edad, Enfermedad, Enfermedad Mental"/>
    <x v="0"/>
    <s v="Playas sin vigilancia"/>
    <s v="Sin datos"/>
    <s v="RCP temprana por transeuntes no adiestrados"/>
    <s v="No vigilado"/>
    <s v="Natación recreativa"/>
    <s v="Ciudadano"/>
    <s v="Ciudadano"/>
    <s v="Asistencia por transeúntes no adiestrados"/>
    <s v="#https://www3.gobiernodecanarias.org/noticias/varon-fallecido-tras-ahogamiento-en-una-playa-en-gran-canaria-2/#"/>
  </r>
  <r>
    <d v="2019-10-27T00:00:00"/>
    <x v="106"/>
    <x v="131"/>
    <s v="Las Palmas de Gran Canaria, Playa de Melenara"/>
    <s v="Gran Canaria"/>
    <s v="Canarias"/>
    <d v="1899-12-30T12:00:00"/>
    <s v="27.987192"/>
    <s v="-15.375212"/>
    <s v="Los socorristas auxilian a dos menores en apuro en la playa de Melenara"/>
    <x v="0"/>
    <n v="12"/>
    <s v="España"/>
    <s v="Condiciones del medio acuático"/>
    <s v="Sin datos"/>
    <s v="Perdida de Control"/>
    <s v="Sin datos"/>
    <x v="2"/>
    <s v="Playas con vigilancia"/>
    <s v="Moderadas condiciones metereológicas o del agua (Bandera amarilla)"/>
    <s v="Sin Reanimacion"/>
    <s v="En horario de vigilancia"/>
    <s v="Natación recreativa"/>
    <s v="Socorrista en servicio"/>
    <s v="Socorrista"/>
    <s v="Rescate por Socorristas o personas adiestradas en RCP"/>
    <s v="#https://www.teldeactualidad.com/noticia/fotonoticia/2019/10/27/3394.html#"/>
  </r>
  <r>
    <d v="2019-10-27T00:00:00"/>
    <x v="106"/>
    <x v="132"/>
    <s v="Las Palmas de Gran Canaria, Playa de Melenara"/>
    <s v="Gran Canaria"/>
    <s v="Canarias"/>
    <d v="1899-12-30T12:00:00"/>
    <s v="27.987192"/>
    <s v="-15.375212"/>
    <s v="Los socorristas auxilian a dos menores en apuro en la playa de Melenara"/>
    <x v="0"/>
    <n v="10"/>
    <s v="España"/>
    <s v="Condiciones del medio acuático"/>
    <s v="Sin datos"/>
    <s v="Perdida de Control"/>
    <s v="Sin datos"/>
    <x v="2"/>
    <s v="Playas con vigilancia"/>
    <s v="Moderadas condiciones metereológicas o del agua (Bandera amarilla)"/>
    <s v="Sin Reanimacion"/>
    <s v="En horario de vigilancia"/>
    <s v="Natación recreativa"/>
    <s v="Socorrista en servicio"/>
    <s v="Socorrista"/>
    <s v="Rescate por Socorristas o personas adiestradas en RCP"/>
    <s v="#https://www.teldeactualidad.com/noticia/fotonoticia/2019/10/27/3394.html#"/>
  </r>
  <r>
    <d v="2019-10-27T00:00:00"/>
    <x v="107"/>
    <x v="133"/>
    <s v="El Portus, Playa de la Morena"/>
    <s v="Murcia"/>
    <s v="Murcia"/>
    <d v="1899-12-30T17:40:00"/>
    <s v="37.581437"/>
    <s v="-1.070244"/>
    <s v="Muere ahogado un buceador en El Portús"/>
    <x v="1"/>
    <n v="47"/>
    <s v="España"/>
    <s v="Incidente o accidente de buceo"/>
    <s v="Sin datos"/>
    <s v="Ahogamiento secundario a accidente"/>
    <s v="Sin datos"/>
    <x v="0"/>
    <s v="Franja costera o alta mar"/>
    <s v="Sin datos"/>
    <s v="SVA por SEM"/>
    <s v="No vigilado"/>
    <s v="Buceo recreativo con botella"/>
    <s v="Acompañante, familiar, amigo"/>
    <s v="Acompañante, familiar, amigo"/>
    <s v="Asistencia por transeúntes no adiestrados"/>
    <s v="#https://www.laopiniondemurcia.es/cartagena/2019/10/27/muere-ahogado-buceador-portus/1063383.html#"/>
  </r>
  <r>
    <d v="2019-10-26T00:00:00"/>
    <x v="108"/>
    <x v="134"/>
    <s v="Mazarrón"/>
    <s v="Murcia"/>
    <s v="Murcia"/>
    <m/>
    <s v="37.559404"/>
    <s v="-1.253376"/>
    <s v="Rescatan a un buceador que no podía salir del agua en Mazarrón"/>
    <x v="1"/>
    <m/>
    <s v="España"/>
    <s v="Incidente o accidente de buceo"/>
    <s v="Sin datos"/>
    <s v="Ahogamiento secundario a accidente"/>
    <s v="Sin datos"/>
    <x v="3"/>
    <s v="Franja costera o alta mar"/>
    <s v="Sin datos"/>
    <s v="Sin Reanimacion"/>
    <s v="No vigilado"/>
    <s v="Buceo recreativo con botella"/>
    <s v="Acompañante, familiar, amigo"/>
    <s v="Embarcación de recreo"/>
    <s v="Asistencia por transeúntes adiestrados"/>
    <s v="#https://www.laopiniondemurcia.es/municipios/2019/10/26/rescatan-buceador-podia-salir-agua/1063151.html#"/>
  </r>
  <r>
    <d v="2019-10-26T00:00:00"/>
    <x v="109"/>
    <x v="135"/>
    <s v="Cala Fornells"/>
    <s v="Mallorca"/>
    <s v="Baleares"/>
    <d v="1899-12-30T09:00:00"/>
    <s v="39.537207"/>
    <s v="2.450229"/>
    <s v="Una anciana alemana muere ahogada en Cala Fornells"/>
    <x v="0"/>
    <n v="79"/>
    <s v="Alemania"/>
    <s v="Sin datos"/>
    <s v="Extranjero"/>
    <s v="Ahogado con sintomas de aspiración de agua"/>
    <s v="Edad, Enfermedad, Enfermedad Mental"/>
    <x v="0"/>
    <s v="Playas sin vigilancia"/>
    <s v="Severas condiciones metereológicas o del agua"/>
    <s v="RCP temprana por transeuntes no adiestrados"/>
    <s v="No vigilado"/>
    <s v="Natación recreativa"/>
    <s v="Ciudadano"/>
    <s v="Ciudadano"/>
    <s v="Asistencia por transeúntes no adiestrados"/>
    <s v="#https://www.diariodemallorca.es/sucesos/2019/10/26/anciana-alemana-muere-ahogada-cala/1459091.html#"/>
  </r>
  <r>
    <d v="2019-10-24T00:00:00"/>
    <x v="110"/>
    <x v="136"/>
    <s v="Poveda de la Sierra, cueva Fuentenavina"/>
    <s v="Guadalajara"/>
    <s v="Castilla La Mancha"/>
    <m/>
    <s v="40.640658"/>
    <s v="-2.028202"/>
    <s v="Muere un guardia civil practicando espeleología subacuática en Guadalajara"/>
    <x v="1"/>
    <n v="45"/>
    <s v="España"/>
    <s v="Incidente o accidente de buceo"/>
    <s v="Sin datos"/>
    <s v="Ahogamiento secundario a accidente"/>
    <s v="Peligrosidad del entorno"/>
    <x v="0"/>
    <s v="Otros"/>
    <s v="Sin datos"/>
    <s v="Recuperacion de cadaver"/>
    <s v="No vigilado"/>
    <s v="Buceo recreativo con botella"/>
    <s v="Acompañante, familiar, amigo"/>
    <s v="Cuerpo de Seguridad o Emergencias"/>
    <s v="Rescate por personal adiestrado con equipamiento"/>
    <s v="#https://www.elcomercio.es/sociedad/sucesos/espeleologia-muerte-guardia-civill-20191027115040-ntrc.html#"/>
  </r>
  <r>
    <d v="2019-10-24T00:00:00"/>
    <x v="111"/>
    <x v="137"/>
    <s v="Puerto del Rosario, Playa de los Pozos"/>
    <s v="Fuerteventura"/>
    <s v="Canarias"/>
    <d v="1899-12-30T15:30:00"/>
    <s v="28.493169"/>
    <s v="-13.862521"/>
    <s v="Una mujer fallece en la playa de Los Pozos"/>
    <x v="0"/>
    <n v="70"/>
    <s v="Alemania"/>
    <s v="Enfermedad, ataque cardíaco o ACVA"/>
    <s v="Extranjero"/>
    <s v="Ahogamiento secundario a enfermedad"/>
    <s v="Edad, Enfermedad, Enfermedad Mental"/>
    <x v="0"/>
    <s v="Playas con vigilancia"/>
    <s v="Sin datos"/>
    <s v="RCP basica SOS y SVA por SEM"/>
    <s v="En horario de vigilancia"/>
    <s v="Natación recreativa"/>
    <s v="Socorrista en servicio"/>
    <s v="Socorrista"/>
    <s v="Rescate por Socorristas o personas adiestradas en RCP"/>
    <s v="#https://www3.gobiernodecanarias.org/noticias/fallece-una-banista-tras-sufrir-una-parada-cardiorresporatoria-en-una-playa-en-fuerteventura/#"/>
  </r>
  <r>
    <d v="2019-10-23T00:00:00"/>
    <x v="112"/>
    <x v="138"/>
    <s v="Santanyi, Cala Esmeralda"/>
    <s v="Mallorca"/>
    <s v="Baleares"/>
    <m/>
    <s v="39.328286"/>
    <s v="3.147124"/>
    <s v="Hallan el cadáver de uno de los hermanos húngaros arrastrados por una ola en Mallorca"/>
    <x v="1"/>
    <m/>
    <s v="España"/>
    <s v="Condiciones del medio acuático"/>
    <s v="Sin datos"/>
    <s v="Ahogamiento secundario a accidente"/>
    <s v="Peligrosidad del entorno"/>
    <x v="0"/>
    <s v="Entorno marino"/>
    <s v="Severas condiciones metereológicas o del agua"/>
    <s v="Recuperacion de cadaver"/>
    <s v="No vigilado"/>
    <s v="Actividad cerca del agua"/>
    <s v="Ciudadano"/>
    <s v="Cuerpo de Seguridad o Emergencias"/>
    <s v="Recuperación de cadaver"/>
    <s v="#https://www.antena3.com/noticias/sociedad/dos-jovenes-desaparecidos-temporal-mallorca-fueron-arrastrados-ola_201910245db199530cf22c8936e83415.html#"/>
  </r>
  <r>
    <d v="2019-10-23T00:00:00"/>
    <x v="112"/>
    <x v="139"/>
    <s v="Santanyi, Cala Esmeralda"/>
    <s v="Mallorca"/>
    <s v="Baleares"/>
    <m/>
    <s v="39.328286"/>
    <s v="3.147124"/>
    <s v="Hallan el cadáver de uno de los hermanos húngaros arrastrados por una ola en Mallorca"/>
    <x v="1"/>
    <n v="18"/>
    <s v="Hungría"/>
    <s v="Condiciones del medio acuático"/>
    <s v="Extranjero"/>
    <s v="Ahogamiento secundario a accidente"/>
    <s v="Peligrosidad del entorno"/>
    <x v="0"/>
    <s v="Entorno marino"/>
    <s v="Severas condiciones metereológicas o del agua"/>
    <s v="Recuperacion de cadaver"/>
    <s v="No vigilado"/>
    <s v="Actividad cerca del agua"/>
    <s v="Ciudadano"/>
    <s v="Cuerpo de Seguridad o Emergencias"/>
    <s v="Recuperación de cadaver"/>
    <s v="#https://www.antena3.com/noticias/sociedad/dos-jovenes-desaparecidos-temporal-mallorca-fueron-arrastrados-ola_201910245db199530cf22c8936e83415.html#"/>
  </r>
  <r>
    <d v="2019-10-22T00:00:00"/>
    <x v="113"/>
    <x v="140"/>
    <s v="Pobla de Mafumet, Río Franciolí"/>
    <s v="Tarragona"/>
    <s v="Cataluña"/>
    <m/>
    <s v="41.186101"/>
    <s v="1.215516"/>
    <s v="El cadáver hallado en el río Francolí es el de un sintecho"/>
    <x v="1"/>
    <m/>
    <s v="España"/>
    <s v="Riadas, desbordamientos, inundaciones"/>
    <s v="Local"/>
    <s v="Ahogamiento secundario a accidente"/>
    <s v="Sin datos"/>
    <x v="0"/>
    <s v="Rios, canales y similares"/>
    <s v="Severas condiciones metereológicas o del agua"/>
    <s v="Recuperacion de cadaver"/>
    <s v="No vigilado"/>
    <s v="Actividad cerca del agua"/>
    <s v="Servicios de emergencia, policia, bomberos"/>
    <s v="Cuerpo de Seguridad o Emergencias"/>
    <s v="Recuperación de cadaver"/>
    <s v="#https://www.elperiodico.com/es/sociedad/20191028/muerto-francoli-trecer-inundaciones-7704532#"/>
  </r>
  <r>
    <d v="2019-10-22T00:00:00"/>
    <x v="114"/>
    <x v="141"/>
    <s v="L'Espluga del Francolí"/>
    <s v="Tarragona"/>
    <s v="Cataluña"/>
    <m/>
    <s v="41.396539"/>
    <s v="1.108278"/>
    <s v="Los equipos de rescate buscan también tras las riadas a un camionero belga"/>
    <x v="1"/>
    <m/>
    <s v="Bélgica"/>
    <s v="Riadas, desbordamientos, inundaciones"/>
    <s v="Extranjero"/>
    <s v="Ahogamiento secundario a accidente"/>
    <s v="Sin datos"/>
    <x v="0"/>
    <s v="Rios, canales y similares"/>
    <s v="Severas condiciones metereológicas o del agua"/>
    <s v="Recuperacion de cadaver"/>
    <s v="No vigilado"/>
    <s v="Circulación en vehiculo"/>
    <s v="Ciudadano"/>
    <s v="Cuerpo de Seguridad o Emergencias"/>
    <s v="Recuperación de cadaver"/>
    <s v="#http://www.rtve.es/noticias/20191025/se-reanuda-busqueda-cuatro-desaparecidos-temporal-cataluna/1985346.shtml#"/>
  </r>
  <r>
    <d v="2019-10-22T00:00:00"/>
    <x v="115"/>
    <x v="142"/>
    <s v="L'Espluga del Francolí"/>
    <s v="Tarragona"/>
    <s v="Cataluña"/>
    <m/>
    <s v="41.333578"/>
    <s v="1.178559"/>
    <s v="dos desaparecidos son una madre y su hijo, que estaban en una motorhome en Vilaverd"/>
    <x v="0"/>
    <n v="69"/>
    <s v="España"/>
    <s v="Riadas, desbordamientos, inundaciones"/>
    <s v="Sin datos"/>
    <s v="Ahogamiento secundario a accidente"/>
    <s v="Edad, Enfermedad, Enfermedad Mental"/>
    <x v="0"/>
    <s v="Rios, canales y similares"/>
    <s v="Severas condiciones metereológicas o del agua"/>
    <s v="Recuperacion de cadaver"/>
    <s v="No vigilado"/>
    <s v="Circulación en vehiculo"/>
    <s v="Ciudadano"/>
    <s v="Cuerpo de Seguridad o Emergencias"/>
    <s v="Recuperación de cadaver"/>
    <s v="#https://www.lavanguardia.com/local/tarragona/20191024/471174512921/aparece-cadaver-puerto-tarragona.html#"/>
  </r>
  <r>
    <d v="2019-10-22T00:00:00"/>
    <x v="115"/>
    <x v="143"/>
    <s v="L'Espluga del Francolí"/>
    <s v="Tarragona"/>
    <s v="Cataluña"/>
    <m/>
    <s v="41.333578"/>
    <s v="1.178559"/>
    <s v="dos desaparecidos son una madre y su hijo, que estaban en una motorhome en Vilaverd"/>
    <x v="1"/>
    <n v="42"/>
    <s v="España"/>
    <s v="Riadas, desbordamientos, inundaciones"/>
    <s v="Sin datos"/>
    <s v="Ahogamiento secundario a accidente"/>
    <s v="Edad, Enfermedad, Enfermedad Mental"/>
    <x v="0"/>
    <s v="Rios, canales y similares"/>
    <s v="Severas condiciones metereológicas o del agua"/>
    <s v="Recuperacion de cadaver"/>
    <s v="No vigilado"/>
    <s v="Circulación en vehiculo"/>
    <s v="Ciudadano"/>
    <s v="Cuerpo de Seguridad o Emergencias"/>
    <s v="Recuperación de cadaver"/>
    <s v="#https://www.lavanguardia.com/local/tarragona/20191024/471174512921/aparece-cadaver-puerto-tarragona.html#"/>
  </r>
  <r>
    <d v="2019-10-22T00:00:00"/>
    <x v="116"/>
    <x v="144"/>
    <s v="Areyns de Munt"/>
    <s v="Barcelona"/>
    <s v="Cataluña"/>
    <d v="1899-12-30T02:00:00"/>
    <s v="41.601330"/>
    <s v="2.541540"/>
    <s v="Un muerto y cinco desaparecidos en Catalunya tras las lluvias torrenciales"/>
    <x v="1"/>
    <n v="75"/>
    <s v="España"/>
    <s v="Riadas, desbordamientos, inundaciones"/>
    <s v="Local"/>
    <s v="Ahogamiento secundario a accidente"/>
    <s v="Edad, Enfermedad, Enfermedad Mental"/>
    <x v="0"/>
    <s v="Rios, canales y similares"/>
    <s v="Severas condiciones metereológicas o del agua"/>
    <s v="Recuperacion de cadaver"/>
    <s v="No vigilado"/>
    <s v="Actividad cerca del agua"/>
    <s v="Ciudadano"/>
    <s v="Cuerpo de Seguridad o Emergencias"/>
    <s v="Recuperación de cadaver"/>
    <s v="#https://www.lavanguardia.com/sucesos/20191023/471154454896/desaparecidos-catalunya-lluvias-torrenciales-dana.html#"/>
  </r>
  <r>
    <d v="2019-10-22T00:00:00"/>
    <x v="117"/>
    <x v="145"/>
    <s v="Isla de Ons"/>
    <s v="Pontevedra"/>
    <s v="Galicia"/>
    <d v="1899-12-30T21:45:00"/>
    <s v="42.363984"/>
    <s v="-8.986240"/>
    <s v="Muere un joven de Bueu tras caer al mar mientras faenaba cerca de Ons en el 'Novo Cristo da Laxe'"/>
    <x v="1"/>
    <n v="24"/>
    <s v="España"/>
    <s v="Accidente, caída o zambullida accidentales"/>
    <s v="Local"/>
    <s v="Ahogamiento secundario a accidente"/>
    <s v="Sin datos"/>
    <x v="0"/>
    <s v="Franja costera o alta mar"/>
    <s v="Sin datos"/>
    <s v="Sin datos"/>
    <s v="No vigilado"/>
    <s v="Pesca o navegación comercial"/>
    <s v="Acompañante, familiar, amigo"/>
    <s v="Helicoptero"/>
    <s v="Recuperación de cadaver"/>
    <s v="#https://www.cope.es/emisoras/galicia/pontevedra-provincia/pontevedra/noticias/video-muere-joven-bueu-tras-caer-mar-mientras-faenaba-cerca-ons-novo-cristo-laxe-20191023_533613#"/>
  </r>
  <r>
    <d v="2019-10-22T00:00:00"/>
    <x v="118"/>
    <x v="146"/>
    <s v="Arona, El Palmar"/>
    <s v="Tenerife"/>
    <s v="Canarias"/>
    <d v="1899-12-30T08:49:00"/>
    <s v="28.024468"/>
    <s v="-16.705723"/>
    <s v="Fallece un pescador tras caer al mar golpeado por una ola"/>
    <x v="1"/>
    <n v="59"/>
    <s v="España"/>
    <s v="Condiciones del medio acuático"/>
    <s v="Local"/>
    <s v="Ahogamiento secundario a accidente"/>
    <s v="Falta de protección o equipamiento"/>
    <x v="0"/>
    <s v="Entorno marino"/>
    <s v="Sin datos"/>
    <s v="SVA por SEM"/>
    <s v="No vigilado"/>
    <s v="Pesca desde playa o rocas"/>
    <s v="Ciudadano"/>
    <s v="Embarcación de rescate"/>
    <s v="Rescate por personal adiestrado con equipamiento"/>
    <s v="#https://www3.gobiernodecanarias.org/noticias/pescador-fallecido-tras-caer-al-mar-por-el-golpe-de-una-ola-en-tenerife/#"/>
  </r>
  <r>
    <d v="2019-10-22T00:00:00"/>
    <x v="119"/>
    <x v="147"/>
    <s v="Arenys de Munt"/>
    <s v="Barcelona"/>
    <s v="Cataluña"/>
    <d v="1899-12-30T01:00:00"/>
    <s v="41.605063"/>
    <s v="2.540069"/>
    <s v="El cadáver hallado en Barcelona es el del hombre arrastrado por riera"/>
    <x v="1"/>
    <n v="75"/>
    <s v="España"/>
    <s v="Riadas, desbordamientos, inundaciones"/>
    <s v="Local"/>
    <s v="Ahogamiento secundario a accidente"/>
    <s v="Edad, Enfermedad, Enfermedad Mental"/>
    <x v="0"/>
    <s v="Rios, canales y similares"/>
    <s v="Severas condiciones metereológicas o del agua"/>
    <s v="Recuperacion de cadaver"/>
    <s v="No vigilado"/>
    <s v="Actividad cerca del agua"/>
    <s v="Ciudadano"/>
    <s v="Cuerpo de Seguridad o Emergencias"/>
    <s v="Recuperación de cadaver"/>
    <s v="#https://www.eldiarioalerta.com/articulo/espanha/cadaver-hallado-barcelona-es-hombre-arrastrado-riera/20191023101314065021.html#"/>
  </r>
  <r>
    <d v="2019-10-21T00:00:00"/>
    <x v="120"/>
    <x v="148"/>
    <s v="Villmartín, río Guadalete"/>
    <s v="Cádiz"/>
    <s v="Andalucía"/>
    <d v="1899-12-30T08:00:00"/>
    <s v="36.852228"/>
    <s v="-5.667342"/>
    <s v="Una mujer fallece al caer con su coche desde 20 metros al río Guadalete"/>
    <x v="0"/>
    <n v="65"/>
    <s v="España"/>
    <s v="Accidente de Trafico"/>
    <s v="Sin datos"/>
    <s v="Ahogamiento secundario a accidente"/>
    <s v="Sin datos"/>
    <x v="0"/>
    <s v="Rios, canales y similares"/>
    <s v="Sin datos"/>
    <s v="Recuperacion de cadaver"/>
    <s v="No vigilado"/>
    <s v="Circulación en vehiculo"/>
    <s v="Ciudadano"/>
    <s v="Cuerpo de Seguridad o Emergencias"/>
    <s v="Recuperación de cadaver"/>
    <s v="#https://www.lavozdelsur.es/una-mujer-fallece-al-caer-con-su-coche-desde-20-metros-al-rio-guadalete/#"/>
  </r>
  <r>
    <d v="2019-10-20T00:00:00"/>
    <x v="121"/>
    <x v="149"/>
    <s v="Landrove Viveiro"/>
    <s v="Lugo"/>
    <s v="Galicia"/>
    <d v="1899-12-30T17:25:00"/>
    <s v="43.631269"/>
    <s v="-7.597811"/>
    <s v="Rescatan y trasladan a un hombre en apuros al caer en un riachuelo en Viveiro (Lugo)"/>
    <x v="1"/>
    <m/>
    <s v="España"/>
    <s v="Accidente, caída o zambullida accidentales"/>
    <s v="Local"/>
    <s v="Perdida de Control"/>
    <s v="Sin datos"/>
    <x v="3"/>
    <s v="Rios, canales y similares"/>
    <s v="Sin datos"/>
    <s v="Sin Reanimacion"/>
    <s v="No vigilado"/>
    <s v="Actividad cerca del agua"/>
    <s v="Ciudadano"/>
    <s v="Cuerpo de Seguridad o Emergencias"/>
    <s v="Rescate por personal adiestrado con equipamiento"/>
    <s v="#https://www.galiciapress.es/texto-diario/mostrar/1604076/rescatan-trasladan-hombre-apuros-caer-riachuelo-viveiro-lugo#"/>
  </r>
  <r>
    <d v="2019-10-20T00:00:00"/>
    <x v="122"/>
    <x v="150"/>
    <s v="Villa de Mazo, Playa de la Salemera"/>
    <s v="La Palma"/>
    <s v="Canarias"/>
    <d v="1899-12-30T12:00:00"/>
    <s v="28.569078"/>
    <s v="-17.761521"/>
    <s v="Fallece el hombre rescatado en la playa de La Salemera"/>
    <x v="1"/>
    <n v="60"/>
    <s v="España"/>
    <s v="Sin datos"/>
    <s v="Sin datos"/>
    <s v="Posible Ahogamiento"/>
    <s v="Sin datos"/>
    <x v="0"/>
    <s v="Playas sin vigilancia"/>
    <s v="Sin datos"/>
    <s v="Recuperacion de cadaver"/>
    <s v="No vigilado"/>
    <s v="Natación recreativa"/>
    <s v="Ciudadano"/>
    <s v="Helicoptero"/>
    <s v="Recuperación de cadaver"/>
    <s v="https://www3.gobiernodecanarias.org/noticias/recursos-de-emergencia-recuperan-el-cuerpo-de-un-varon-en-la-costa-de-la-palma/#https://www3.gobiernodecanarias.org/noticias/recursos-de-emergencia-recuperan-el-cuerpo-de-un-varon-en-la-costa-de-la-palma/#"/>
  </r>
  <r>
    <d v="2019-10-19T00:00:00"/>
    <x v="123"/>
    <x v="151"/>
    <s v="Paguera, Playa de Torá"/>
    <s v="Mallorca"/>
    <s v="Baleares"/>
    <d v="1899-12-30T10:00:00"/>
    <s v="39.533808"/>
    <s v="2.454675"/>
    <s v="Fallece un hombre de 45 años mientras disputaba el triatlón de Paguera"/>
    <x v="1"/>
    <n v="45"/>
    <s v="Reino Unido"/>
    <s v="Enfermedad, ataque cardíaco o ACVA"/>
    <s v="Extranjero"/>
    <s v="Ahogamiento secundario a accidente"/>
    <s v="Sin datos"/>
    <x v="0"/>
    <s v="Playas con vigilancia"/>
    <s v="Sin datos"/>
    <s v="RCP basica SOS y SVA por SEM"/>
    <s v="En horario de vigilancia"/>
    <s v="Natación competitiva"/>
    <s v="Socorrista en servicio"/>
    <s v="Socorrista"/>
    <s v="Rescate por personal adiestrado con equipamiento"/>
    <s v="#https://www.cronicabalear.es/2019/10/fallece-un-hombre-de-45-anos-mientras-disputaba-el-triatlon-de-paguera/#"/>
  </r>
  <r>
    <d v="2019-10-19T00:00:00"/>
    <x v="124"/>
    <x v="152"/>
    <s v="Santa Cruz de Tenerife, Playa de las Teresitas"/>
    <s v="Tenerife"/>
    <s v="Canarias"/>
    <d v="1899-12-30T11:00:00"/>
    <s v="28.508412"/>
    <s v="-16.186413"/>
    <s v="Fallece ahogado un varón en la playa de Las Teresitas"/>
    <x v="1"/>
    <n v="66"/>
    <s v="España"/>
    <s v="Sin datos"/>
    <s v="Local"/>
    <s v="Ahogado con sintomas de aspiración de agua"/>
    <s v="Edad, Enfermedad, Enfermedad Mental"/>
    <x v="0"/>
    <s v="Playas con vigilancia"/>
    <s v="Sin datos"/>
    <s v="RCP basica por Socorrista no en servicio"/>
    <s v="En horario de vigilancia"/>
    <s v="Natación recreativa"/>
    <s v="Ciudadano"/>
    <s v="Ciudadano"/>
    <s v="Sin datos"/>
    <s v="#https://www3.gobiernodecanarias.org/noticias/un-varon-fallece-tras-sufrir-un-posible-ahogamiento-en-una-playa-en-tenerife-2/#"/>
  </r>
  <r>
    <d v="2019-10-18T00:00:00"/>
    <x v="125"/>
    <x v="153"/>
    <s v="Barcelona, Puerto"/>
    <s v="Barcelona"/>
    <s v="Cataluña"/>
    <m/>
    <s v="41.321118"/>
    <s v="2.179551"/>
    <s v="Arriesgado rescate de la Guardia Civil a un joven que se ahogaba en el Puerto de Barcelona"/>
    <x v="1"/>
    <n v="26"/>
    <s v="Rusia"/>
    <s v="Suicidio"/>
    <s v="Extranjero"/>
    <s v="Perdida de Control"/>
    <s v="Drogas, Alcohol, tóxicos"/>
    <x v="3"/>
    <s v="Puertos, embarcaderos, amarres"/>
    <s v="Sin datos"/>
    <s v="Sin Reanimacion"/>
    <s v="No vigilado"/>
    <s v="Actividad cerca del agua"/>
    <s v="Ciudadano"/>
    <s v="Cuerpo de Seguridad o Emergencias"/>
    <s v="Rescate por personal adiestrado con equipamiento"/>
    <s v="#https://www.ideal.es/sociedad/arriesgado-rescate-guardia-20191023104622-nt.html#"/>
  </r>
  <r>
    <d v="2019-10-17T00:00:00"/>
    <x v="126"/>
    <x v="154"/>
    <s v="A Laracha"/>
    <s v="A Coruña"/>
    <s v="Galicia"/>
    <d v="1899-12-30T14:00:00"/>
    <s v="43.247799"/>
    <s v="-8.584379"/>
    <s v="Fallece una larachesa de 71 años al caer a una fosa séptica"/>
    <x v="0"/>
    <n v="71"/>
    <s v="España"/>
    <s v="Accidente, caída o zambullida accidentales"/>
    <s v="Local"/>
    <s v="Ahogamiento secundario a accidente"/>
    <s v="Edad, Enfermedad, Enfermedad Mental"/>
    <x v="0"/>
    <s v="Otros"/>
    <s v="Sin datos"/>
    <s v="Recuperacion de cadaver"/>
    <s v="No vigilado"/>
    <s v="Actividad cerca del agua"/>
    <s v="Acompañante, familiar, amigo"/>
    <s v="Cuerpo de Seguridad o Emergencias"/>
    <s v="Recuperación de cadaver"/>
    <s v="#https://www.lavozdegalicia.es/noticia/carballo/a-laracha/2019/10/17/fallece-larachesa-71-anos-caer-fosa-septica/00031571331825222922392.htm#"/>
  </r>
  <r>
    <d v="2019-10-17T00:00:00"/>
    <x v="127"/>
    <x v="155"/>
    <s v="Folgoso de la Carballeda, Arroyo"/>
    <s v="Zamora"/>
    <s v="Castilla y León"/>
    <m/>
    <s v="41.958434"/>
    <s v="-6.438218"/>
    <s v="Se confirma que el cuerpo aparecido en un arroyo en el Folgoso es el del varón desaparecido el sábado"/>
    <x v="1"/>
    <n v="54"/>
    <s v="España"/>
    <s v="Accidente, caída o zambullida accidentales"/>
    <s v="Local"/>
    <s v="Ahogamiento secundario a accidente"/>
    <s v="Edad, Enfermedad, Enfermedad Mental"/>
    <x v="0"/>
    <s v="Rios, canales y similares"/>
    <s v="Sin datos"/>
    <s v="Recuperacion de cadaver"/>
    <s v="No vigilado"/>
    <s v="Actividad cerca del agua"/>
    <s v="Ciudadano"/>
    <s v="Cuerpo de Seguridad o Emergencias"/>
    <s v="Recuperación de cadaver"/>
    <s v="#https://www.zamora24horas.com/texto-diario/mostrar/1603914/confirma-cuerpo-aparecido-arroyo-folgoso-varon-desaparecido-sabado#"/>
  </r>
  <r>
    <d v="2019-10-17T00:00:00"/>
    <x v="128"/>
    <x v="156"/>
    <s v="Getaria, Playa de Malkorbe"/>
    <s v="Guipuzcoa"/>
    <s v="Euskadi"/>
    <m/>
    <s v="43.302699"/>
    <s v="-2.202452"/>
    <s v="Hallan en Getaria el cadáver de un varón de Zarautz de 57 años"/>
    <x v="1"/>
    <n v="57"/>
    <s v="España"/>
    <s v="Sin datos"/>
    <s v="Limítrofe"/>
    <s v="Posible Ahogamiento"/>
    <s v="Sin datos"/>
    <x v="0"/>
    <s v="Playas sin vigilancia"/>
    <s v="Sin datos"/>
    <s v="Recuperacion de cadaver"/>
    <s v="No vigilado"/>
    <s v="Sin datos"/>
    <s v="Ciudadano"/>
    <s v="Ciudadano"/>
    <s v="Recuperación de cadaver"/>
    <s v="#https://www.diariovasco.com/costa-urola/getaria-malkorbe-playa-cadaver-20191018172502-nt.html#"/>
  </r>
  <r>
    <d v="2019-10-16T00:00:00"/>
    <x v="129"/>
    <x v="157"/>
    <s v="Murcia, Río Segura"/>
    <s v="Murcia"/>
    <s v="Murcia"/>
    <m/>
    <s v="37.986115"/>
    <s v="-1.098071"/>
    <s v="A la UCI un anciano tras precipitarse desde un puente en Murcia"/>
    <x v="1"/>
    <n v="80"/>
    <s v="España"/>
    <s v="Accidente, caída o zambullida accidentales"/>
    <s v="Local"/>
    <s v="Ahogado con sintomas de aspiración de agua"/>
    <s v="Edad, Enfermedad, Enfermedad Mental"/>
    <x v="1"/>
    <s v="Rios, canales y similares"/>
    <s v="Sin datos"/>
    <s v="RCP temprana por transeuntes no adiestrados"/>
    <s v="No vigilado"/>
    <s v="Actividad cerca del agua"/>
    <s v="Ciudadano"/>
    <s v="Cuerpo de Seguridad o Emergencias"/>
    <s v="Asistencia por transeúntes no adiestrados"/>
    <s v="#https://www.laopiniondemurcia.es/murcia/2019/10/16/rescatan-anciano-precipitarse-rio-segura/1060404.html#"/>
  </r>
  <r>
    <d v="2019-10-15T00:00:00"/>
    <x v="130"/>
    <x v="158"/>
    <s v="Orellana la Vieja, Embalse de Orellana"/>
    <s v="Badajoz"/>
    <s v="Extremadura"/>
    <m/>
    <s v="38.985551"/>
    <s v="-5.537913"/>
    <s v="Un hombre muere en el Pantano de Orellana"/>
    <x v="1"/>
    <n v="70"/>
    <s v="España"/>
    <s v="Accidente, caída o zambullida accidentales"/>
    <s v="Local"/>
    <s v="Ahogamiento secundario a accidente"/>
    <s v="Edad, Enfermedad, Enfermedad Mental"/>
    <x v="0"/>
    <s v="Embalses, Pantanos"/>
    <s v="Sin datos"/>
    <s v="Recuperacion de cadaver"/>
    <s v="No vigilado"/>
    <s v="Actividad cerca del agua"/>
    <s v="Ciudadano"/>
    <s v="Cuerpo de Seguridad o Emergencias"/>
    <s v="Recuperación de cadaver"/>
    <s v="#https://www.hoy.es/prov-badajoz/hombre-muere-pantano-20191016003112-ntvo.html#"/>
  </r>
  <r>
    <d v="2019-10-14T00:00:00"/>
    <x v="131"/>
    <x v="159"/>
    <s v="Cala Llonga"/>
    <s v="Menorca"/>
    <s v="Baleares"/>
    <d v="1899-12-30T17:15:00"/>
    <s v="38.955729"/>
    <s v="1.515000"/>
    <s v="Muere ahogado en una piscina de Menorca un niño de 4 años"/>
    <x v="1"/>
    <n v="4"/>
    <s v="Alemania"/>
    <s v="Sin datos"/>
    <s v="Extranjero"/>
    <s v="Ahogado con sintomas de aspiración de agua"/>
    <s v="Sin datos"/>
    <x v="0"/>
    <s v="Piscinas domesticas no vigiladas"/>
    <s v="Excelentes condiciones, entornos cerrados o cubiertos"/>
    <s v="SVA por SEM"/>
    <s v="No vigilado"/>
    <s v="Natación recreativa"/>
    <s v="Acompañante, familiar, amigo"/>
    <s v="Acompañante, familiar, amigo"/>
    <s v="Asistencia por transeúntes no adiestrados"/>
    <s v="#https://www.laopiniondemurcia.es/sucesos/2019/10/14/muere-nino-4-anos-piscina/1060046.html#"/>
  </r>
  <r>
    <d v="2019-10-14T00:00:00"/>
    <x v="132"/>
    <x v="160"/>
    <s v="Alaucín, Venta Baja"/>
    <s v="Málaga"/>
    <s v="Andalucía"/>
    <d v="1899-12-30T17:00:00"/>
    <s v="36.903651"/>
    <s v="-4.133026"/>
    <s v="Encuentran a una anciana ahogada en su piscina de Alcaucín"/>
    <x v="0"/>
    <n v="70"/>
    <s v="Suecia"/>
    <s v="Sin datos"/>
    <s v="Residente"/>
    <s v="Ahogado con sintomas de aspiración de agua"/>
    <s v="Edad, Enfermedad, Enfermedad Mental"/>
    <x v="0"/>
    <s v="Piscinas domesticas no vigiladas"/>
    <s v="Excelentes condiciones, entornos cerrados o cubiertos"/>
    <s v="SVA por SEM"/>
    <s v="No vigilado"/>
    <s v="Natación recreativa"/>
    <s v="Acompañante, familiar, amigo"/>
    <s v="Acompañante, familiar, amigo"/>
    <s v="Asistencia por transeúntes no adiestrados"/>
    <s v="#https://www.diariosur.es/axarquia/encuentran-anciana-ahogada-20191015143054-nt.html#vca=fixed-btn&amp;vso=rrss&amp;vmc=tw&amp;vli=Axarqu%C3%ADa#"/>
  </r>
  <r>
    <d v="2019-10-14T00:00:00"/>
    <x v="133"/>
    <x v="161"/>
    <s v="La Aldea de San Nicolás, El Charco"/>
    <s v="Gran Canaria"/>
    <s v="Canarias"/>
    <m/>
    <s v="28.003888"/>
    <s v="-15.817954"/>
    <s v="Aparece un cadáver en El Charco de La Aldea"/>
    <x v="0"/>
    <n v="80"/>
    <s v="España"/>
    <s v="Sin datos"/>
    <s v="Local"/>
    <s v="Posible Ahogamiento"/>
    <s v="Edad, Enfermedad, Enfermedad Mental"/>
    <x v="0"/>
    <s v="Playas sin vigilancia"/>
    <s v="Sin datos"/>
    <s v="Recuperacion de cadaver"/>
    <s v="No vigilado"/>
    <s v="Sin datos"/>
    <s v="Ciudadano"/>
    <s v="Ciudadano"/>
    <s v="Recuperación de cadaver"/>
    <s v="#https://www.laprovincia.es/sucesos/2019/10/14/aparece-cadaver-charco/1218145.html#"/>
  </r>
  <r>
    <d v="2019-10-14T00:00:00"/>
    <x v="134"/>
    <x v="162"/>
    <s v="Oleiros, Playa de Espiñeiro"/>
    <s v="A Coruña"/>
    <s v="Galicia"/>
    <m/>
    <s v="43.382250"/>
    <s v="-8.342574"/>
    <s v="Aparece el cuerpo de una mujer en la playa de Espiñeiro, en Oleiros"/>
    <x v="0"/>
    <n v="65"/>
    <s v="España"/>
    <s v="Sin datos"/>
    <s v="Local"/>
    <s v="Posible Ahogamiento"/>
    <s v="Edad, Enfermedad, Enfermedad Mental"/>
    <x v="0"/>
    <s v="Playas sin vigilancia"/>
    <s v="Sin datos"/>
    <s v="Recuperacion de cadaver"/>
    <s v="No vigilado"/>
    <s v="Sin datos"/>
    <s v="Ciudadano"/>
    <s v="Ciudadano"/>
    <s v="Recuperación de cadaver"/>
    <s v="#https://www.lavozdegalicia.es/noticia/coruna/oleiros/2019/10/14/aparece-cuerpo-mujer-playa-espineiro-oleiros/00031571045140992185153.htm#"/>
  </r>
  <r>
    <d v="2019-10-13T00:00:00"/>
    <x v="135"/>
    <x v="163"/>
    <s v="Cabanes, Playa de Torre La Sal"/>
    <s v="Castellón"/>
    <s v="Cdad Valenciana"/>
    <m/>
    <s v="40.138844"/>
    <s v="0.169148"/>
    <s v="Fallece una mujer ahogada en la playa de Cabanes-Torre la Sal"/>
    <x v="0"/>
    <n v="60"/>
    <s v="Sin datos"/>
    <s v="Sin datos"/>
    <s v="Extranjero"/>
    <s v="Ahogado con sintomas de aspiración de agua"/>
    <s v="Sin datos"/>
    <x v="0"/>
    <s v="Playas sin vigilancia"/>
    <s v="Sin datos"/>
    <s v="SVA por SEM"/>
    <s v="No vigilado"/>
    <s v="Natación recreativa"/>
    <s v="Ciudadano"/>
    <s v="Ciudadano"/>
    <s v="Asistencia por transeúntes no adiestrados"/>
    <s v="#https://www.elperiodicomediterraneo.com/noticias/sucesos/fallece-mujer-ahogada-playa-cabanes-torre-sal_1250681.html#"/>
  </r>
  <r>
    <d v="2019-10-13T00:00:00"/>
    <x v="136"/>
    <x v="164"/>
    <s v="Portopedro"/>
    <s v="Mallorca"/>
    <s v="Baleares"/>
    <m/>
    <s v="39.362191"/>
    <s v="3.211048"/>
    <s v="Hallan el cadáver de un hombre en Portopetro"/>
    <x v="1"/>
    <n v="57"/>
    <s v="España"/>
    <s v="Accidente, caída o zambullida accidentales"/>
    <s v="Local"/>
    <s v="Ahogamiento secundario a accidente"/>
    <s v="Sin datos"/>
    <x v="0"/>
    <s v="Entorno marino"/>
    <s v="Sin datos"/>
    <s v="Recuperacion de cadaver"/>
    <s v="No vigilado"/>
    <s v="Actividad cerca del agua"/>
    <s v="Ciudadano"/>
    <s v="Cuerpo de Seguridad o Emergencias"/>
    <s v="Recuperación de cadaver"/>
    <s v="#https://www.ultimahora.es/sucesos/ultimas/2019/10/13/1113071/hallan-cadaver-hombre-portopetro.html#"/>
  </r>
  <r>
    <d v="2019-10-12T00:00:00"/>
    <x v="137"/>
    <x v="165"/>
    <s v="A Coruña, Punta Herminia"/>
    <s v="A Coruña"/>
    <s v="Galicia"/>
    <d v="1899-12-30T16:11:00"/>
    <s v="43.389794"/>
    <s v="-8.401232"/>
    <s v="Rescatados en punta Herminia un instructor de buceo, que estaba en el mar, y su alumno, a la deriva"/>
    <x v="1"/>
    <m/>
    <s v="España"/>
    <s v="Incidente o accidente de buceo"/>
    <s v="Local"/>
    <s v="Perdida de Control"/>
    <s v="Sin datos"/>
    <x v="2"/>
    <s v="Franja costera o alta mar"/>
    <s v="Sin datos"/>
    <s v="Sin Reanimacion"/>
    <s v="No vigilado"/>
    <s v="Buceo recreativo con botella"/>
    <s v="Acompañante, familiar, amigo"/>
    <s v="Cuerpo de Seguridad o Emergencias"/>
    <s v="Rescate por personal adiestrado con equipamiento"/>
    <s v="#https://www.lavozdegalicia.es/noticia/coruna/coruna/2019/10/12/rescatados-un-instructor-de-buceo-que-agua-punta-herminia-alumno-deriva/00031570896137108128816.htm#"/>
  </r>
  <r>
    <d v="2019-10-12T00:00:00"/>
    <x v="137"/>
    <x v="166"/>
    <s v="A Coruña, Punta Herminia"/>
    <s v="A Coruña"/>
    <s v="Galicia"/>
    <d v="1899-12-30T16:11:00"/>
    <s v="43.389794"/>
    <s v="-8.401232"/>
    <s v="Rescatados en punta Herminia un instructor de buceo, que estaba en el mar, y su alumno, a la deriva"/>
    <x v="1"/>
    <m/>
    <s v="China"/>
    <s v="Incidente o accidente de buceo"/>
    <s v="Extranjero"/>
    <s v="Perdida de Control"/>
    <s v="Sin datos"/>
    <x v="2"/>
    <s v="Franja costera o alta mar"/>
    <s v="Sin datos"/>
    <s v="Sin Reanimacion"/>
    <s v="No vigilado"/>
    <s v="Buceo recreativo con botella"/>
    <s v="Acompañante, familiar, amigo"/>
    <s v="Cuerpo de Seguridad o Emergencias"/>
    <s v="Rescate por personal adiestrado con equipamiento"/>
    <s v="#https://www.lavozdegalicia.es/noticia/coruna/coruna/2019/10/12/rescatados-un-instructor-de-buceo-que-agua-punta-herminia-alumno-deriva/00031570896137108128816.htm#"/>
  </r>
  <r>
    <d v="2019-10-12T00:00:00"/>
    <x v="138"/>
    <x v="167"/>
    <s v="Navés, Embalse llosa del Caval"/>
    <s v="Lleida"/>
    <s v="Cataluña"/>
    <d v="1899-12-30T09:30:00"/>
    <s v="42.127675"/>
    <s v="1.608706"/>
    <s v="Muere un paracaidista al caer al agua desde una presa de Lleida"/>
    <x v="1"/>
    <n v="35"/>
    <s v="España"/>
    <s v="Accidente, caída o zambullida accidentales"/>
    <s v="Limítrofe"/>
    <s v="Ahogamiento secundario a accidente"/>
    <s v="Sin datos"/>
    <x v="0"/>
    <s v="Embalses, Pantanos"/>
    <s v="Sin datos"/>
    <s v="Recuperacion de cadaver"/>
    <s v="No vigilado"/>
    <s v="Parapente, vuelo"/>
    <s v="Ciudadano"/>
    <s v="Cuerpo de Seguridad o Emergencias"/>
    <s v="Rescate por personal adiestrado con equipamiento"/>
    <s v="#https://www.lavanguardia.com/local/lleida/20191013/47948365576/paracaidista-muerto-llosa-del-cavall-lleida.html#"/>
  </r>
  <r>
    <d v="2019-10-12T00:00:00"/>
    <x v="139"/>
    <x v="168"/>
    <s v="La Manga del Mar Menor, Playa de Tabal"/>
    <s v="Murcia"/>
    <s v="Murcia"/>
    <d v="1899-12-30T15:36:00"/>
    <s v="37.672343"/>
    <s v="-0.728547"/>
    <s v="Muere ahogada una mujer de 65 años en la playa Banco de Tabal de La Manga"/>
    <x v="0"/>
    <n v="65"/>
    <s v="España"/>
    <s v="Sin datos"/>
    <s v="Sin datos"/>
    <s v="Posible Ahogamiento"/>
    <s v="Edad, Enfermedad, Enfermedad Mental"/>
    <x v="0"/>
    <s v="Playas con vigilancia"/>
    <s v="Sin datos"/>
    <s v="RCP basica SOS y SVA por SEM"/>
    <s v="En horario de vigilancia"/>
    <s v="Natación recreativa"/>
    <s v="Socorrista en servicio"/>
    <s v="Socorrista"/>
    <s v="Rescate por Socorristas o personas adiestradas en RCP"/>
    <s v="#https://www.laopiniondemurcia.es/municipios/2019/10/12/muere-ahogada-mujer-65-anos/1059571.html#"/>
  </r>
  <r>
    <d v="2019-10-11T00:00:00"/>
    <x v="140"/>
    <x v="169"/>
    <s v="Torrevieja, Playa Paseo Marítimo"/>
    <s v="Alicante"/>
    <s v="Cdad Valenciana"/>
    <d v="1899-12-30T13:00:00"/>
    <s v="37.974876"/>
    <s v="-0.675612"/>
    <s v="Rescatan y reaniman a una bañista de 70 años en el paseo marítimo de Torrevieja"/>
    <x v="0"/>
    <n v="70"/>
    <s v="España"/>
    <s v="Sin datos"/>
    <s v="Sin datos"/>
    <s v="Posible Ahogamiento"/>
    <s v="Edad, Enfermedad, Enfermedad Mental"/>
    <x v="1"/>
    <s v="Playas sin vigilancia"/>
    <s v="Sin datos"/>
    <s v="SVA por SEM"/>
    <s v="No vigilado"/>
    <s v="Natación recreativa"/>
    <s v="Ciudadano"/>
    <s v="Ciudadano"/>
    <s v="Asistencia por transeúntes no adiestrados"/>
    <s v="#https://www.diarioinformacion.com/vega-baja/2019/10/11/rescatan-reaniman-banista-70-anos/2195645.html#"/>
  </r>
  <r>
    <d v="2019-10-10T00:00:00"/>
    <x v="141"/>
    <x v="170"/>
    <s v="Vigo, Pantalan de Bouzas"/>
    <s v="Pontevedra"/>
    <s v="Galicia"/>
    <d v="1899-12-30T22:15:00"/>
    <s v="42.232843"/>
    <s v="-8.743910"/>
    <s v="Rescatada inconsciente una mujer cuyo automóvil cayó al mar en un pantalán de Bouzas"/>
    <x v="0"/>
    <n v="32"/>
    <s v="España"/>
    <s v="Accidente de Trafico"/>
    <s v="Sin datos"/>
    <s v="Ahogamiento secundario a accidente"/>
    <s v="Sin datos"/>
    <x v="1"/>
    <s v="Puertos, embarcaderos, amarres"/>
    <s v="Sin datos"/>
    <s v="SVA por SEM"/>
    <s v="No vigilado"/>
    <s v="Circulación en vehiculo"/>
    <s v="Ciudadano"/>
    <s v="Acompañante, familiar, amigo"/>
    <s v="Asistencia por transeúntes no adiestrados"/>
    <s v="#https://www.farodevigo.es/cartas/2019/10/11/rescatada-inconsciente-mujer-cuyo-automovil/2184486.html#"/>
  </r>
  <r>
    <d v="2019-10-10T00:00:00"/>
    <x v="142"/>
    <x v="171"/>
    <s v="Castro Urdiales"/>
    <s v="Cantabria"/>
    <s v="Cantabria"/>
    <m/>
    <s v="43.393262"/>
    <s v="-3.221130"/>
    <s v="Aparece el cadáver de un bilbaíno junto a los acantilados de Castro Urdiales"/>
    <x v="1"/>
    <n v="56"/>
    <s v="España"/>
    <s v="Condiciones del medio acuático"/>
    <s v="Otra CCAA"/>
    <s v="Posible Ahogamiento"/>
    <s v="Sin datos"/>
    <x v="0"/>
    <s v="Entorno marino"/>
    <s v="Severas condiciones metereológicas o del agua"/>
    <s v="Recuperacion de cadaver"/>
    <s v="No vigilado"/>
    <s v="Sin datos"/>
    <s v="Ciudadano"/>
    <s v="Embarcación de rescate"/>
    <s v="Recuperación de cadaver"/>
    <s v="#https://espanadiario.es/cantabria/hallan-cadaver-flotando-castro-urdiales#"/>
  </r>
  <r>
    <d v="2019-10-10T00:00:00"/>
    <x v="143"/>
    <x v="172"/>
    <s v="Porto do Son, Playa de Queiruga"/>
    <s v="A Coruña"/>
    <s v="Galicia"/>
    <d v="1899-12-30T17:20:00"/>
    <s v="42.678649"/>
    <s v="-9.030660"/>
    <s v="Recuperan el cadáver de un hombre en una playa de Porto do Son"/>
    <x v="1"/>
    <n v="35"/>
    <s v="Uruguay"/>
    <s v="Condiciones del medio acuático"/>
    <s v="Residente"/>
    <s v="Ahogado con sintomas de aspiración de agua"/>
    <s v="Sin datos"/>
    <x v="0"/>
    <s v="Playas sin vigilancia"/>
    <s v="Sin datos"/>
    <s v="SVA por SEM"/>
    <s v="No vigilado"/>
    <s v="Natación recreativa"/>
    <s v="Ciudadano"/>
    <s v="Helicoptero"/>
    <s v="Rescate por personal adiestrado con equipamiento"/>
    <s v="#https://www.farodevigo.es/sucesos/2019/10/11/recuperan-cadaver-hombre-playa-porto/2184543.html#"/>
  </r>
  <r>
    <d v="2019-10-08T00:00:00"/>
    <x v="144"/>
    <x v="173"/>
    <s v="Santander, Segunda Playa de El Sardinero"/>
    <s v="Cantabria"/>
    <s v="Cantabria"/>
    <d v="1899-12-30T14:00:00"/>
    <s v="43.477073"/>
    <s v="-3.786471"/>
    <s v="Muere un hombre de 80 años en la playa de El Sardinero"/>
    <x v="1"/>
    <n v="80"/>
    <s v="España"/>
    <s v="Corriente de resaca"/>
    <s v="Local"/>
    <s v="Ahogado con sintomas de aspiración de agua"/>
    <s v="Edad, Enfermedad, Enfermedad Mental"/>
    <x v="0"/>
    <s v="Playas sin vigilancia"/>
    <s v="Sin datos"/>
    <s v="RCP basica temprana por transeunte adiestrado"/>
    <s v="No vigilado"/>
    <s v="Natación recreativa"/>
    <s v="Ciudadano"/>
    <s v="Ciudadano"/>
    <s v="Asistencia por transeúntes no adiestrados"/>
    <s v="#https://www.eldiariomontanes.es/santander/muere-hombre-anos-20191008151055-nt.html#"/>
  </r>
  <r>
    <d v="2019-10-08T00:00:00"/>
    <x v="145"/>
    <x v="174"/>
    <s v="Conil, Playa de los Bateles"/>
    <s v="Cádiz"/>
    <s v="Andalucía"/>
    <d v="1899-12-30T16:30:00"/>
    <s v="36.273326"/>
    <s v="-6.094344"/>
    <s v="Hallan muerta una mujer de 73 años en la playa de los Bateles, en Conil"/>
    <x v="0"/>
    <n v="73"/>
    <s v="España"/>
    <s v="Sin datos"/>
    <s v="Local"/>
    <s v="Ahogado con sintomas de aspiración de agua"/>
    <s v="Edad, Enfermedad, Enfermedad Mental"/>
    <x v="0"/>
    <s v="Playas sin vigilancia"/>
    <s v="Sin datos"/>
    <s v="Recuperacion de cadaver"/>
    <s v="No vigilado"/>
    <s v="Natación recreativa"/>
    <s v="Ciudadano"/>
    <s v="Ciudadano"/>
    <s v="Asistencia por transeúntes no adiestrados"/>
    <s v="#https://www.lavozdigital.es/cadiz/janda/lvdi-muere-mujer-73-anos-playa-bateles-conil-201910082340_noticia.html#"/>
  </r>
  <r>
    <d v="2019-10-07T00:00:00"/>
    <x v="146"/>
    <x v="175"/>
    <s v="Torrox, Playa del Cenicero"/>
    <s v="Málaga"/>
    <s v="Andalucía"/>
    <d v="1899-12-30T14:30:00"/>
    <s v="36.738697"/>
    <s v="-3.994894"/>
    <s v="Fallece una mujer tras ser rescatada en una playa de Torrox"/>
    <x v="1"/>
    <m/>
    <s v="España"/>
    <s v="Sin datos"/>
    <s v="Sin datos"/>
    <s v="Ahogado con sintomas de aspiración de agua"/>
    <s v="Sin datos"/>
    <x v="0"/>
    <s v="Playas sin vigilancia"/>
    <s v="Sin datos"/>
    <s v="SVA por SEM"/>
    <s v="No vigilado"/>
    <s v="Natación recreativa"/>
    <s v="Ciudadano"/>
    <s v="Ciudadano"/>
    <s v="Asistencia por transeúntes no adiestrados"/>
    <s v="#https://www.diariosur.es/axarquia/fallece-mujer-playa-20191007192359-nt.html#"/>
  </r>
  <r>
    <d v="2019-10-07T00:00:00"/>
    <x v="147"/>
    <x v="176"/>
    <s v="O Grove"/>
    <s v="Pontevedra"/>
    <s v="Galicia"/>
    <d v="1899-12-30T20:50:00"/>
    <s v="42.503097"/>
    <s v="-8.855248"/>
    <s v="Rescatan a un pescador tras caerse de un barco y nadar hasta una batea en O Grove (Pontevedra)"/>
    <x v="1"/>
    <m/>
    <s v="España"/>
    <s v="Naufragio"/>
    <s v="Local"/>
    <s v="Perdida de Control"/>
    <s v="Sin datos"/>
    <x v="2"/>
    <s v="Franja costera o alta mar"/>
    <s v="Sin datos"/>
    <s v="Sin Reanimacion"/>
    <s v="No vigilado"/>
    <s v="Pesca recreativa desde embarcacion"/>
    <s v="Ciudadano"/>
    <s v="Embarcacion costera"/>
    <s v="Rescate por personal adiestrado con equipamiento"/>
    <s v="#https://www.lavanguardia.com/local/galicia/20191007/47852066922/rescatan-a-un-pescador-tras-caerse-de-un-barco-y-nadar-hasta-una-batea-en-o-grove-pontevedra.html#"/>
  </r>
  <r>
    <d v="2019-10-07T00:00:00"/>
    <x v="148"/>
    <x v="177"/>
    <s v="Carnota, Playa de Ancoradoiro"/>
    <s v="A Coruña"/>
    <s v="Galicia"/>
    <d v="1899-12-30T18:00:00"/>
    <s v="42.7631555"/>
    <s v="-9.114904"/>
    <s v="Fallece un hombre tras ser rescatado del agua en la playa de Ancoradoiro"/>
    <x v="1"/>
    <n v="59"/>
    <s v="España"/>
    <s v="Condiciones del medio acuático"/>
    <s v="Local"/>
    <s v="Ahogado con sintomas de aspiración de agua"/>
    <s v="Sin datos"/>
    <x v="0"/>
    <s v="Playas sin vigilancia"/>
    <s v="Sin datos"/>
    <s v="SVA por SEM"/>
    <s v="No vigilado"/>
    <s v="Natación recreativa"/>
    <s v="Ciudadano"/>
    <s v="Helicoptero"/>
    <s v="Rescate por personal adiestrado con equipamiento"/>
    <s v="#https://www.lavozdegalicia.es/noticia/barbanza/2019/10/06/fallece-hombre-tras-rescatado-agua-playa-ancoradoiro/00031570388639584208407.htm#"/>
  </r>
  <r>
    <d v="2019-10-06T00:00:00"/>
    <x v="149"/>
    <x v="178"/>
    <s v="Teulada Moraira, Playa de La Ampolla"/>
    <s v="Alicante"/>
    <s v="Cdad Valenciana"/>
    <d v="1899-12-30T12:22:00"/>
    <s v="38.686933"/>
    <s v="0.130344"/>
    <s v="ahogamiento en la playa de La Ampolla de Teulada"/>
    <x v="1"/>
    <n v="56"/>
    <s v="España"/>
    <s v="Sin datos"/>
    <s v="Sin datos"/>
    <s v="Ahogado con sintomas de aspiración de agua"/>
    <s v="Sin datos"/>
    <x v="1"/>
    <s v="Playas sin vigilancia"/>
    <s v="Sin datos"/>
    <s v="SVA por SEM"/>
    <s v="No vigilado"/>
    <s v="Natación recreativa"/>
    <s v="Ciudadano"/>
    <s v="Ciudadano"/>
    <s v="Asistencia por transeúntes no adiestrados"/>
    <s v="#https://www.abc.es/espana/comunidad-valenciana/abci-muere-ahogado-hombre-62-anos-playa-fossa-calpe-201910061755_noticia.html#"/>
  </r>
  <r>
    <d v="2019-10-06T00:00:00"/>
    <x v="150"/>
    <x v="179"/>
    <s v="Calpe, Playa de La Fossa"/>
    <s v="Alicante"/>
    <s v="Cdad Valenciana"/>
    <d v="1899-12-30T13:36:00"/>
    <s v="38.645238"/>
    <s v="0.073661"/>
    <s v="Muere ahogado un hombre de 62 años en la playa de la Fossa de Calpe"/>
    <x v="1"/>
    <n v="62"/>
    <s v="España"/>
    <s v="Sin datos"/>
    <s v="Sin datos"/>
    <s v="Ahogado con sintomas de aspiración de agua"/>
    <s v="Edad, Enfermedad, Enfermedad Mental"/>
    <x v="0"/>
    <s v="Playas sin vigilancia"/>
    <s v="Sin datos"/>
    <s v="SVA por SEM"/>
    <s v="No vigilado"/>
    <s v="Natación recreativa"/>
    <s v="Ciudadano"/>
    <s v="Ciudadano"/>
    <s v="Asistencia por transeúntes no adiestrados"/>
    <s v="#https://www.abc.es/espana/comunidad-valenciana/abci-muere-ahogado-hombre-62-anos-playa-fossa-calpe-201910061755_noticia.html#"/>
  </r>
  <r>
    <d v="2019-10-05T00:00:00"/>
    <x v="151"/>
    <x v="180"/>
    <s v="Puerto de la Cruz"/>
    <s v="Tenerife"/>
    <s v="Canarias"/>
    <d v="1899-12-30T12:00:00"/>
    <s v="28.410688"/>
    <s v="-16.566198"/>
    <s v="Rescatado el cadáver del joven que cayó al mar en la costa de Martiánez"/>
    <x v="1"/>
    <n v="23"/>
    <s v="España"/>
    <s v="Accidente, caída o zambullida accidentales"/>
    <s v="Sin datos"/>
    <s v="Ahogamiento secundario a accidente"/>
    <s v="Sin datos"/>
    <x v="0"/>
    <s v="Entorno marino"/>
    <s v="Sin datos"/>
    <s v="Recuperacion de cadaver"/>
    <s v="No vigilado"/>
    <s v="Actividad cerca del agua"/>
    <s v="Ciudadano"/>
    <s v="Cuerpo de Seguridad o Emergencias"/>
    <s v="Rescate por personal adiestrado con equipamiento"/>
    <s v="#http://www.rtvc.es/noticias/buscan-a-un-hombre-que-cayo-al-mar-en-puerto-de-la-cruz-204083.aspx#.XZnSdkY9CHs#"/>
  </r>
  <r>
    <d v="2019-10-05T00:00:00"/>
    <x v="151"/>
    <x v="181"/>
    <s v="Puerto de la Cruz"/>
    <s v="Tenerife"/>
    <s v="Canarias"/>
    <d v="1899-12-30T12:00:00"/>
    <s v="28.410688"/>
    <s v="-16.566198"/>
    <s v="Rescatado el cadáver del joven que cayó al mar en la costa de Martiánez"/>
    <x v="0"/>
    <m/>
    <s v="España"/>
    <s v="Accidente, caída o zambullida accidentales"/>
    <s v="Sin datos"/>
    <s v="Perdida de Control"/>
    <s v="Sin datos"/>
    <x v="2"/>
    <s v="Entorno marino"/>
    <s v="Sin datos"/>
    <s v="Sin Reanimacion"/>
    <s v="No vigilado"/>
    <s v="Actividad cerca del agua"/>
    <s v="Ciudadano"/>
    <s v="Helicoptero"/>
    <s v="Rescate por personal adiestrado con equipamiento"/>
    <s v="#http://www.rtvc.es/noticias/buscan-a-un-hombre-que-cayo-al-mar-en-puerto-de-la-cruz-204083.aspx#.XZnSdkY9CHs#"/>
  </r>
  <r>
    <d v="2019-10-05T00:00:00"/>
    <x v="152"/>
    <x v="182"/>
    <s v="Oropesa, Playa de la Concha"/>
    <s v="Castellón"/>
    <s v="Cdad Valenciana"/>
    <d v="1899-12-30T13:00:00"/>
    <s v="40.082217"/>
    <s v="0.138865"/>
    <s v="Rescatan a un hombre a punto de ahogarse en una playa de Oropesa"/>
    <x v="1"/>
    <n v="80"/>
    <s v="España"/>
    <s v="Sin datos"/>
    <s v="Sin datos"/>
    <s v="Ahogado con sintomas de aspiración de agua"/>
    <s v="Edad, Enfermedad, Enfermedad Mental"/>
    <x v="1"/>
    <s v="Playas sin vigilancia"/>
    <s v="Sin datos"/>
    <s v="SVA por SEM"/>
    <s v="No vigilado"/>
    <s v="Natación recreativa"/>
    <s v="Ciudadano"/>
    <s v="Ciudadano"/>
    <s v="Asistencia por transeúntes no adiestrados"/>
    <s v="#https://www.elperiodic.com/orpesa/rescatan-hombre-punto-ahogarse-playa-oropesa_643071#.XZj-9TZHMjs.twitter#"/>
  </r>
  <r>
    <d v="2019-10-04T00:00:00"/>
    <x v="153"/>
    <x v="183"/>
    <s v="Calafell"/>
    <s v="Tarragona"/>
    <s v="Cataluña"/>
    <d v="1899-12-30T13:02:00"/>
    <s v="40.818126"/>
    <s v="1.830115"/>
    <s v="Evacuados en helicóptero dos submarinistas con problemas de descompresión en Calafell"/>
    <x v="1"/>
    <n v="30"/>
    <s v="España"/>
    <s v="Incidente o accidente de buceo"/>
    <s v="Sin datos"/>
    <s v="Perdida de Control"/>
    <s v="Sin datos"/>
    <x v="3"/>
    <s v="Franja costera o alta mar"/>
    <s v="Sin datos"/>
    <s v="Sin Reanimacion"/>
    <s v="No vigilado"/>
    <s v="Buceo recreativo con botella"/>
    <s v="Acompañante, familiar, amigo"/>
    <s v="Acompañante, familiar, amigo"/>
    <s v="Asistencia por transeúntes adiestrados"/>
    <s v="#https://autonomico.elconfidencialdigital.com/articulo/muy_confidencial/mosso-submarinista-pudo-rescatar-companero/20191007164538024185.html#"/>
  </r>
  <r>
    <d v="2019-10-04T00:00:00"/>
    <x v="153"/>
    <x v="184"/>
    <s v="Calafell"/>
    <s v="Tarragona"/>
    <s v="Cataluña"/>
    <d v="1899-12-30T13:02:00"/>
    <s v="40.818126"/>
    <s v="1.830115"/>
    <s v="Evacuados en helicóptero dos submarinistas con problemas de descompresión en Calafell"/>
    <x v="1"/>
    <n v="30"/>
    <s v="España"/>
    <s v="Incidente o accidente de buceo"/>
    <s v="Sin datos"/>
    <s v="Perdida de Control"/>
    <s v="Sin datos"/>
    <x v="3"/>
    <s v="Franja costera o alta mar"/>
    <s v="Sin datos"/>
    <s v="Sin Reanimacion"/>
    <s v="No vigilado"/>
    <s v="Buceo recreativo con botella"/>
    <s v="Acompañante, familiar, amigo"/>
    <s v="Acompañante, familiar, amigo"/>
    <s v="Asistencia por transeúntes adiestrados"/>
    <s v="#https://autonomico.elconfidencialdigital.com/articulo/muy_confidencial/mosso-submarinista-pudo-rescatar-companero/20191007164538024185.html#"/>
  </r>
  <r>
    <d v="2019-10-04T00:00:00"/>
    <x v="154"/>
    <x v="185"/>
    <s v="Peñarroya Pueblonuevo, Embalse de Peñarroya"/>
    <s v="Córdoba"/>
    <s v="Andalucía"/>
    <d v="1899-12-30T20:00:00"/>
    <s v="38.276809"/>
    <s v="-5.273764"/>
    <s v="Hallan el cadáver del ocupante de un vehículo que cayó al pantano de Sierra Boyera"/>
    <x v="1"/>
    <m/>
    <s v="España"/>
    <s v="Accidente de Trafico"/>
    <s v="Sin datos"/>
    <s v="Ahogamiento secundario a accidente"/>
    <s v="Sin datos"/>
    <x v="0"/>
    <s v="Embalses, Pantanos"/>
    <s v="Sin datos"/>
    <s v="Recuperacion de cadaver"/>
    <s v="No vigilado"/>
    <s v="Circulación en vehiculo"/>
    <s v="Ciudadano"/>
    <s v="Cuerpo de Seguridad o Emergencias"/>
    <s v="Recuperación de cadaver"/>
    <s v="https://www.castelloninformacion.com/rescate-hombre-ahogado-playa-oropesa/#https://www.castelloninformacion.com/rescate-hombre-ahogado-playa-oropesa/#"/>
  </r>
  <r>
    <d v="2019-10-04T00:00:00"/>
    <x v="155"/>
    <x v="186"/>
    <s v="Cádiz, Playa de Santa María del Mar"/>
    <s v="Cádiz"/>
    <s v="Andalucía"/>
    <m/>
    <s v="36.520086"/>
    <s v="-6.288363"/>
    <s v="Los surfistas vuelven a rescatar a un hombre en Santa María de Mar"/>
    <x v="1"/>
    <n v="65"/>
    <s v="España"/>
    <s v="Condiciones del medio acuático"/>
    <s v="Sin datos"/>
    <s v="Perdida de Control"/>
    <s v="Sin datos"/>
    <x v="2"/>
    <s v="Playas sin vigilancia"/>
    <s v="Moderadas condiciones metereológicas o del agua (Bandera amarilla)"/>
    <s v="Sin Reanimacion"/>
    <s v="No vigilado"/>
    <s v="Natación recreativa"/>
    <s v="Ciudadano"/>
    <s v="Ciudadano"/>
    <s v="Asistencia por transeúntes no adiestrados"/>
    <s v="#https://www.lavozdigital.es/cadiz/lvdi-surfistas-vuelven-rescatar-hombre-santa-maria-mar-201910051134_noticia.html#"/>
  </r>
  <r>
    <d v="2019-10-04T00:00:00"/>
    <x v="156"/>
    <x v="187"/>
    <s v="Oliva, Playa de la Oliva"/>
    <s v="Valencia"/>
    <s v="Cdad Valenciana"/>
    <m/>
    <s v="38.929342"/>
    <s v="-0.091964"/>
    <s v="Dos mujeres  han sido atendidas por los efectivos de Cruz Roja Gandia"/>
    <x v="0"/>
    <n v="55"/>
    <s v="Suecia"/>
    <s v="Sin datos"/>
    <s v="Extranjero"/>
    <s v="Perdida de Control"/>
    <s v="Sin datos"/>
    <x v="2"/>
    <s v="Playas sin vigilancia"/>
    <s v="Sin datos"/>
    <s v="Sin Reanimacion"/>
    <s v="No vigilado"/>
    <s v="Natación recreativa"/>
    <s v="Ciudadano"/>
    <s v="Socorrista"/>
    <s v="Rescate por Socorristas o personas adiestradas en RCP"/>
    <s v="#https://www.ondanaranjacope.com/noticias/id47618-gandia-paga-la-vigilancia-en-las-playas-de-la-safor-y-se-queda-sin-servicio.html#"/>
  </r>
  <r>
    <d v="2019-10-04T00:00:00"/>
    <x v="156"/>
    <x v="188"/>
    <s v="Oliva, Playa de la Oliva"/>
    <s v="Valencia"/>
    <s v="Cdad Valenciana"/>
    <m/>
    <s v="38.929342"/>
    <s v="-0.091964"/>
    <s v="Dos mujeres  han sido atendidas por los efectivos de Cruz Roja Gandia"/>
    <x v="0"/>
    <n v="55"/>
    <s v="Suecia"/>
    <s v="Sin datos"/>
    <s v="Extranjero"/>
    <s v="Ahogado con sintomas de aspiración de agua"/>
    <s v="Sin datos"/>
    <x v="1"/>
    <s v="Playas sin vigilancia"/>
    <s v="Sin datos"/>
    <s v="RCP basica por socorrista en servicio"/>
    <s v="No vigilado"/>
    <s v="Natación recreativa"/>
    <s v="Ciudadano"/>
    <s v="Socorrista"/>
    <s v="Rescate por Socorristas o personas adiestradas en RCP"/>
    <s v="#https://www.ondanaranjacope.com/noticias/id47618-gandia-paga-la-vigilancia-en-las-playas-de-la-safor-y-se-queda-sin-servicio.html#"/>
  </r>
  <r>
    <d v="2019-10-04T00:00:00"/>
    <x v="157"/>
    <x v="189"/>
    <s v="Salou, Playa Capellans"/>
    <s v="Tarragona"/>
    <s v="Cataluña"/>
    <d v="1899-12-30T16:00:00"/>
    <s v="41.068252"/>
    <s v="1.148159"/>
    <s v="Muere ahogado un hombre de unos 70 años en una playa de Salou"/>
    <x v="1"/>
    <n v="70"/>
    <s v="España"/>
    <s v="Sin datos"/>
    <s v="Sin datos"/>
    <s v="Ahogado con sintomas de aspiración de agua"/>
    <s v="Edad, Enfermedad, Enfermedad Mental"/>
    <x v="0"/>
    <s v="Playas con vigilancia"/>
    <s v="Buenas condiciones metereológicas o del agua (Bandera Verde)"/>
    <s v="RCP basica SOS y SVA por SEM"/>
    <s v="En horario de vigilancia"/>
    <s v="Natación recreativa"/>
    <s v="Socorrista en servicio"/>
    <s v="Socorrista"/>
    <s v="Rescate por Socorristas o personas adiestradas en RCP"/>
    <s v="#https://www.lavanguardia.com/sucesos/20191004/47803075878/ahogado-playa-capellans-salou.html#"/>
  </r>
  <r>
    <d v="2019-10-04T00:00:00"/>
    <x v="158"/>
    <x v="190"/>
    <s v="Torrevieja, Playa del Cura"/>
    <s v="Alicante"/>
    <s v="Cdad Valenciana"/>
    <d v="1899-12-30T11:00:00"/>
    <s v="37.976849"/>
    <s v="-0.670002"/>
    <s v="Intervención del CICU para asistir a otra persona, esta vez, en la playa del Cura, en Torrevieja"/>
    <x v="1"/>
    <n v="84"/>
    <s v="España"/>
    <s v="Sin datos"/>
    <s v="Sin datos"/>
    <s v="Posible Ahogamiento"/>
    <s v="Edad, Enfermedad, Enfermedad Mental"/>
    <x v="1"/>
    <s v="Playas sin vigilancia"/>
    <s v="Sin datos"/>
    <s v="SVA por SEM"/>
    <s v="No vigilado"/>
    <s v="Natación recreativa"/>
    <s v="Sin datos"/>
    <s v="Ciudadano"/>
    <s v="Asistencia por transeúntes no adiestrados"/>
    <s v="#https://www.lavanguardia.com/sucesos/20191004/47799439902/muere-ahogado-hombre-playa-alicante.html#"/>
  </r>
  <r>
    <d v="2019-10-04T00:00:00"/>
    <x v="159"/>
    <x v="191"/>
    <s v="Jávea, Playa de El Arenal"/>
    <s v="Alicante"/>
    <s v="Cdad Valenciana"/>
    <d v="1899-12-30T11:00:00"/>
    <s v="38.772937"/>
    <s v="0.190447"/>
    <s v="Muere ahogado un hombre de 75 años en una playa de Alicante"/>
    <x v="1"/>
    <n v="75"/>
    <s v="España"/>
    <s v="Enfermedad, ataque cardíaco o ACVA"/>
    <s v="Sin datos"/>
    <s v="Ahogamiento secundario a enfermedad"/>
    <s v="Edad, Enfermedad, Enfermedad Mental"/>
    <x v="0"/>
    <s v="Playas sin vigilancia"/>
    <s v="Sin datos"/>
    <s v="SVA por SEM"/>
    <s v="No vigilado"/>
    <s v="Natación recreativa"/>
    <s v="Sin datos"/>
    <s v="Ciudadano"/>
    <s v="Asistencia por transeúntes no adiestrados"/>
    <s v="#https://www.lavanguardia.com/sucesos/20191004/47799439902/muere-ahogado-hombre-playa-alicante.html#"/>
  </r>
  <r>
    <d v="2019-10-04T00:00:00"/>
    <x v="160"/>
    <x v="192"/>
    <s v="Valencia, Playa de El Saler"/>
    <s v="Valencia"/>
    <s v="Cdad Valenciana"/>
    <m/>
    <s v="39.389993"/>
    <s v="-0.326633"/>
    <s v="Investigan la muerte de una mujer en El Saler"/>
    <x v="0"/>
    <n v="49"/>
    <s v="Argentina"/>
    <s v="Sin datos"/>
    <s v="Residente"/>
    <s v="Posible Ahogamiento"/>
    <s v="Drogas, Alcohol, tóxicos"/>
    <x v="0"/>
    <s v="Playas sin vigilancia"/>
    <s v="Sin datos"/>
    <s v="Recuperacion de cadaver"/>
    <s v="No vigilado"/>
    <s v="Natación recreativa"/>
    <s v="Ciudadano"/>
    <s v="Cuerpo de Seguridad o Emergencias"/>
    <s v="Recuperación de cadaver"/>
    <s v="#https://www.lasprovincias.es/sucesos/muerte-mujer-playa-saler-20191003182424-nt.html#"/>
  </r>
  <r>
    <d v="2019-10-03T00:00:00"/>
    <x v="161"/>
    <x v="193"/>
    <s v="Almuñecar, Playa de El Tesorillo"/>
    <s v="Granada"/>
    <s v="Andalucía"/>
    <m/>
    <s v="36.742724"/>
    <s v="-3.663799"/>
    <s v="Un policía local y un ciudadano salvan a una pareja de ahogarse en Almuñécar"/>
    <x v="1"/>
    <m/>
    <s v="España"/>
    <s v="Intento de rescate de personas o animales"/>
    <s v="Sin datos"/>
    <s v="Perdida de Control"/>
    <s v="Sin datos"/>
    <x v="2"/>
    <s v="Playas sin vigilancia"/>
    <s v="Moderadas condiciones metereológicas o del agua (Bandera amarilla)"/>
    <s v="Sin Reanimacion"/>
    <s v="No vigilado"/>
    <s v="Natación recreativa"/>
    <s v="Acompañante, familiar, amigo"/>
    <s v="Fuerzas orden publico"/>
    <s v="Asistencia por transeúntes adiestrados"/>
    <s v="#https://www.ideal.es/granada/costa/rescate-playa-granada-salvan-pareja-ahogarse-20191003140542-nt.html#"/>
  </r>
  <r>
    <d v="2019-10-03T00:00:00"/>
    <x v="161"/>
    <x v="194"/>
    <s v="Almuñecar, Playa de El Tesorillo"/>
    <s v="Granada"/>
    <s v="Andalucía"/>
    <m/>
    <s v="36.742724"/>
    <s v="-3.663799"/>
    <s v="Un policía local y un ciudadano salvan a una pareja de ahogarse en Almuñécar"/>
    <x v="0"/>
    <m/>
    <s v="España"/>
    <s v="Condiciones del medio acuático"/>
    <s v="Sin datos"/>
    <s v="Perdida de Control"/>
    <s v="Sin datos"/>
    <x v="2"/>
    <s v="Playas sin vigilancia"/>
    <s v="Moderadas condiciones metereológicas o del agua (Bandera amarilla)"/>
    <s v="Sin Reanimacion"/>
    <s v="No vigilado"/>
    <s v="Natación recreativa"/>
    <s v="Acompañante, familiar, amigo"/>
    <s v="Fuerzas orden publico"/>
    <s v="Asistencia por transeúntes adiestrados"/>
    <s v="#https://www.ideal.es/granada/costa/rescate-playa-granada-salvan-pareja-ahogarse-20191003140542-nt.html#"/>
  </r>
  <r>
    <d v="2019-10-03T00:00:00"/>
    <x v="162"/>
    <x v="195"/>
    <s v="Cabo de Palos"/>
    <s v="Murcia"/>
    <s v="Murcia"/>
    <d v="1899-12-30T20:52:00"/>
    <s v="37.636529"/>
    <s v="-0.686077"/>
    <s v="trasladan a centro hospitalario a una menor de 14 años tras sufrir un síndrome de descompresión en Cabo de Palos"/>
    <x v="0"/>
    <n v="14"/>
    <s v="España"/>
    <s v="Incidente o accidente de buceo"/>
    <s v="Sin datos"/>
    <s v="Ahogamiento secundario a accidente"/>
    <s v="Sin datos"/>
    <x v="1"/>
    <s v="Franja costera o alta mar"/>
    <s v="Sin datos"/>
    <s v="Sin Reanimacion"/>
    <s v="No vigilado"/>
    <s v="Buceo recreativo con botella"/>
    <s v="Acompañante, familiar, amigo"/>
    <s v="Acompañante, familiar, amigo"/>
    <s v="Asistencia por transeúntes adiestrados"/>
    <s v="#https://www.laopiniondemurcia.es/cartagena/2019/10/04/trasladan-hospital-chica-14-anos/1057419.html#"/>
  </r>
  <r>
    <d v="2019-10-02T00:00:00"/>
    <x v="163"/>
    <x v="196"/>
    <s v="Oropesa del Mar, Playa de Morro de Gos"/>
    <s v="Castellón"/>
    <s v="Cdad Valenciana"/>
    <d v="1899-12-30T15:45:00"/>
    <s v="40.090377"/>
    <s v="0.146657"/>
    <s v="Rescatado un hombre en la playa Morro de Gos de Orpesa con síntomas de ahogamiento"/>
    <x v="1"/>
    <n v="52"/>
    <s v="España"/>
    <s v="Sin datos"/>
    <s v="Sin datos"/>
    <s v="Ahogado con sintomas de aspiración de agua"/>
    <s v="Sin datos"/>
    <x v="1"/>
    <s v="Playas sin vigilancia"/>
    <s v="Sin datos"/>
    <s v="SVA por SEM"/>
    <s v="No vigilado"/>
    <s v="Natación recreativa"/>
    <s v="Ciudadano"/>
    <s v="Ciudadano"/>
    <s v="Asistencia por transeúntes no adiestrados"/>
    <s v="#https://www.levante-emv.com/castello/2019/10/02/rescatado-hombre-playa-morro-gos/1928435.html#"/>
  </r>
  <r>
    <d v="2019-10-02T00:00:00"/>
    <x v="164"/>
    <x v="197"/>
    <s v="La Manga del Mar Menor, Playa de la Galúa"/>
    <s v="Murcia"/>
    <s v="Murcia"/>
    <d v="1899-12-30T17:15:00"/>
    <s v="37.662939"/>
    <s v="-0.721649"/>
    <s v="Una mujer muere ahogada en la playa Galúa de La Manga"/>
    <x v="0"/>
    <n v="70"/>
    <s v="España"/>
    <s v="Sin datos"/>
    <s v="Sin datos"/>
    <s v="Ahogado con sintomas de aspiración de agua"/>
    <s v="Edad, Enfermedad, Enfermedad Mental"/>
    <x v="0"/>
    <s v="Playas sin vigilancia"/>
    <s v="Sin datos"/>
    <s v="SVB personal emergencias (policia, bomberos, etc.)"/>
    <s v="No vigilado"/>
    <s v="Natación recreativa"/>
    <s v="Ciudadano"/>
    <s v="Sin datos"/>
    <s v="Asistencia por transeúntes no adiestrados"/>
    <s v="#https://www.laopiniondemurcia.es/cartagena/2019/10/02/mujer-muere-ahogada-playa-galua/1056979.html#"/>
  </r>
  <r>
    <d v="2019-10-02T00:00:00"/>
    <x v="164"/>
    <x v="198"/>
    <s v="La Manga del Mar Menor, Playa de la Galúa"/>
    <s v="Murcia"/>
    <s v="Murcia"/>
    <d v="1899-12-30T17:15:00"/>
    <s v="37.662939"/>
    <s v="-0.721649"/>
    <s v="Una mujer muere ahogada en la playa Galúa de La Manga"/>
    <x v="1"/>
    <n v="70"/>
    <s v="España"/>
    <s v="Sin datos"/>
    <s v="Sin datos"/>
    <s v="Perdida de Control"/>
    <s v="Edad, Enfermedad, Enfermedad Mental"/>
    <x v="2"/>
    <s v="Playas sin vigilancia"/>
    <s v="Sin datos"/>
    <s v="Sin Reanimacion"/>
    <s v="No vigilado"/>
    <s v="Natación recreativa"/>
    <s v="Ciudadano"/>
    <s v="Sin datos"/>
    <s v="Asistencia por transeúntes no adiestrados"/>
    <s v="#https://www.laopiniondemurcia.es/cartagena/2019/10/02/mujer-muere-ahogada-playa-galua/1056979.html#"/>
  </r>
  <r>
    <d v="2019-10-02T00:00:00"/>
    <x v="165"/>
    <x v="199"/>
    <s v="Santa Cruz de la Plama, Muelle Polivalente"/>
    <s v="La Palma"/>
    <s v="Canarias"/>
    <d v="1899-12-30T16:57:00"/>
    <s v="28.675922"/>
    <s v="-17.768429"/>
    <s v="Un varón fallece tras precipitarse al mar con el vehículo que circulaba en La Palma"/>
    <x v="1"/>
    <n v="79"/>
    <s v="España"/>
    <s v="Accidente de Trafico"/>
    <s v="Local"/>
    <s v="Ahogamiento secundario a accidente"/>
    <s v="Edad, Enfermedad, Enfermedad Mental"/>
    <x v="0"/>
    <s v="Puertos, embarcaderos, amarres"/>
    <s v="Sin datos"/>
    <s v="Recuperacion de cadaver"/>
    <s v="En horario de vigilancia"/>
    <s v="Circulación en vehiculo"/>
    <s v="Socorrista en servicio"/>
    <s v="Cuerpo de Seguridad o Emergencias"/>
    <s v="Rescate por personal adiestrado con equipamiento"/>
    <s v="#https://www3.gobiernodecanarias.org/noticias/un-varon-fallece-tras-precipitarse-al-mar-con-el-vehiculo-que-circulaba-en-la-palma/#"/>
  </r>
  <r>
    <d v="2019-10-01T00:00:00"/>
    <x v="166"/>
    <x v="200"/>
    <s v="Xinzo de Limio, Río Limia"/>
    <s v="Ourense"/>
    <s v="Galicia"/>
    <m/>
    <s v="42.060102"/>
    <s v="-7.731221"/>
    <s v="Encuentran un cuerpo sin vida en el río Limia"/>
    <x v="1"/>
    <n v="56"/>
    <s v="España"/>
    <s v="Sin datos"/>
    <s v="Limítrofe"/>
    <s v="Posible Ahogamiento"/>
    <s v="Sin datos"/>
    <x v="0"/>
    <s v="Rios, canales y similares"/>
    <s v="Sin datos"/>
    <s v="Recuperacion de cadaver"/>
    <s v="No vigilado"/>
    <s v="Actividad cerca del agua"/>
    <s v="Ciudadano"/>
    <s v="Cuerpo de Seguridad o Emergencias"/>
    <s v="Recuperación de cadaver"/>
    <s v="#https://www.laregion.es/articulo/a-limia/encuentran-cuerpo-vida-rio-limia/20191001150151897119.html#"/>
  </r>
  <r>
    <d v="2019-10-01T00:00:00"/>
    <x v="167"/>
    <x v="201"/>
    <s v="San Bartolomé de Tirajana, Playa de San Agustín"/>
    <s v="Gran Canaria"/>
    <s v="Canarias"/>
    <d v="1899-12-30T10:16:00"/>
    <s v="27.468556"/>
    <s v="-15.541159"/>
    <s v="Servicios de emergencia recuperan el cuerpo de una persona en la costa de Gran Canaria"/>
    <x v="1"/>
    <n v="50"/>
    <s v="España"/>
    <s v="Sin datos"/>
    <s v="Sin datos"/>
    <s v="Posible Ahogamiento"/>
    <s v="Sin datos"/>
    <x v="0"/>
    <s v="Playas con vigilancia"/>
    <s v="Sin datos"/>
    <s v="Recuperacion de cadaver"/>
    <s v="Fuera del horario de vigilancia"/>
    <s v="Sin datos"/>
    <s v="Ciudadano"/>
    <s v="Cuerpo de Seguridad o Emergencias"/>
    <s v="Recuperación de cadaver"/>
    <s v="#https://www3.gobiernodecanarias.org/noticias/servicios-de-emergencia-recuperan-el-cuerpo-de-una-persona-en-la-costa-de-gran-canaria/#"/>
  </r>
  <r>
    <d v="2019-09-29T00:00:00"/>
    <x v="168"/>
    <x v="202"/>
    <s v="Teulada-Moraira, playa de L'Ampolla"/>
    <s v="Alicante"/>
    <s v="Cdad Valenciana"/>
    <d v="1899-12-30T13:00:00"/>
    <s v="38.686823"/>
    <s v="0.130079"/>
    <s v="El responsable de una firma de motos acuáticas salva a un bañista en la playa de Moraira"/>
    <x v="1"/>
    <n v="35"/>
    <s v="Francia"/>
    <s v="Falta de competencia acuática"/>
    <s v="Extranjero"/>
    <s v="Perdida de Control"/>
    <s v="Sin datos"/>
    <x v="2"/>
    <s v="Playas con vigilancia"/>
    <s v="Sin datos"/>
    <s v="Sin Reanimacion"/>
    <s v="En horario de vigilancia"/>
    <s v="Natación recreativa"/>
    <s v="Ciudadano"/>
    <s v="Embarcación de recreo"/>
    <s v="Asistencia por transeúntes adiestrados"/>
    <s v="#https://www.levante-emv.com/marina/2019/10/01/responsable-firma-motos-acuaticas-salva/1927681.html#"/>
  </r>
  <r>
    <d v="2019-09-29T00:00:00"/>
    <x v="169"/>
    <x v="203"/>
    <s v="Sant Josep de sa Talaia, Platges del Comte"/>
    <s v="Ibiza"/>
    <s v="Baleares"/>
    <d v="1899-12-30T19:00:00"/>
    <s v="38.962815"/>
    <s v="1.220116"/>
    <s v="Muere ahogado un italiano de 25 años en Platges de Comte"/>
    <x v="1"/>
    <n v="25"/>
    <s v="Italia"/>
    <s v="Drogas, alcohol, otros tóxicos"/>
    <s v="Extranjero"/>
    <s v="Ahogado con sintomas de aspiración de agua"/>
    <s v="Sin datos"/>
    <x v="0"/>
    <s v="Playas sin vigilancia"/>
    <s v="Sin datos"/>
    <s v="Recuperacion de cadaver"/>
    <s v="No vigilado"/>
    <s v="Natación recreativa"/>
    <s v="Acompañante, familiar, amigo"/>
    <s v="Cuerpo de Seguridad o Emergencias"/>
    <s v="Recuperación de cadaver"/>
    <s v="#https://www.diariodeibiza.es/pitiuses-balears/2019/09/30/hallan-cadaver-zona-platges-comte/1095043.html#"/>
  </r>
  <r>
    <d v="2019-09-28T00:00:00"/>
    <x v="170"/>
    <x v="204"/>
    <s v="Mogán, Playa de Patalavaca"/>
    <s v="Gran Canaria"/>
    <s v="Canarias"/>
    <d v="1899-12-30T11:40:00"/>
    <s v="27.770211"/>
    <s v="-15.689021"/>
    <s v="Fallece ahogado un bañista en una playa en Gran Canaria"/>
    <x v="1"/>
    <n v="79"/>
    <s v="España"/>
    <s v="Sin datos"/>
    <s v="Sin datos"/>
    <s v="Posible Ahogamiento"/>
    <s v="Edad, Enfermedad, Enfermedad Mental"/>
    <x v="0"/>
    <s v="Playas con vigilancia"/>
    <s v="Sin datos"/>
    <s v="RCP basica SOS y SVA por SEM"/>
    <s v="En horario de vigilancia"/>
    <s v="Natación recreativa"/>
    <s v="Socorrista en servicio"/>
    <s v="Socorrista"/>
    <s v="Rescate por Socorristas o personas adiestradas en RCP"/>
    <s v="#https://www3.gobiernodecanarias.org/noticias/fallece-ahogado-un-banista-en-una-playa-en-gran-canaria/#"/>
  </r>
  <r>
    <d v="2019-09-27T00:00:00"/>
    <x v="171"/>
    <x v="205"/>
    <s v="Villaviciosa, río Linares"/>
    <s v="Asturias"/>
    <s v="Asturias"/>
    <d v="1899-12-30T18:00:00"/>
    <s v="43.475760"/>
    <s v="-5.439989"/>
    <s v="Herida una mujer al caer al río Linares a la altura de La Barquerina, en Villaviciosa"/>
    <x v="0"/>
    <m/>
    <s v="España"/>
    <s v="Accidente, caída o zambullida accidentales"/>
    <s v="Local"/>
    <s v="Victima con traumatismo"/>
    <s v="Sin datos"/>
    <x v="5"/>
    <s v="Rios, canales y similares"/>
    <s v="Sin datos"/>
    <s v="Sin Reanimacion"/>
    <s v="No vigilado"/>
    <s v="Actividad cerca del agua"/>
    <s v="Acompañante, familiar, amigo"/>
    <s v="Cuerpo de Seguridad o Emergencias"/>
    <s v="Rescate por personal adiestrado con equipamiento"/>
    <s v="#https://www.lne.es/sucesos/2019/09/28/herida-mujer-caer-rio-linares/2535846.html#"/>
  </r>
  <r>
    <d v="2019-09-26T00:00:00"/>
    <x v="172"/>
    <x v="206"/>
    <s v="Manacor, Cala Murada"/>
    <s v="Mallorca"/>
    <s v="Baleares"/>
    <d v="1899-12-30T16:55:00"/>
    <s v="39.451788"/>
    <s v="3.276923"/>
    <s v="Una mujer de 76 años muere ahogada en la playa de Cala Murada"/>
    <x v="0"/>
    <n v="76"/>
    <s v="España"/>
    <s v="Sin datos"/>
    <s v="Sin datos"/>
    <s v="Ahogado con sintomas de aspiración de agua"/>
    <s v="Edad, Enfermedad, Enfermedad Mental"/>
    <x v="0"/>
    <s v="Playas con vigilancia"/>
    <s v="Sin datos"/>
    <s v="RCP basica SOS y SVA por SEM"/>
    <s v="En horario de vigilancia"/>
    <s v="Natación competitiva"/>
    <s v="Socorrista en servicio"/>
    <s v="Socorrista"/>
    <s v="Rescate por Socorristas o personas adiestradas en RCP"/>
    <s v="#https://www.cronicabalear.es/2019/09/una-mujer-de-76-anos-muere-ahogada-en-la-playa-de-cala-murada/#"/>
  </r>
  <r>
    <d v="2019-09-26T00:00:00"/>
    <x v="173"/>
    <x v="207"/>
    <s v="Fisterra, Playa Mar de Forá"/>
    <s v="A Coruña"/>
    <s v="Galicia"/>
    <d v="1899-12-30T20:45:00"/>
    <s v="42.909125"/>
    <s v="-9.275049"/>
    <s v="Muere ahogado un peregrino en la playa de Mar de Fóra en Fisterra"/>
    <x v="1"/>
    <n v="35"/>
    <s v="Irlanda"/>
    <s v="Corriente de resaca"/>
    <s v="Extranjero"/>
    <s v="Ahogado con sintomas de aspiración de agua"/>
    <s v="Sin datos"/>
    <x v="0"/>
    <s v="Playas sin vigilancia"/>
    <s v="Sin datos"/>
    <s v="SVA por SEM"/>
    <s v="No vigilado"/>
    <s v="Natación recreativa"/>
    <s v="Ciudadano"/>
    <s v="Ciudadano"/>
    <s v="Recuperación de cadaver"/>
    <s v="#https://www.elidealgallego.com/articulo/galicia/muere-ahogado-peregrino-playa-mar-fora-fisterra/20190927112853415669.html#"/>
  </r>
  <r>
    <d v="2019-09-26T00:00:00"/>
    <x v="174"/>
    <x v="208"/>
    <s v="Valencia, Puerto"/>
    <s v="Valencia"/>
    <s v="Cdad Valenciana"/>
    <d v="1899-12-30T07:45:00"/>
    <s v="39.429713"/>
    <s v="-0.289341"/>
    <s v="Rescatan a un hombre caído al mar en Valencia desde un crucero"/>
    <x v="1"/>
    <m/>
    <s v="Sin datos"/>
    <s v="Accidente, caída o zambullida accidentales"/>
    <s v="Sin datos"/>
    <s v="Perdida de Control"/>
    <s v="Sin datos"/>
    <x v="2"/>
    <s v="Entorno marino"/>
    <s v="Buenas condiciones metereológicas o del agua (Bandera Verde)"/>
    <s v="Sin Reanimacion"/>
    <s v="No vigilado"/>
    <s v="Actividad cerca del agua"/>
    <s v="Acompañante, familiar, amigo"/>
    <s v="Embarcación de rescate"/>
    <s v="Asistencia por transeúntes adiestrados"/>
    <s v="#https://www.lasprovincias.es/sucesos/rescatan-caido-crucero-valencia-20190926094832-nt.html#"/>
  </r>
  <r>
    <d v="2019-09-23T00:00:00"/>
    <x v="175"/>
    <x v="209"/>
    <s v="Puerto de Sóller"/>
    <s v="Mallorca"/>
    <s v="Baleares"/>
    <d v="1899-12-30T12:00:00"/>
    <s v="39.797380"/>
    <s v="2.694741"/>
    <s v="Un hombre de movilidad reducida casi se ahoga al caer al agua en el Puerto de Sóller"/>
    <x v="1"/>
    <n v="76"/>
    <s v="España"/>
    <s v="Accidente, caída o zambullida accidentales"/>
    <s v="Sin datos"/>
    <s v="Ahogado con sintomas de aspiración de agua"/>
    <s v="Edad, Enfermedad, Enfermedad Mental"/>
    <x v="1"/>
    <s v="Entorno marino"/>
    <s v="Sin datos"/>
    <s v="SVA por SEM"/>
    <s v="No vigilado"/>
    <s v="Actividad cerca del agua"/>
    <s v="Acompañante, familiar, amigo"/>
    <s v="Socorrista"/>
    <s v="Rescate por Socorristas o personas adiestradas en RCP"/>
    <s v="#https://www.cronicabalear.es/2019/09/un-hombre-de-movilidad-reducida-casi-se-ahoga-al-caer-al-agua-en-el-puerto-de-soller/#"/>
  </r>
  <r>
    <d v="2019-09-22T00:00:00"/>
    <x v="176"/>
    <x v="210"/>
    <s v="Isla Redonda, Mar Menor"/>
    <s v="Murcia"/>
    <s v="Murcia"/>
    <d v="1899-12-30T15:47:00"/>
    <s v="37.663988"/>
    <s v="-0.759821"/>
    <s v="Rescatan a una bañista en las inmediaciones de Isla Redonda del Mar Menor"/>
    <x v="0"/>
    <n v="40"/>
    <s v="Bélgica"/>
    <s v="Sin datos"/>
    <s v="Extranjero"/>
    <s v="Perdida de Control"/>
    <s v="Sin datos"/>
    <x v="2"/>
    <s v="Franja costera o alta mar"/>
    <s v="Sin datos"/>
    <s v="Sin Reanimacion"/>
    <s v="No vigilado"/>
    <s v="Natación recreativa"/>
    <s v="Acompañante, familiar, amigo"/>
    <s v="Cuerpo de Seguridad o Emergencias"/>
    <s v="Rescate por personal adiestrado con equipamiento"/>
    <s v="#https://www.laopiniondemurcia.es/municipios/2019/09/23/rescatan-banista-inmediaciones-isla-redonda/1054625.html#"/>
  </r>
  <r>
    <d v="2019-09-22T00:00:00"/>
    <x v="177"/>
    <x v="211"/>
    <s v="San Javier, Playa Pedrucho"/>
    <s v="Murcia"/>
    <s v="Murcia"/>
    <d v="1899-12-30T12:44:00"/>
    <s v="37.700008"/>
    <s v="-0.738764"/>
    <s v="Servicios de emergencia atienden y trasladan a hospital en estado grave a un varón de 83"/>
    <x v="1"/>
    <n v="83"/>
    <s v="España"/>
    <s v="Sin datos"/>
    <s v="Sin datos"/>
    <s v="Posible Ahogamiento"/>
    <s v="Edad, Enfermedad, Enfermedad Mental"/>
    <x v="1"/>
    <s v="Playas con vigilancia"/>
    <s v="Sin datos"/>
    <s v="RCP basica SOS y SVA por SEM"/>
    <s v="En horario de vigilancia"/>
    <s v="Natación recreativa"/>
    <s v="Socorrista en servicio"/>
    <s v="Socorrista"/>
    <s v="Rescate por Socorristas o personas adiestradas en RCP"/>
    <s v="https://www.diariodelamanga.com/local/2019-09-23/el-112-atiende-a-una-buceadora-en-cabo-de-palos-y-a-un-hombre-con-sintomas-de-ahogamiento-en-la-manga-30269/#https://www.diariodelamanga.com/local/2019-09-23/el-112-atiende-a-una-buceadora-en-cabo-de-palos-y-a-un-hombre-con-sintomas-de-ahogamiento-en-la-manga-30269/#"/>
  </r>
  <r>
    <d v="2019-09-22T00:00:00"/>
    <x v="178"/>
    <x v="212"/>
    <s v="Cabo de Palos"/>
    <s v="Murcia"/>
    <s v="Murcia"/>
    <d v="1899-12-30T13:50:00"/>
    <s v="37.635407"/>
    <s v="-0.683734"/>
    <s v="Una buceadora sufre síndrome de descompresión en Cabo de Palos"/>
    <x v="0"/>
    <n v="45"/>
    <s v="España"/>
    <s v="Incidente o accidente de buceo"/>
    <s v="Sin datos"/>
    <s v="Ahogamiento secundario a accidente"/>
    <s v="Sin datos"/>
    <x v="1"/>
    <s v="Franja costera o alta mar"/>
    <s v="Sin datos"/>
    <s v="Sin Reanimacion"/>
    <s v="No vigilado"/>
    <s v="Buceo recreativo con botella"/>
    <s v="Acompañante, familiar, amigo"/>
    <s v="Acompañante, familiar, amigo"/>
    <s v="Asistencia por transeúntes adiestrados"/>
    <s v="#https://www.diariodelamanga.com/local/2019-09-23/el-112-atiende-a-una-buceadora-en-cabo-de-palos-y-a-un-hombre-con-sintomas-de-ahogamiento-en-la-manga-30269/#"/>
  </r>
  <r>
    <d v="2019-09-22T00:00:00"/>
    <x v="179"/>
    <x v="213"/>
    <s v="Mareny de Barraquetes"/>
    <s v="Valencia"/>
    <s v="Cdad Valenciana"/>
    <m/>
    <s v="39.242335"/>
    <s v="-0.254523"/>
    <s v="Ahogado en Mareny de Barraquetes"/>
    <x v="1"/>
    <n v="58"/>
    <s v="España"/>
    <s v="Condiciones del medio acuático"/>
    <s v="Sin datos"/>
    <s v="Ahogado con sintomas de aspiración de agua"/>
    <s v="Sin datos"/>
    <x v="0"/>
    <s v="Playas sin vigilancia"/>
    <s v="Malas condiciones meterológicas o del agua (Bandera Roja)"/>
    <s v="SVA por SEM"/>
    <s v="No vigilado"/>
    <s v="Natación recreativa"/>
    <s v="Ciudadano"/>
    <s v="Ciudadano"/>
    <s v="Asistencia por transeúntes no adiestrados"/>
    <s v="#https://cadenaser.com/emisora/2019/09/22/radio_valencia/1569158467_901529.html#"/>
  </r>
  <r>
    <d v="2019-09-22T00:00:00"/>
    <x v="180"/>
    <x v="214"/>
    <s v="Blanes"/>
    <s v="Girona"/>
    <s v="Cataluña"/>
    <d v="1899-12-30T14:37:00"/>
    <s v="41.673677"/>
    <s v="2.792983"/>
    <s v="Ferit greu un home de 49 anys en ofegar-se a la platja de Blanes"/>
    <x v="1"/>
    <n v="49"/>
    <s v="Rusia"/>
    <s v="Condiciones del medio acuático"/>
    <s v="Extranjero"/>
    <s v="Ahogado con sintomas de aspiración de agua"/>
    <s v="Sin datos"/>
    <x v="0"/>
    <s v="Playas sin vigilancia"/>
    <s v="Malas condiciones meterológicas o del agua (Bandera Roja)"/>
    <s v="SVA por SEM"/>
    <s v="No vigilado"/>
    <s v="Natación recreativa"/>
    <s v="Ciudadano"/>
    <s v="Ciudadano"/>
    <s v="Asistencia por transeúntes no adiestrados"/>
    <s v="#https://catalunyadiari.com/amp/successos/ferit-greu-home-platja-blanes#"/>
  </r>
  <r>
    <d v="2019-09-22T00:00:00"/>
    <x v="180"/>
    <x v="215"/>
    <s v="Blanes"/>
    <s v="Girona"/>
    <s v="Cataluña"/>
    <d v="1899-12-30T14:37:00"/>
    <s v="41.673677"/>
    <s v="2.792983"/>
    <s v="Ferit greu un home de 49 anys en ofegar-se a la platja de Blanes"/>
    <x v="1"/>
    <n v="45"/>
    <s v="Rusia"/>
    <s v="Condiciones del medio acuático"/>
    <s v="Extranjero"/>
    <s v="Perdida de Control"/>
    <s v="Sin datos"/>
    <x v="2"/>
    <s v="Playas sin vigilancia"/>
    <s v="Malas condiciones meterológicas o del agua (Bandera Roja)"/>
    <s v="Sin Reanimacion"/>
    <s v="No vigilado"/>
    <s v="Natación recreativa"/>
    <s v="Ciudadano"/>
    <s v="Ciudadano"/>
    <s v="Asistencia por transeúntes no adiestrados"/>
    <s v="#https://catalunyadiari.com/amp/successos/ferit-greu-home-platja-blanes#"/>
  </r>
  <r>
    <d v="2019-09-22T00:00:00"/>
    <x v="181"/>
    <x v="216"/>
    <s v="Calella. Cala Roca Grossa"/>
    <s v="Barcelona"/>
    <s v="Cataluña"/>
    <m/>
    <s v="41.605254"/>
    <s v="2.640052"/>
    <s v="Rescat a cala Roca Grossa de Calella"/>
    <x v="1"/>
    <n v="40"/>
    <s v="España"/>
    <s v="Condiciones del medio acuático"/>
    <s v="Sin datos"/>
    <s v="Perdida de Control"/>
    <s v="Sin datos"/>
    <x v="2"/>
    <s v="Playas sin vigilancia"/>
    <s v="Moderadas condiciones metereológicas o del agua (Bandera amarilla)"/>
    <s v="Sin Reanimacion"/>
    <s v="No vigilado"/>
    <s v="Natación recreativa"/>
    <s v="Ciudadano"/>
    <s v="Ciudadano"/>
    <s v="Asistencia por transeúntes no adiestrados"/>
    <s v="#https://www.ccma.cat/el-temps/rescat-a-cala-roca-grossa-de-calella/noticia/2949535/#"/>
  </r>
  <r>
    <d v="2019-09-22T00:00:00"/>
    <x v="182"/>
    <x v="217"/>
    <s v="Denia, Playa de les Bovetes"/>
    <s v="Alicante"/>
    <s v="Cdad Valenciana"/>
    <d v="1899-12-30T15:00:00"/>
    <s v="38.860799"/>
    <s v="0.061339"/>
    <s v="Cruz Roja rescata con bandera roja a dos bañistas de edad avanzada"/>
    <x v="1"/>
    <n v="65"/>
    <s v="España"/>
    <s v="Condiciones del medio acuático"/>
    <s v="Sin datos"/>
    <s v="Perdida de Control"/>
    <s v="Edad, Enfermedad, Enfermedad Mental"/>
    <x v="2"/>
    <s v="Playas con vigilancia"/>
    <s v="Malas condiciones meterológicas o del agua (Bandera Roja)"/>
    <s v="Sin Reanimacion"/>
    <s v="En horario de vigilancia"/>
    <s v="Natación recreativa"/>
    <s v="Socorrista en servicio"/>
    <s v="Socorrista"/>
    <s v="Rescate por Socorristas o personas adiestradas en RCP"/>
    <s v="#https://www.denia.com/cruz-roja-rescata-con-bandera-roja-a-dos-banistas-de-edad-avanzada/#"/>
  </r>
  <r>
    <d v="2019-09-22T00:00:00"/>
    <x v="182"/>
    <x v="218"/>
    <s v="Denia, Playa de les Bovetes"/>
    <s v="Alicante"/>
    <s v="Cdad Valenciana"/>
    <d v="1899-12-30T15:00:00"/>
    <s v="38.860799"/>
    <s v="0.061339"/>
    <s v="Cruz Roja rescata con bandera roja a dos bañistas de edad avanzada"/>
    <x v="0"/>
    <n v="65"/>
    <s v="España"/>
    <s v="Condiciones del medio acuático"/>
    <s v="Sin datos"/>
    <s v="Perdida de Control"/>
    <s v="Edad, Enfermedad, Enfermedad Mental"/>
    <x v="2"/>
    <s v="Playas con vigilancia"/>
    <s v="Malas condiciones meterológicas o del agua (Bandera Roja)"/>
    <s v="Sin Reanimacion"/>
    <s v="En horario de vigilancia"/>
    <s v="Natación recreativa"/>
    <s v="Socorrista en servicio"/>
    <s v="Socorrista"/>
    <s v="Rescate por Socorristas o personas adiestradas en RCP"/>
    <s v="#https://www.denia.com/cruz-roja-rescata-con-bandera-roja-a-dos-banistas-de-edad-avanzada/#"/>
  </r>
  <r>
    <d v="2019-09-22T00:00:00"/>
    <x v="183"/>
    <x v="219"/>
    <s v="Cala Millor"/>
    <s v="Mallorca"/>
    <s v="Baleares"/>
    <d v="1899-12-30T18:00:00"/>
    <s v="39.600669"/>
    <s v="3.385528"/>
    <s v="Dos rescates por bañistas imprudentes en Cala Millor"/>
    <x v="0"/>
    <n v="15"/>
    <s v="España"/>
    <s v="Condiciones del medio acuático"/>
    <s v="Sin datos"/>
    <s v="Perdida de Control"/>
    <s v="Sin datos"/>
    <x v="2"/>
    <s v="Playas con vigilancia"/>
    <s v="Malas condiciones meterológicas o del agua (Bandera Roja)"/>
    <s v="Sin Reanimacion"/>
    <s v="Fuera del horario de vigilancia"/>
    <s v="Natación recreativa"/>
    <s v="Socorrista no en servicio"/>
    <s v="Socorrista"/>
    <s v="Rescate por Socorristas o personas adiestradas en RCP"/>
    <s v="#https://www.cronicabalear.es/2019/09/dos-rescates-por-banistas-imprudentes-en-cala-millor/#"/>
  </r>
  <r>
    <d v="2019-09-22T00:00:00"/>
    <x v="183"/>
    <x v="220"/>
    <s v="Cala Millor"/>
    <s v="Mallorca"/>
    <s v="Baleares"/>
    <d v="1899-12-30T18:00:00"/>
    <s v="39.600669"/>
    <s v="3.385528"/>
    <s v="Dos rescates por bañistas imprudentes en Cala Millor"/>
    <x v="0"/>
    <n v="40"/>
    <s v="España"/>
    <s v="Intento de rescate de personas o animales"/>
    <s v="Sin datos"/>
    <s v="Perdida de Control"/>
    <s v="Peligrosidad del entorno"/>
    <x v="2"/>
    <s v="Playas con vigilancia"/>
    <s v="Malas condiciones meterológicas o del agua (Bandera Roja)"/>
    <s v="Sin Reanimacion"/>
    <s v="Fuera del horario de vigilancia"/>
    <s v="Natación recreativa"/>
    <s v="Socorrista no en servicio"/>
    <s v="Socorrista"/>
    <s v="Rescate por Socorristas o personas adiestradas en RCP"/>
    <s v="#https://www.cronicabalear.es/2019/09/dos-rescates-por-banistas-imprudentes-en-cala-millor/#"/>
  </r>
  <r>
    <d v="2019-09-22T00:00:00"/>
    <x v="184"/>
    <x v="221"/>
    <s v="Valencia, Playa de la Malvarrosa"/>
    <s v="Valencia"/>
    <s v="Cdad Valenciana"/>
    <d v="1899-12-30T14:00:00"/>
    <s v="39.478381"/>
    <s v="-0.323317"/>
    <s v="Fallece ahogado un hombre de 58 años en la playa de la Malvarrosa"/>
    <x v="1"/>
    <n v="58"/>
    <s v="España"/>
    <s v="Condiciones del medio acuático"/>
    <s v="Sin datos"/>
    <s v="Ahogado con sintomas de aspiración de agua"/>
    <s v="Sin datos"/>
    <x v="6"/>
    <s v="Playas sin vigilancia"/>
    <s v="Sin datos"/>
    <s v="SVA por SEM"/>
    <s v="No vigilado"/>
    <s v="Natación recreativa"/>
    <s v="Ciudadano"/>
    <s v="Cuerpo de Seguridad o Emergencias"/>
    <s v="Recuperación de cadaver"/>
    <s v="#https://www.lasprovincias.es/sucesos/hombre-muere-ahogado-20190922123621-nt.html#"/>
  </r>
  <r>
    <d v="2019-09-22T00:00:00"/>
    <x v="185"/>
    <x v="222"/>
    <s v="Oliva"/>
    <s v="Valencia"/>
    <s v="Cdad Valenciana"/>
    <d v="1899-12-30T09:30:00"/>
    <s v="38.929142"/>
    <s v="-0.091909"/>
    <s v="Fallecida mujer de 65 años con síntomas de ahogamiento"/>
    <x v="0"/>
    <n v="65"/>
    <s v="España"/>
    <s v="Condiciones del medio acuático"/>
    <s v="Sin datos"/>
    <s v="Ahogado con sintomas de aspiración de agua"/>
    <s v="Edad, Enfermedad, Enfermedad Mental"/>
    <x v="0"/>
    <s v="Playas sin vigilancia"/>
    <s v="Moderadas condiciones metereológicas o del agua (Bandera amarilla)"/>
    <s v="SVA por SEM"/>
    <s v="No vigilado"/>
    <s v="Natación recreativa"/>
    <s v="Ciudadano"/>
    <s v="Ciudadano"/>
    <s v="Asistencia por transeúntes no adiestrados"/>
    <s v="#https://www.20minutos.es/noticia/3772913/0/muertes-ahogados-oliva/#"/>
  </r>
  <r>
    <d v="2019-09-22T00:00:00"/>
    <x v="186"/>
    <x v="223"/>
    <s v="Oliva"/>
    <s v="Valencia"/>
    <s v="Cdad Valenciana"/>
    <d v="1899-12-30T09:30:00"/>
    <s v="38.929142"/>
    <s v="-0.091909"/>
    <s v="Fallece un hombre de 62 años con síntomas de ahogamiento"/>
    <x v="1"/>
    <n v="62"/>
    <s v="España"/>
    <s v="Condiciones del medio acuático"/>
    <s v="Sin datos"/>
    <s v="Ahogado con sintomas de aspiración de agua"/>
    <s v="Edad, Enfermedad, Enfermedad Mental"/>
    <x v="0"/>
    <s v="Playas sin vigilancia"/>
    <s v="Moderadas condiciones metereológicas o del agua (Bandera amarilla)"/>
    <s v="SVA por SEM"/>
    <s v="No vigilado"/>
    <s v="Natación recreativa"/>
    <s v="Ciudadano"/>
    <s v="Ciudadano"/>
    <s v="Asistencia por transeúntes no adiestrados"/>
    <s v="#https://www.20minutos.es/noticia/3772913/0/muertes-ahogados-oliva/#"/>
  </r>
  <r>
    <d v="2019-09-22T00:00:00"/>
    <x v="187"/>
    <x v="224"/>
    <s v="Oliva"/>
    <s v="Valencia"/>
    <s v="Cdad Valenciana"/>
    <d v="1899-12-30T09:30:00"/>
    <s v="38.929142"/>
    <s v="-0.091909"/>
    <s v="Rescatado hombre 83 años con síntomas de ahogamiento"/>
    <x v="1"/>
    <n v="83"/>
    <s v="España"/>
    <s v="Condiciones del medio acuático"/>
    <s v="Sin datos"/>
    <s v="Ahogado con sintomas de aspiración de agua"/>
    <s v="Edad, Enfermedad, Enfermedad Mental"/>
    <x v="1"/>
    <s v="Playas sin vigilancia"/>
    <s v="Moderadas condiciones metereológicas o del agua (Bandera amarilla)"/>
    <s v="SVA por SEM"/>
    <s v="No vigilado"/>
    <s v="Natación recreativa"/>
    <s v="Ciudadano"/>
    <s v="Ciudadano"/>
    <s v="Asistencia por transeúntes no adiestrados"/>
    <s v="#https://www.20minutos.es/noticia/3772913/0/muertes-ahogados-oliva/#"/>
  </r>
  <r>
    <d v="2019-09-21T00:00:00"/>
    <x v="188"/>
    <x v="225"/>
    <s v="Valencia, Playa del Cabanyal"/>
    <s v="Valencia"/>
    <s v="Cdad Valenciana"/>
    <d v="1899-12-30T22:30:00"/>
    <s v="39.466509"/>
    <s v="-0.321075"/>
    <s v="Un hombre murió anoche en la playa de la Malvarrosa"/>
    <x v="1"/>
    <n v="55"/>
    <s v="Holanda"/>
    <s v="Condiciones del medio acuático"/>
    <s v="Extranjero"/>
    <s v="Ahogado con sintomas de aspiración de agua"/>
    <s v="Sin datos"/>
    <x v="0"/>
    <s v="Playas sin vigilancia"/>
    <s v="Sin datos"/>
    <s v="Recuperacion de cadaver"/>
    <s v="No vigilado"/>
    <s v="Natación recreativa"/>
    <s v="Ciudadano"/>
    <s v="Cuerpo de Seguridad o Emergencias"/>
    <s v="Recuperación de cadaver"/>
    <s v="#https://www.lasprovincias.es/sucesos/hombre-muere-ahogado-20190922123621-nt.html#"/>
  </r>
  <r>
    <d v="2019-09-21T00:00:00"/>
    <x v="189"/>
    <x v="226"/>
    <s v="Platja d'Aro"/>
    <s v="Girona"/>
    <s v="Cataluña"/>
    <d v="1899-12-30T15:30:00"/>
    <s v="41.810782"/>
    <s v="3.063454"/>
    <s v="Encuentran el cuerpo sin vida de un hombre atrapado por la lluvia en un sótano en Platja d'Aro, en Girona"/>
    <x v="1"/>
    <n v="30"/>
    <s v="El Salvador"/>
    <s v="Riadas, desbordamientos, inundaciones"/>
    <s v="Residente"/>
    <s v="Ahogado con sintomas de aspiración de agua"/>
    <s v="Sin datos"/>
    <x v="0"/>
    <s v="Otros"/>
    <s v="Severas condiciones metereológicas o del agua"/>
    <s v="Recuperacion de cadaver"/>
    <s v="No vigilado"/>
    <s v="Actividad cerca del agua"/>
    <s v="Servicios de emergencia, policia, bomberos"/>
    <s v="Cuerpo de Seguridad o Emergencias"/>
    <s v="Recuperación de cadaver"/>
    <s v="#https://www.antena3.com/noticias/sociedad/encuentran-cuerpo-vida-hombre-platja-daro-girona_201909215d8662470cf21f4fcfa6b1b0.html#"/>
  </r>
  <r>
    <d v="2019-09-21T00:00:00"/>
    <x v="190"/>
    <x v="227"/>
    <s v="Almedinilla, Río Caicena"/>
    <s v="Córdoba"/>
    <s v="Andalucía"/>
    <d v="1899-12-30T14:20:00"/>
    <s v="37.439473"/>
    <s v="-4.088514"/>
    <s v="Rescatan a un anciano que cayó al cauce del río Caicena en Almedinilla (Córdoba)"/>
    <x v="1"/>
    <n v="78"/>
    <s v="España"/>
    <s v="Accidente, caída o zambullida accidentales"/>
    <s v="Local"/>
    <s v="Ahogamiento secundario a accidente"/>
    <s v="Edad, Enfermedad, Enfermedad Mental"/>
    <x v="5"/>
    <s v="Rios, canales y similares"/>
    <s v="Sin datos"/>
    <s v="Sin Reanimacion"/>
    <s v="No vigilado"/>
    <s v="Actividad cerca del agua"/>
    <s v="Ciudadano"/>
    <s v="Cuerpo de Seguridad o Emergencias"/>
    <s v="Rescate por personal adiestrado con equipamiento"/>
    <s v="#https://www.europapress.es/andalucia/noticia-rescatan-anciano-cayo-cauce-rio-caicena-almedinilla-cordoba-20190921170410.html#"/>
  </r>
  <r>
    <d v="2019-09-20T00:00:00"/>
    <x v="191"/>
    <x v="228"/>
    <s v="Burriana"/>
    <s v="Castellón"/>
    <s v="Cdad Valenciana"/>
    <d v="1899-12-30T10:00:00"/>
    <s v="39.863639"/>
    <s v="-0.058498"/>
    <s v="Hospitalizado un buzo de 22 años rescatado en Burriana"/>
    <x v="1"/>
    <n v="22"/>
    <s v="España"/>
    <s v="Incidente o accidente de buceo"/>
    <s v="Sin datos"/>
    <s v="Ahogamiento secundario a accidente"/>
    <s v="Sin datos"/>
    <x v="1"/>
    <s v="Entorno marino"/>
    <s v="Sin datos"/>
    <s v="Sin Reanimacion"/>
    <s v="No vigilado"/>
    <s v="Buceo recreativo con botella"/>
    <s v="Acompañante, familiar, amigo"/>
    <s v="Acompañante, familiar, amigo"/>
    <s v="Asistencia por transeúntes no adiestrados"/>
    <s v="#https://www.elperiodicomediterraneo.com/noticias/sucesos/hospitalizado-buzo-22-anos-rescatado-burriana_1245699.html#"/>
  </r>
  <r>
    <d v="2019-09-20T00:00:00"/>
    <x v="192"/>
    <x v="229"/>
    <s v="Ossa de Montiel"/>
    <s v="Albacete"/>
    <s v="Castilla La Mancha"/>
    <d v="1899-12-30T19:40:00"/>
    <s v="38.962940"/>
    <s v="-2.742041"/>
    <s v="Tormenta en Ossa de Montiel (Albacete): el río se desborda y tres personas, rescatadas"/>
    <x v="1"/>
    <n v="70"/>
    <s v="España"/>
    <s v="Riadas, desbordamientos, inundaciones"/>
    <s v="Local"/>
    <s v="Perdida de Control"/>
    <s v="Edad, Enfermedad, Enfermedad Mental"/>
    <x v="3"/>
    <s v="Otros"/>
    <s v="Severas condiciones metereológicas o del agua"/>
    <s v="Sin Reanimacion"/>
    <s v="No vigilado"/>
    <s v="Circulación en vehiculo"/>
    <s v="Ciudadano"/>
    <s v="Cuerpo de Seguridad o Emergencias"/>
    <s v="Rescate por personal adiestrado con equipamiento"/>
    <s v="#https://www.cmmedia.es/noticias/castilla-la-mancha/dos-ninos-rescatados-y-un-hombre-atrapado-por-la-lluvia-en-ossa-de-montiel-albacete/#"/>
  </r>
  <r>
    <d v="2019-09-20T00:00:00"/>
    <x v="193"/>
    <x v="230"/>
    <s v="Ossa de Montiel"/>
    <s v="Albacete"/>
    <s v="Castilla La Mancha"/>
    <d v="1899-12-30T19:40:00"/>
    <s v="38.962940"/>
    <s v="-2.742041"/>
    <s v="Tormenta en Ossa de Montiel (Albacete): el río se desborda y tres personas, rescatadas"/>
    <x v="1"/>
    <n v="15"/>
    <s v="España"/>
    <s v="Riadas, desbordamientos, inundaciones"/>
    <s v="Local"/>
    <s v="Perdida de Control"/>
    <s v="Sin datos"/>
    <x v="2"/>
    <s v="Otros"/>
    <s v="Severas condiciones metereológicas o del agua"/>
    <s v="Sin Reanimacion"/>
    <s v="No vigilado"/>
    <s v="Actividad cerca del agua"/>
    <s v="Ciudadano"/>
    <s v="Cuerpo de Seguridad o Emergencias"/>
    <s v="Rescate por personal adiestrado con equipamiento"/>
    <s v="#https://www.cmmedia.es/noticias/castilla-la-mancha/dos-ninos-rescatados-y-un-hombre-atrapado-por-la-lluvia-en-ossa-de-montiel-albacete/#"/>
  </r>
  <r>
    <d v="2019-09-20T00:00:00"/>
    <x v="193"/>
    <x v="231"/>
    <s v="Ossa de Montiel"/>
    <s v="Albacete"/>
    <s v="Castilla La Mancha"/>
    <d v="1899-12-30T19:40:00"/>
    <s v="38.962940"/>
    <s v="-2.742041"/>
    <s v="Tormenta en Ossa de Montiel (Albacete): el río se desborda y tres personas, rescatadas"/>
    <x v="1"/>
    <n v="15"/>
    <s v="España"/>
    <s v="Riadas, desbordamientos, inundaciones"/>
    <s v="Local"/>
    <s v="Perdida de Control"/>
    <s v="Sin datos"/>
    <x v="2"/>
    <s v="Otros"/>
    <s v="Severas condiciones metereológicas o del agua"/>
    <s v="Sin Reanimacion"/>
    <s v="No vigilado"/>
    <s v="Actividad cerca del agua"/>
    <s v="Ciudadano"/>
    <s v="Cuerpo de Seguridad o Emergencias"/>
    <s v="Rescate por personal adiestrado con equipamiento"/>
    <s v="#https://www.cmmedia.es/noticias/castilla-la-mancha/dos-ninos-rescatados-y-un-hombre-atrapado-por-la-lluvia-en-ossa-de-montiel-albacete/#"/>
  </r>
  <r>
    <d v="2019-09-20T00:00:00"/>
    <x v="194"/>
    <x v="232"/>
    <s v="Cabo Touriñan"/>
    <s v="A Coruña"/>
    <s v="Galicia"/>
    <m/>
    <s v="43.058996"/>
    <s v="-9.304154"/>
    <s v="Rescatados dos pescadores deportivos de Santiago tras volcar su embarcación en cabo Touriñán"/>
    <x v="1"/>
    <n v="46"/>
    <s v="España"/>
    <s v="Enfermedad, ataque cardíaco o ACVA"/>
    <s v="Local"/>
    <s v="Ahogamiento secundario a enfermedad"/>
    <s v="Sin datos"/>
    <x v="3"/>
    <s v="Franja costera o alta mar"/>
    <s v="Sin datos"/>
    <s v="Sin Reanimacion"/>
    <s v="No vigilado"/>
    <s v="Pesca recreativa desde embarcacion"/>
    <s v="Acompañante, familiar, amigo"/>
    <s v="Acompañante, familiar, amigo"/>
    <s v="Asistencia por transeúntes no adiestrados"/>
    <s v="#https://www.lavozdegalicia.es/noticia/carballo/muxia/2019/09/21/rescatados-dos-pescadores-deportivos-santiago-tras-volcar-embarcacion-cabo-tourinan/00031569054535919123298.htm#"/>
  </r>
  <r>
    <d v="2019-09-20T00:00:00"/>
    <x v="195"/>
    <x v="233"/>
    <s v="Alicante, Playa de San Juan"/>
    <s v="Alicante"/>
    <s v="Cdad Valenciana"/>
    <m/>
    <s v="38.377260"/>
    <s v="-0.409448"/>
    <s v="Muere un bañista en Alicante"/>
    <x v="1"/>
    <n v="60"/>
    <s v="España"/>
    <s v="Sin datos"/>
    <s v="Sin datos"/>
    <s v="Posible Ahogamiento"/>
    <s v="Edad, Enfermedad, Enfermedad Mental"/>
    <x v="0"/>
    <s v="Playas sin vigilancia"/>
    <s v="Sin datos"/>
    <s v="SVA por SEM"/>
    <s v="No vigilado"/>
    <s v="Natación recreativa"/>
    <s v="Ciudadano"/>
    <s v="Ciudadano"/>
    <s v="Asistencia por transeúntes no adiestrados"/>
    <s v="#https://www.diarioinformacion.com/sucesos/2019/09/21/muere-banista-alicante/2188608.html#"/>
  </r>
  <r>
    <d v="2019-09-20T00:00:00"/>
    <x v="196"/>
    <x v="234"/>
    <s v="Candelaria, Playa de El Chovito"/>
    <s v="Tenerife"/>
    <s v="Canarias"/>
    <d v="1899-12-30T16:07:00"/>
    <s v="28.354836"/>
    <s v="-16.369459"/>
    <s v="Un varón recuperado de una parada cardiorrespiratoria tras sufrir un ahogamiento en el mar en Tenerife"/>
    <x v="1"/>
    <n v="55"/>
    <s v="España"/>
    <s v="Sin datos"/>
    <s v="Sin datos"/>
    <s v="Ahogado con sintomas de aspiración de agua"/>
    <s v="Sin datos"/>
    <x v="1"/>
    <s v="Playas sin vigilancia"/>
    <s v="Sin datos"/>
    <s v="No RCP temprana y SVA por SEM"/>
    <s v="No vigilado"/>
    <s v="Natación recreativa"/>
    <s v="Ciudadano"/>
    <s v="Ciudadano"/>
    <s v="Asistencia por transeúntes no adiestrados"/>
    <s v="#https://www3.gobiernodecanarias.org/noticias/un-varon-recuperado-de-una-parada-cardiorrespiratoria-tras-sufrir-un-ahogamiento-en-el-mar-en-tenerife/#"/>
  </r>
  <r>
    <d v="2019-09-20T00:00:00"/>
    <x v="197"/>
    <x v="235"/>
    <s v="Puerto de la Cruz, Playa Jardín"/>
    <s v="Tenerife"/>
    <s v="Canarias"/>
    <m/>
    <s v="28.412801"/>
    <s v="-16.560373"/>
    <s v="Fallece ahogada una mujer de 56 años en el Puerto de la Cruz"/>
    <x v="0"/>
    <n v="56"/>
    <s v="España"/>
    <s v="Suicidio"/>
    <s v="Local"/>
    <s v="Ahogamiento secundario a accidente"/>
    <s v="Sin datos"/>
    <x v="0"/>
    <s v="Playas sin vigilancia"/>
    <s v="Sin datos"/>
    <s v="SVA por SEM"/>
    <s v="No vigilado"/>
    <s v="Actividad cerca del agua"/>
    <s v="Ciudadano"/>
    <s v="Cuerpo de Seguridad o Emergencias"/>
    <s v="Asistencia por transeúntes no adiestrados"/>
    <s v="#https://www.eldia.es/sucesos/2019/09/21/fallece-ahogada-mujer-56-anos/1010288.html#"/>
  </r>
  <r>
    <d v="2019-09-19T00:00:00"/>
    <x v="198"/>
    <x v="236"/>
    <s v="Ceuta"/>
    <s v="Ceuta"/>
    <s v="Ceuta"/>
    <d v="1899-12-30T01:00:00"/>
    <s v="35.890575"/>
    <s v="-5.316474"/>
    <s v="Dos policías nacionales rescatan de morir ahogado a un hombre en la zona del club náutico CAS"/>
    <x v="1"/>
    <n v="40"/>
    <s v="España"/>
    <s v="Drogas, alcohol, otros tóxicos"/>
    <s v="Local"/>
    <s v="Perdida de Control"/>
    <s v="Sin datos"/>
    <x v="3"/>
    <s v="Puertos, embarcaderos, amarres"/>
    <s v="Sin datos"/>
    <s v="Sin Reanimacion"/>
    <s v="No vigilado"/>
    <s v="Actividad cerca del agua"/>
    <s v="Servicios de emergencia, policia, bomberos"/>
    <s v="Fuerzas orden publico"/>
    <s v="Asistencia por transeúntes adiestrados"/>
    <s v="#https://www.ceutaactualidad.com/articulo/sucesos-tribunales/policias-nacionales-rescatan-morir-ahogado-hombre-zona-cas/20190919090934090526.html#"/>
  </r>
  <r>
    <d v="2019-09-19T00:00:00"/>
    <x v="199"/>
    <x v="237"/>
    <s v="Denia, Playa de les Albaranes"/>
    <s v="Alicante"/>
    <s v="Cdad Valenciana"/>
    <d v="1899-12-30T13:00:00"/>
    <s v="38.854190"/>
    <s v="0.092703"/>
    <s v="Un bañista fallece ahogado en la playa de les Albaranes de Dénia"/>
    <x v="1"/>
    <n v="87"/>
    <s v="España"/>
    <s v="Sin datos"/>
    <s v="Otra CCAA"/>
    <s v="Posible Ahogamiento"/>
    <s v="Edad, Enfermedad, Enfermedad Mental"/>
    <x v="0"/>
    <s v="Playas sin vigilancia"/>
    <s v="Sin datos"/>
    <s v="SVA por SEM"/>
    <s v="No vigilado"/>
    <s v="Natación recreativa"/>
    <s v="Ciudadano"/>
    <s v="Ciudadano"/>
    <s v="Asistencia por transeúntes no adiestrados"/>
    <s v="#https://www.lasprovincias.es/sucesos/muere-ahogado-denia-20190919215433-nt.html#"/>
  </r>
  <r>
    <d v="2019-09-19T00:00:00"/>
    <x v="200"/>
    <x v="238"/>
    <s v="Benicassim, Playa de la Almadrava"/>
    <s v="Castellón"/>
    <s v="Cdad Valenciana"/>
    <d v="1899-12-30T12:10:00"/>
    <s v="40.051747"/>
    <s v="0.076009"/>
    <s v="Socorristas salvan la vida a un hombre de 68 años en Benicàssim tras sacarle del mar por ahogamiento"/>
    <x v="1"/>
    <n v="68"/>
    <s v="España"/>
    <s v="Sin datos"/>
    <s v="Sin datos"/>
    <s v="Posible Ahogamiento"/>
    <s v="Edad, Enfermedad, Enfermedad Mental"/>
    <x v="0"/>
    <s v="Playas con vigilancia"/>
    <s v="Sin datos"/>
    <s v="RCP basica SOS y SVA por SEM"/>
    <s v="En horario de vigilancia"/>
    <s v="Natación recreativa"/>
    <s v="Socorrista en servicio"/>
    <s v="Socorrista"/>
    <s v="Rescate por Socorristas o personas adiestradas en RCP"/>
    <s v="#https://www.cope.es/emisoras/comunidad-valenciana/castellon-provincia/castellon/noticias/socorristas-salvan-vida-hombre-anos-tras-sacarle-del-mar-con-sintomas-ahogamiento-20190919_501704#"/>
  </r>
  <r>
    <d v="2019-09-19T00:00:00"/>
    <x v="201"/>
    <x v="239"/>
    <s v="Port de San Miguel"/>
    <s v="Ibiza"/>
    <s v="Baleares"/>
    <d v="1899-12-30T13:00:00"/>
    <s v="39.081204"/>
    <s v="1.440804"/>
    <s v="Encuentran el cadáver de un hombre que había desaparecido en Port de Sant Miquel"/>
    <x v="1"/>
    <n v="35"/>
    <s v="Alemania"/>
    <s v="Accidente, caída o zambullida accidentales"/>
    <s v="Extranjero"/>
    <s v="Posible Ahogamiento"/>
    <s v="Sin datos"/>
    <x v="0"/>
    <s v="Entorno marino"/>
    <s v="Sin datos"/>
    <s v="Recuperacion de cadaver"/>
    <s v="No vigilado"/>
    <s v="Actividad cerca del agua"/>
    <s v="Acompañante, familiar, amigo"/>
    <s v="Cuerpo de Seguridad o Emergencias"/>
    <s v="Recuperación de cadaver"/>
    <s v="#https://www.diariodeibiza.es/pitiuses-balears/2019/09/19/aparece-cadaver-hombre-desaparecido-ayer/1092586.html#"/>
  </r>
  <r>
    <d v="2019-09-19T00:00:00"/>
    <x v="202"/>
    <x v="240"/>
    <s v="Can Picafort, Playa de Son Bauló"/>
    <s v="Mallorca"/>
    <s v="Baleares"/>
    <m/>
    <s v="39.759317"/>
    <s v="3.170548"/>
    <s v="Salvan la vida de un hombre en parada cardiorrespiratoria en la playa de Son Bauló"/>
    <x v="1"/>
    <n v="65"/>
    <s v="España"/>
    <s v="Sin datos"/>
    <s v="Sin datos"/>
    <s v="Posible Ahogamiento"/>
    <s v="Sin datos"/>
    <x v="1"/>
    <s v="Playas con vigilancia"/>
    <s v="Sin datos"/>
    <s v="RCP basica SOS y SVA por SEM"/>
    <s v="En horario de vigilancia"/>
    <s v="Natación recreativa"/>
    <s v="Socorrista en servicio"/>
    <s v="Socorrista"/>
    <s v="Rescate por Socorristas o personas adiestradas en RCP"/>
    <s v="#https://www.cronicabalear.es/2019/09/salvan-la-vida-de-un-hombre-en-parada-cardiorrespiratoria-en-la-playa-de-son-baulo/#"/>
  </r>
  <r>
    <d v="2019-09-18T00:00:00"/>
    <x v="203"/>
    <x v="241"/>
    <s v="Muiños"/>
    <s v="Ourense"/>
    <s v="Galicia"/>
    <d v="1899-12-30T13:00:00"/>
    <s v="41.954265"/>
    <s v="-7.984845"/>
    <s v="Aparece el cadáver de un hombre en el interior de un pozo en Muíños (Ourense)"/>
    <x v="1"/>
    <n v="71"/>
    <s v="España"/>
    <s v="Accidente, caída o zambullida accidentales"/>
    <s v="Local"/>
    <s v="Ahogamiento secundario a accidente"/>
    <s v="Edad, Enfermedad, Enfermedad Mental"/>
    <x v="0"/>
    <s v="Sistemas de recogida, transporte o almacenamiento de agua"/>
    <s v="Severas condiciones metereológicas o del agua"/>
    <s v="Recuperacion de cadaver"/>
    <s v="No vigilado"/>
    <s v="Actividad cerca del agua"/>
    <s v="Acompañante, familiar, amigo"/>
    <s v="Cuerpo de Seguridad o Emergencias"/>
    <s v="Recuperación de cadaver"/>
    <s v="#https://www.elidealgallego.com/articulo/galicia/aparece-cadaver-hombre-interior-pozo-muinos-ourense/20190919150937415096.html#"/>
  </r>
  <r>
    <d v="2019-09-18T00:00:00"/>
    <x v="204"/>
    <x v="242"/>
    <s v="Noja, Playa de Joyel"/>
    <s v="Cantabria"/>
    <s v="Cantabria"/>
    <d v="1899-12-30T17:00:00"/>
    <s v="43.493619"/>
    <s v="-3.538720"/>
    <s v="Muere ahogada en la playa de Joyel una mujer de nacionalidad holandesa"/>
    <x v="0"/>
    <n v="65"/>
    <s v="Holanda"/>
    <s v="Condiciones del medio acuático"/>
    <s v="Extranjero"/>
    <s v="Ahogado con sintomas de aspiración de agua"/>
    <s v="Edad, Enfermedad, Enfermedad Mental"/>
    <x v="0"/>
    <s v="Playas sin vigilancia"/>
    <s v="Sin datos"/>
    <s v="SVA por SEM"/>
    <s v="No vigilado"/>
    <s v="Natación recreativa"/>
    <s v="Acompañante, familiar, amigo"/>
    <s v="Ciudadano"/>
    <s v="Asistencia por transeúntes no adiestrados"/>
    <s v="#https://www.eldiariomontanes.es/region/siete-villas/muere-ahogada-playa-20190918192358-nt.html#"/>
  </r>
  <r>
    <d v="2019-09-16T00:00:00"/>
    <x v="205"/>
    <x v="243"/>
    <s v="L'Estartit, Playa de Griels"/>
    <s v="Girona"/>
    <s v="Cataluña"/>
    <d v="1899-12-30T10:48:00"/>
    <s v="42.049773"/>
    <s v="3.198736"/>
    <s v="Muere un hombre de 79 años ahogado en una playa de l’Estartit"/>
    <x v="1"/>
    <n v="79"/>
    <s v="España"/>
    <s v="Sin datos"/>
    <s v="Sin datos"/>
    <s v="Posible Ahogamiento"/>
    <s v="Edad, Enfermedad, Enfermedad Mental"/>
    <x v="0"/>
    <s v="Playas sin vigilancia"/>
    <s v="Sin datos"/>
    <s v="SVA por SEM"/>
    <s v="No vigilado"/>
    <s v="Natación recreativa"/>
    <s v="Ciudadano"/>
    <s v="Ciudadano"/>
    <s v="Asistencia por transeúntes no adiestrados"/>
    <s v="#https://www.lavanguardia.com/local/girona/20190916/47398413074/muere-hombre-79-anos-ahogado-playa-griells-estartit.html#"/>
  </r>
  <r>
    <d v="2019-09-16T00:00:00"/>
    <x v="206"/>
    <x v="244"/>
    <s v="San Sebastián, Playa de Ondarreta"/>
    <s v="Guipuzcoa"/>
    <s v="Euskadi"/>
    <d v="1899-12-30T11:00:00"/>
    <s v="43.316858"/>
    <s v="-2.001878"/>
    <s v="Aparece el cadáver de un hombre en la playa de Ondarreta"/>
    <x v="1"/>
    <n v="42"/>
    <s v="España"/>
    <s v="Sin datos"/>
    <s v="Local"/>
    <s v="Posible Ahogamiento"/>
    <s v="Sin datos"/>
    <x v="0"/>
    <s v="Playas sin vigilancia"/>
    <s v="Sin datos"/>
    <s v="Recuperacion de cadaver"/>
    <s v="No vigilado"/>
    <s v="Sin datos"/>
    <s v="Ciudadano"/>
    <s v="Cuerpo de Seguridad o Emergencias"/>
    <s v="Recuperación de cadaver"/>
    <s v="#https://www.donostitik.com/aparece-el-cadaver-de-un-hombre-en-la-playa-de-ondarreta/#"/>
  </r>
  <r>
    <d v="2019-09-16T00:00:00"/>
    <x v="207"/>
    <x v="245"/>
    <s v="Algezares, Río Reguerón"/>
    <s v="Murcia"/>
    <s v="Murcia"/>
    <m/>
    <s v="38.018114"/>
    <s v="-1.012727"/>
    <s v="Rescatan a un hombre tras saltar al cauce del Reguerón"/>
    <x v="1"/>
    <m/>
    <s v="España"/>
    <s v="Suicidio"/>
    <s v="Local"/>
    <s v="Perdida de Control"/>
    <s v="Sin datos"/>
    <x v="2"/>
    <s v="Rios, canales y similares"/>
    <s v="Sin datos"/>
    <s v="Sin Reanimacion"/>
    <s v="No vigilado"/>
    <s v="Zambullida"/>
    <s v="Ciudadano"/>
    <s v="Cuerpo de Seguridad o Emergencias"/>
    <s v="Asistencia por transeúntes no adiestrados"/>
    <s v="#https://www.laopiniondemurcia.es/murcia/2019/09/16/rescatan-hombre-saltar-cauce-regueron/1052687.html#"/>
  </r>
  <r>
    <d v="2019-09-15T00:00:00"/>
    <x v="208"/>
    <x v="246"/>
    <s v="Illora, Sierra Pelá"/>
    <s v="Granada"/>
    <s v="Andalucía"/>
    <d v="1899-12-30T12:00:00"/>
    <s v="37.340167"/>
    <s v="-3.919431"/>
    <s v="Cinco horas de angustia de un cazador tras caer al interior de un pozo de cinco metros en Íllora"/>
    <x v="1"/>
    <n v="63"/>
    <s v="España"/>
    <s v="Accidente, caída o zambullida accidentales"/>
    <s v="Local"/>
    <s v="Perdida de Control"/>
    <s v="Edad, Enfermedad, Enfermedad Mental"/>
    <x v="3"/>
    <s v="Sistemas de recogida, transporte o almacenamiento de agua"/>
    <s v="Sin datos"/>
    <s v="Sin Reanimacion"/>
    <s v="No vigilado"/>
    <s v="Actividad cerca del agua"/>
    <s v="Ciudadano"/>
    <s v="Cuerpo de Seguridad o Emergencias"/>
    <s v="Rescate por personal adiestrado con equipamiento"/>
    <s v="#https://www.ideal.es/granada/provincia-granada/sucesos-granada-cinco-horas-angustia-tras-caer-pozo-20190915113242-nt.html?edtn=granada#vca=fixed-btn&amp;vso=rrss&amp;vmc=tw&amp;vli=Provincia-Granada#"/>
  </r>
  <r>
    <d v="2019-09-15T00:00:00"/>
    <x v="209"/>
    <x v="247"/>
    <s v="Dolores, Acequia Mayayo"/>
    <s v="Alicante"/>
    <s v="Cdad Valenciana"/>
    <d v="1899-12-30T15:00:00"/>
    <s v="38.134037"/>
    <s v="-0.761374"/>
    <s v="Aparece el cadáver del holandés desaparecido, séptima víctima de la Dana en la Vega Baja"/>
    <x v="1"/>
    <n v="66"/>
    <s v="Holanda"/>
    <s v="Riadas, desbordamientos, inundaciones"/>
    <s v="Extranjero"/>
    <s v="Ahogamiento secundario a accidente"/>
    <s v="Edad, Enfermedad, Enfermedad Mental"/>
    <x v="0"/>
    <s v="Rios, canales y similares"/>
    <s v="Severas condiciones metereológicas o del agua"/>
    <s v="Recuperacion de cadaver"/>
    <s v="No vigilado"/>
    <s v="Actividad cerca del agua"/>
    <s v="Ciudadano"/>
    <s v="Cuerpo de Seguridad o Emergencias"/>
    <s v="Recuperación de cadaver"/>
    <s v="#https://www.levante-emv.com/portada/2019/09/16/temporal-vega-baja-deja-miles/1921969.html#"/>
  </r>
  <r>
    <d v="2019-09-14T00:00:00"/>
    <x v="210"/>
    <x v="248"/>
    <s v="La Matanza"/>
    <s v="Alicante"/>
    <s v="Cdad Valenciana"/>
    <m/>
    <s v="38.136164"/>
    <s v="-1.010894"/>
    <s v="Un muerto en Orihuela eleva a seis las víctimas por el temporal"/>
    <x v="1"/>
    <n v="41"/>
    <s v="España"/>
    <s v="Riadas, desbordamientos, inundaciones"/>
    <s v="Limítrofe"/>
    <s v="Ahogamiento secundario a accidente"/>
    <s v="Sin datos"/>
    <x v="0"/>
    <s v="Otros"/>
    <s v="Severas condiciones metereológicas o del agua"/>
    <s v="Recuperacion de cadaver"/>
    <s v="No vigilado"/>
    <s v="Actividad cerca del agua"/>
    <s v="Ciudadano"/>
    <s v="Ciudadano"/>
    <s v="Recuperación de cadaver"/>
    <s v="#https://elpais.com/politica/2019/09/13/actualidad/1568358127_648111.html#"/>
  </r>
  <r>
    <d v="2019-09-14T00:00:00"/>
    <x v="211"/>
    <x v="249"/>
    <s v="Muro, Playa de Muro"/>
    <s v="Mallorca"/>
    <s v="Baleares"/>
    <d v="1899-12-30T16:40:00"/>
    <s v="39.793279"/>
    <s v="3.126046"/>
    <s v="Muere ahogado un turista alemán en la playa de Muro"/>
    <x v="1"/>
    <n v="64"/>
    <s v="Alemania"/>
    <s v="Sin datos"/>
    <s v="Extranjero"/>
    <s v="Posible Ahogamiento"/>
    <s v="Sin datos"/>
    <x v="0"/>
    <s v="Playas con vigilancia"/>
    <s v="Sin datos"/>
    <s v="RCP basica SOS y SVA por SEM"/>
    <s v="En horario de vigilancia"/>
    <s v="Natación recreativa"/>
    <s v="Socorrista en servicio"/>
    <s v="Socorrista"/>
    <s v="Rescate por Socorristas o personas adiestradas en RCP"/>
    <s v="#https://www.cronicabalear.es/2019/09/muere-ahogado-un-turista-aleman-en-la-playa-de-muro/#"/>
  </r>
  <r>
    <d v="2019-09-14T00:00:00"/>
    <x v="212"/>
    <x v="250"/>
    <s v="L'Ametlla de Mar, Playa de Port Olivet"/>
    <s v="Girona"/>
    <s v="Cataluña"/>
    <d v="1899-12-30T17:28:00"/>
    <s v="40.865713"/>
    <s v="0.788232"/>
    <s v="Muere ahogado un hombre en una playa de L'Ametlla de Mar"/>
    <x v="1"/>
    <n v="31"/>
    <s v="España"/>
    <s v="Condiciones del medio acuático"/>
    <s v="Sin datos"/>
    <s v="Ahogado con sintomas de aspiración de agua"/>
    <s v="Sin datos"/>
    <x v="0"/>
    <s v="Playas sin vigilancia"/>
    <s v="Moderadas condiciones metereológicas o del agua (Bandera amarilla)"/>
    <s v="Recuperacion de cadaver"/>
    <s v="No vigilado"/>
    <s v="Natación recreativa"/>
    <s v="Ciudadano"/>
    <s v="Cuerpo de Seguridad o Emergencias"/>
    <s v="Asistencia por transeúntes no adiestrados"/>
    <s v="#https://www.elperiodico.com/es/sociedad/20190914/muere-ahogado-un-hombre-en-una-playa-de-lametlla-7634852#"/>
  </r>
  <r>
    <d v="2019-09-14T00:00:00"/>
    <x v="212"/>
    <x v="251"/>
    <s v="L'Ametlla de Mar, Playa de Port Olivet"/>
    <s v="Girona"/>
    <s v="Cataluña"/>
    <d v="1899-12-30T17:28:00"/>
    <s v="40.865713"/>
    <s v="0.788232"/>
    <s v="Muere ahogado un hombre en una playa de L'Ametlla de Mar"/>
    <x v="1"/>
    <n v="30"/>
    <s v="España"/>
    <s v="Condiciones del medio acuático"/>
    <s v="Sin datos"/>
    <s v="Perdida de Control"/>
    <s v="Sin datos"/>
    <x v="2"/>
    <s v="Playas sin vigilancia"/>
    <s v="Moderadas condiciones metereológicas o del agua (Bandera amarilla)"/>
    <s v="Sin Reanimacion"/>
    <s v="No vigilado"/>
    <s v="Natación recreativa"/>
    <s v="Ciudadano"/>
    <s v="No preciso extraccion"/>
    <s v="Asistencia por transeúntes no adiestrados"/>
    <s v="#https://www.elperiodico.com/es/sociedad/20190914/muere-ahogado-un-hombre-en-una-playa-de-lametlla-7634852#"/>
  </r>
  <r>
    <d v="2019-09-13T00:00:00"/>
    <x v="213"/>
    <x v="252"/>
    <s v="Ferrol, Playa de Doniños"/>
    <s v="A Coruña"/>
    <s v="Galicia"/>
    <m/>
    <s v="43.49921"/>
    <s v="-8.319099"/>
    <s v="Policía Nacional fuera de servicio salva a un hombre de morir ahogado en Ferrol"/>
    <x v="1"/>
    <n v="35"/>
    <s v="España"/>
    <s v="Condiciones del medio acuático"/>
    <s v="Sin datos"/>
    <s v="Perdida de Control"/>
    <s v="Sin datos"/>
    <x v="2"/>
    <s v="Playas sin vigilancia"/>
    <s v="Moderadas condiciones metereológicas o del agua (Bandera amarilla)"/>
    <s v="Sin Reanimacion"/>
    <s v="No vigilado"/>
    <s v="Natación recreativa"/>
    <s v="Ciudadano"/>
    <s v="Ciudadano"/>
    <s v="Asistencia por transeúntes adiestrados"/>
    <s v="#https://www.policiah50.com/un-policia-nacional-fuera-de-servicio-salva-la-vida-a-un-hombre-en-la-playa-de-doninos/#"/>
  </r>
  <r>
    <d v="2019-09-13T00:00:00"/>
    <x v="214"/>
    <x v="253"/>
    <s v="Baza, La Jámula"/>
    <s v="Granada"/>
    <s v="Andalucía"/>
    <m/>
    <s v="37.491208"/>
    <s v="-2.503575"/>
    <s v="hallazgo en una rambla de Baza (Granada) del cuerpo sin vida de un hombre de 36 años"/>
    <x v="1"/>
    <n v="36"/>
    <s v="España"/>
    <s v="Riadas, desbordamientos, inundaciones"/>
    <s v="Local"/>
    <s v="Ahogado con sintomas de aspiración de agua"/>
    <s v="Sin datos"/>
    <x v="0"/>
    <s v="Otros"/>
    <s v="Severas condiciones metereológicas o del agua"/>
    <s v="Recuperacion de cadaver"/>
    <s v="No vigilado"/>
    <s v="Circulación en vehiculo"/>
    <s v="Ciudadano"/>
    <s v="Cuerpo de Seguridad o Emergencias"/>
    <s v="Recuperación de cadaver"/>
    <s v="#https://elpais.com/politica/2019/09/13/actualidad/1568352252_999282.html?ssm=TW_CC#"/>
  </r>
  <r>
    <d v="2019-09-13T00:00:00"/>
    <x v="215"/>
    <x v="254"/>
    <s v="Orihuela, Virgen del Remedio"/>
    <s v="Alicante"/>
    <s v="Cdad Valenciana"/>
    <m/>
    <s v="38.139874"/>
    <s v="-1.016066"/>
    <s v="Fallece un vecino de Redován al ser arrastrado por las aguas"/>
    <x v="1"/>
    <n v="56"/>
    <s v="España"/>
    <s v="Riadas, desbordamientos, inundaciones"/>
    <s v="Local"/>
    <s v="Ahogado con sintomas de aspiración de agua"/>
    <s v="Peligrosidad del entorno"/>
    <x v="0"/>
    <s v="Otros"/>
    <s v="Severas condiciones metereológicas o del agua"/>
    <s v="Recuperacion de cadaver"/>
    <s v="No vigilado"/>
    <s v="Circulación en vehiculo"/>
    <s v="Ciudadano"/>
    <s v="Cuerpo de Seguridad o Emergencias"/>
    <s v="Recuperación de cadaver"/>
    <s v="#https://www.diariosur.es/sociedad/fallece-vecino-redovan-arrastrado-6086124579001-20190913190947-vi.html#"/>
  </r>
  <r>
    <d v="2019-09-13T00:00:00"/>
    <x v="216"/>
    <x v="255"/>
    <s v="Almería"/>
    <s v="Almería"/>
    <s v="Andalucía"/>
    <d v="1899-12-30T05:38:00"/>
    <s v="36.845791"/>
    <s v="-2.447774"/>
    <s v="Muere un hombre atrapado en su coche en el túnel anegado de carretera de Los Molinos"/>
    <x v="1"/>
    <n v="45"/>
    <s v="Senegal"/>
    <s v="Accidente de Trafico"/>
    <s v="Residente"/>
    <s v="Perdida de Control"/>
    <s v="Peligrosidad del entorno"/>
    <x v="2"/>
    <s v="Otros"/>
    <s v="Moderadas condiciones metereológicas o del agua (Bandera amarilla)"/>
    <s v="Sin Reanimacion"/>
    <s v="No vigilado"/>
    <s v="Circulación en vehiculo"/>
    <s v="Servicios de emergencia, policia, bomberos"/>
    <s v="Fuerzas orden publico"/>
    <s v="Asistencia por transeúntes adiestrados"/>
    <s v="#https://www.elmundo.es/espana/2019/09/13/5d7b34dd21efa07d118b4577.html#"/>
  </r>
  <r>
    <d v="2019-09-13T00:00:00"/>
    <x v="216"/>
    <x v="256"/>
    <s v="Almería"/>
    <s v="Almería"/>
    <s v="Andalucía"/>
    <d v="1899-12-30T05:38:00"/>
    <s v="36.845791"/>
    <s v="-2.447774"/>
    <s v="Muere un hombre atrapado en su coche en el túnel anegado de carretera de Los Molinos"/>
    <x v="1"/>
    <n v="45"/>
    <s v="Senegal"/>
    <s v="Accidente de Trafico"/>
    <s v="Residente"/>
    <s v="Perdida de Control"/>
    <s v="Peligrosidad del entorno"/>
    <x v="2"/>
    <s v="Otros"/>
    <s v="Moderadas condiciones metereológicas o del agua (Bandera amarilla)"/>
    <s v="Sin Reanimacion"/>
    <s v="No vigilado"/>
    <s v="Circulación en vehiculo"/>
    <s v="Servicios de emergencia, policia, bomberos"/>
    <s v="Fuerzas orden publico"/>
    <s v="Asistencia por transeúntes adiestrados"/>
    <s v="#https://www.elmundo.es/espana/2019/09/13/5d7b34dd21efa07d118b4577.html#"/>
  </r>
  <r>
    <d v="2019-09-13T00:00:00"/>
    <x v="216"/>
    <x v="257"/>
    <s v="Almería"/>
    <s v="Almería"/>
    <s v="Andalucía"/>
    <d v="1899-12-30T05:38:00"/>
    <s v="36.845791"/>
    <s v="-2.447774"/>
    <s v="Muere un hombre atrapado en su coche en el túnel anegado de carretera de Los Molinos"/>
    <x v="1"/>
    <n v="48"/>
    <s v="Senegal"/>
    <s v="Accidente de Trafico"/>
    <s v="Residente"/>
    <s v="Ahogado con sintomas de aspiración de agua"/>
    <s v="Peligrosidad del entorno"/>
    <x v="0"/>
    <s v="Otros"/>
    <s v="Moderadas condiciones metereológicas o del agua (Bandera amarilla)"/>
    <s v="Recuperacion de cadaver"/>
    <s v="No vigilado"/>
    <s v="Circulación en vehiculo"/>
    <s v="Servicios de emergencia, policia, bomberos"/>
    <s v="Fuerzas orden publico"/>
    <s v="Asistencia por transeúntes adiestrados"/>
    <s v="#https://www.elmundo.es/espana/2019/09/13/5d7b34dd21efa07d118b4577.html#"/>
  </r>
  <r>
    <d v="2019-09-12T00:00:00"/>
    <x v="217"/>
    <x v="258"/>
    <s v="Caudete"/>
    <s v="Albacete"/>
    <s v="Castilla La Mancha"/>
    <m/>
    <s v="38.712496"/>
    <s v="-0.981490"/>
    <s v="Dos fallecidos al quedar atrapados en su coche por las lluvias en Caudete, Albacete"/>
    <x v="1"/>
    <n v="61"/>
    <s v="España"/>
    <s v="Riadas, desbordamientos, inundaciones"/>
    <s v="Local"/>
    <s v="Ahogado con sintomas de aspiración de agua"/>
    <s v="Peligrosidad del entorno"/>
    <x v="0"/>
    <s v="Otros"/>
    <s v="Severas condiciones metereológicas o del agua"/>
    <s v="Recuperacion de cadaver"/>
    <s v="No vigilado"/>
    <s v="Circulación en vehiculo"/>
    <s v="Ciudadano"/>
    <s v="Cuerpo de Seguridad o Emergencias"/>
    <s v="Recuperación de cadaver"/>
    <s v="#https://www.abc.es/espana/abci-fallecidos-quedar-atrapados-coche-lluvias-caudete-albacete-201909121718_video.html#"/>
  </r>
  <r>
    <d v="2019-09-12T00:00:00"/>
    <x v="217"/>
    <x v="259"/>
    <s v="Caudete"/>
    <s v="Albacete"/>
    <s v="Castilla La Mancha"/>
    <m/>
    <s v="38.712496"/>
    <s v="-0.981490"/>
    <s v="Dos fallecidos al quedar atrapados en su coche por las lluvias en Caudete, Albacete"/>
    <x v="0"/>
    <n v="51"/>
    <s v="España"/>
    <s v="Riadas, desbordamientos, inundaciones"/>
    <s v="Local"/>
    <s v="Ahogado con sintomas de aspiración de agua"/>
    <s v="Peligrosidad del entorno"/>
    <x v="0"/>
    <s v="Otros"/>
    <s v="Severas condiciones metereológicas o del agua"/>
    <s v="Recuperacion de cadaver"/>
    <s v="No vigilado"/>
    <s v="Circulación en vehiculo"/>
    <s v="Ciudadano"/>
    <s v="Cuerpo de Seguridad o Emergencias"/>
    <s v="Recuperación de cadaver"/>
    <s v="#https://www.abc.es/espana/abci-fallecidos-quedar-atrapados-coche-lluvias-caudete-albacete-201909121718_video.html#"/>
  </r>
  <r>
    <d v="2019-09-12T00:00:00"/>
    <x v="218"/>
    <x v="260"/>
    <s v="Alicante, Playa de la albufereta"/>
    <s v="Alicante"/>
    <s v="Cdad Valenciana"/>
    <d v="1899-12-30T09:30:00"/>
    <s v="38.362730"/>
    <s v="-0.444755"/>
    <s v="Los bomberos sacan del mar a un hombre en la zona de la Albufereta"/>
    <x v="1"/>
    <m/>
    <s v="Sin datos"/>
    <s v="Condiciones del medio acuático"/>
    <s v="Extranjero"/>
    <s v="Perdida de Control"/>
    <s v="Sin datos"/>
    <x v="2"/>
    <s v="Playas sin vigilancia"/>
    <s v="Malas condiciones meterológicas o del agua (Bandera Roja)"/>
    <s v="Sin Reanimacion"/>
    <s v="No vigilado"/>
    <s v="Natación recreativa"/>
    <s v="Ciudadano"/>
    <s v="Cuerpo de Seguridad o Emergencias"/>
    <s v="Rescate por personal adiestrado con equipamiento"/>
    <s v="#https://www.diarioinformacion.com/alicante/2019/09/12/bomberos-sacan-mar-hombre-zona/2185745.html#"/>
  </r>
  <r>
    <d v="2019-09-12T00:00:00"/>
    <x v="219"/>
    <x v="261"/>
    <s v="Logroño, Puente de piedra"/>
    <s v="La Rioja"/>
    <s v="La Rioja"/>
    <m/>
    <s v="42.470445"/>
    <s v="-2.444762"/>
    <s v="Muere un hombre de 72 años ahogado en el Ebro en Logroño"/>
    <x v="1"/>
    <n v="72"/>
    <s v="España"/>
    <s v="Sin datos"/>
    <s v="Local"/>
    <s v="Posible Ahogamiento"/>
    <s v="Edad, Enfermedad, Enfermedad Mental"/>
    <x v="0"/>
    <s v="Rios, canales y similares"/>
    <s v="Sin datos"/>
    <s v="Recuperacion de cadaver"/>
    <s v="No vigilado"/>
    <s v="Sin datos"/>
    <s v="Ciudadano"/>
    <s v="Cuerpo de Seguridad o Emergencias"/>
    <s v="Recuperación de cadaver"/>
    <s v="#https://www.larioja.com/la-rioja/sucesos/muere-hombre-anos-20190912101836-nt.html#"/>
  </r>
  <r>
    <d v="2019-09-11T00:00:00"/>
    <x v="220"/>
    <x v="262"/>
    <s v="Oropesa del Mar"/>
    <s v="Castellón"/>
    <s v="Cdad Valenciana"/>
    <d v="1899-12-30T22:00:00"/>
    <s v="40.073257"/>
    <s v="0.133324"/>
    <s v="Un joven salva la vida milagrosamente en Oropesa tras ser tragado por el mar"/>
    <x v="1"/>
    <n v="35"/>
    <s v="España"/>
    <s v="Condiciones del medio acuático"/>
    <s v="Sin datos"/>
    <s v="Perdida de Control"/>
    <s v="Sin datos"/>
    <x v="2"/>
    <s v="Entorno marino"/>
    <s v="Severas condiciones metereológicas o del agua"/>
    <s v="Sin Reanimacion"/>
    <s v="No vigilado"/>
    <s v="Actividad cerca del agua"/>
    <s v="Acompañante, familiar, amigo"/>
    <s v="No preciso extraccion"/>
    <s v="Rescate por personal adiestrado con equipamiento"/>
    <s v="#https://www.cope.es/emisoras/comunidad-valenciana/castellon-provincia/castellon/noticias/joven-salva-vida-milagrosamente-oropesa-tras-ser-tragado-por-mar-20190912_496009#"/>
  </r>
  <r>
    <d v="2019-09-11T00:00:00"/>
    <x v="221"/>
    <x v="263"/>
    <s v="Alboraia, Playa de la Patacona"/>
    <s v="Valencia"/>
    <s v="Cdad Valenciana"/>
    <d v="1899-12-30T07:30:00"/>
    <s v="39.490501"/>
    <s v="-0.323031"/>
    <s v="Rescatado en el mar cuando se bañaba en pleno temporal"/>
    <x v="1"/>
    <n v="46"/>
    <s v="España"/>
    <s v="Condiciones del medio acuático"/>
    <s v="Sin datos"/>
    <s v="Perdida de Control"/>
    <s v="Peligrosidad del entorno"/>
    <x v="3"/>
    <s v="Playas con vigilancia"/>
    <s v="Malas condiciones meterológicas o del agua (Bandera Roja)"/>
    <s v="Sin Reanimacion"/>
    <s v="Fuera del horario de vigilancia"/>
    <s v="Natación recreativa"/>
    <s v="Ciudadano"/>
    <s v="Embarcación de rescate"/>
    <s v="Rescate por personal adiestrado con equipamiento"/>
    <s v="#https://www.larazon.es/local/comunidad-valenciana/rescatado-en-el-mar-cuando-se-banaba-en-pleno-temporal-FP24904133#"/>
  </r>
  <r>
    <d v="2019-09-10T00:00:00"/>
    <x v="222"/>
    <x v="264"/>
    <s v="Almuñecar, Playa del Tesorillo"/>
    <s v="Granada"/>
    <s v="Andalucía"/>
    <d v="1899-12-30T13:00:00"/>
    <s v="36.742983"/>
    <s v="-3.662526"/>
    <s v="El propietario del Windsurf de Velilla rescata del mar a dos personas"/>
    <x v="1"/>
    <n v="70"/>
    <s v="España"/>
    <s v="Condiciones del medio acuático"/>
    <s v="Sin datos"/>
    <s v="Perdida de Control"/>
    <s v="Edad, Enfermedad, Enfermedad Mental"/>
    <x v="2"/>
    <s v="Playas sin vigilancia"/>
    <s v="Moderadas condiciones metereológicas o del agua (Bandera amarilla)"/>
    <s v="Sin datos"/>
    <s v="No vigilado"/>
    <s v="Natación recreativa"/>
    <s v="Ciudadano"/>
    <s v="Ciudadano"/>
    <s v="Asistencia por transeúntes adiestrados"/>
    <s v="#https://www.infocostatropical.com/noticia.asp?id_noticia=87036#"/>
  </r>
  <r>
    <d v="2019-09-10T00:00:00"/>
    <x v="222"/>
    <x v="265"/>
    <s v="Almuñecar, Playa del Tesorillo"/>
    <s v="Granada"/>
    <s v="Andalucía"/>
    <d v="1899-12-30T13:00:00"/>
    <s v="36.742983"/>
    <s v="-3.662526"/>
    <s v="El propietario del Windsurf de Velilla rescata del mar a dos personas"/>
    <x v="0"/>
    <n v="70"/>
    <s v="España"/>
    <s v="Condiciones del medio acuático"/>
    <s v="Sin datos"/>
    <s v="Perdida de Control"/>
    <s v="Edad, Enfermedad, Enfermedad Mental"/>
    <x v="2"/>
    <s v="Playas sin vigilancia"/>
    <s v="Moderadas condiciones metereológicas o del agua (Bandera amarilla)"/>
    <s v="Sin datos"/>
    <s v="No vigilado"/>
    <s v="Natación recreativa"/>
    <s v="Ciudadano"/>
    <s v="Ciudadano"/>
    <s v="Asistencia por transeúntes adiestrados"/>
    <s v="#https://www.infocostatropical.com/noticia.asp?id_noticia=87036#"/>
  </r>
  <r>
    <d v="2019-09-10T00:00:00"/>
    <x v="223"/>
    <x v="266"/>
    <s v="La Guardia"/>
    <s v="Pontevedra"/>
    <s v="Galicia"/>
    <d v="1899-12-30T19:30:00"/>
    <s v="41.896671"/>
    <s v="-8.884999"/>
    <s v="Rescatan en una boya a un percebeiro al que arrastró una ola en A Guarda"/>
    <x v="1"/>
    <n v="54"/>
    <s v="España"/>
    <s v="Condiciones del medio acuático"/>
    <s v="Local"/>
    <s v="Perdida de Control"/>
    <s v="Sin datos"/>
    <x v="3"/>
    <s v="Entorno marino"/>
    <s v="Moderadas condiciones metereológicas o del agua (Bandera amarilla)"/>
    <s v="Sin Reanimacion"/>
    <s v="No vigilado"/>
    <s v="Pesca desde playa o rocas"/>
    <s v="Acompañante, familiar, amigo"/>
    <s v="Embarcacion costera"/>
    <s v="Asistencia por transeúntes no adiestrados"/>
    <s v="#https://www.farodevigo.es/mar/2019/09/11/rescatan-boya-percebeiro-arrastro-ola/2168384.html#"/>
  </r>
  <r>
    <d v="2019-09-10T00:00:00"/>
    <x v="224"/>
    <x v="267"/>
    <s v="Yaiza, Playa Blanca"/>
    <s v="Lanzarote"/>
    <s v="Canarias"/>
    <d v="1899-12-30T16:04:00"/>
    <s v="28.862683"/>
    <s v="-13.829787"/>
    <s v="Fallece ahogado un bañista en una playa en Lanzarote"/>
    <x v="1"/>
    <n v="75"/>
    <s v="Francia"/>
    <s v="Sin datos"/>
    <s v="Extranjero"/>
    <s v="Posible Ahogamiento"/>
    <s v="Edad, Enfermedad, Enfermedad Mental"/>
    <x v="0"/>
    <s v="Playas sin vigilancia"/>
    <s v="Sin datos"/>
    <s v="SVA por SEM"/>
    <s v="No vigilado"/>
    <s v="Natación recreativa"/>
    <s v="Ciudadano"/>
    <s v="Ciudadano"/>
    <s v="Asistencia por transeúntes no adiestrados"/>
    <s v="#https://www3.gobiernodecanarias.org/noticias/fallece-ahogado-un-banista-en-una-playa-en-lanzarote/#"/>
  </r>
  <r>
    <d v="2019-09-09T00:00:00"/>
    <x v="225"/>
    <x v="268"/>
    <s v="Tapia de Casariego, La Veguina"/>
    <s v="Asturias"/>
    <s v="Asturias"/>
    <d v="1899-12-30T03:30:00"/>
    <s v="43.500749"/>
    <s v="-6.895630"/>
    <s v="Hallan muerto al joven tapiego a 800 metros del lugar donde había sido visto por última vez"/>
    <x v="1"/>
    <n v="26"/>
    <s v="España"/>
    <s v="Accidente, caída o zambullida accidentales"/>
    <s v="Local"/>
    <s v="Ahogamiento secundario a accidente"/>
    <s v="Drogas, Alcohol, tóxicos"/>
    <x v="0"/>
    <s v="Sistemas de recogida, transporte o almacenamiento de agua"/>
    <s v="Sin datos"/>
    <s v="Recuperacion de cadaver"/>
    <s v="No vigilado"/>
    <s v="Actividad cerca del agua"/>
    <s v="Ciudadano"/>
    <s v="Cuerpo de Seguridad o Emergencias"/>
    <s v="Recuperación de cadaver"/>
    <s v="#https://www.elcomercio.es/asturias/hallan-muerto-joven-tapia-casariego-sucesos-romeria-asturias-20190911000627-ntvo.html#"/>
  </r>
  <r>
    <d v="2019-09-09T00:00:00"/>
    <x v="226"/>
    <x v="269"/>
    <s v="Barbate, Playa de los Caños de Meca"/>
    <s v="Cádiz"/>
    <s v="Andalucía"/>
    <m/>
    <s v="36.179021"/>
    <s v="-6.035398"/>
    <s v="Buscan a un joven de Vejer desaparecido en una playa de Los Caños"/>
    <x v="1"/>
    <n v="34"/>
    <s v="España"/>
    <s v="Incidente o accidente de buceo"/>
    <s v="Limítrofe"/>
    <s v="Posible Ahogamiento"/>
    <s v="Sin datos"/>
    <x v="0"/>
    <s v="Entorno marino"/>
    <s v="Sin datos"/>
    <s v="Recuperacion de cadaver"/>
    <s v="No vigilado"/>
    <s v="Buceo a pulmon"/>
    <s v="Acompañante, familiar, amigo"/>
    <s v="Cuerpo de Seguridad o Emergencias"/>
    <s v="Recuperación de cadaver"/>
    <s v="#https://www.diariodecadiz.es/noticias-provincia-cadiz/Buscan-joven-Vejer-desaparecido-Canos_0_1390361063.html#"/>
  </r>
  <r>
    <d v="2019-09-09T00:00:00"/>
    <x v="227"/>
    <x v="270"/>
    <s v="San Cosme, Barreiros"/>
    <s v="Lugo"/>
    <s v="Galicia"/>
    <d v="1899-12-30T19:00:00"/>
    <s v="43.545239"/>
    <s v="-7.221077"/>
    <s v="Muere una mujer en la piscina de una urbanización casi desierta de Barreiros"/>
    <x v="0"/>
    <n v="59"/>
    <s v="España"/>
    <s v="Sin datos"/>
    <s v="Otra CCAA"/>
    <s v="Posible Ahogamiento"/>
    <s v="Sin datos"/>
    <x v="6"/>
    <s v="Piscinas domesticas no vigiladas"/>
    <s v="Buenas condiciones metereológicas o del agua (Bandera Verde)"/>
    <s v="Recuperacion de cadaver"/>
    <s v="No vigilado"/>
    <s v="Natación recreativa"/>
    <s v="Ciudadano"/>
    <s v="Ciudadano"/>
    <s v="Recuperación de cadaver"/>
    <s v="#https://www.lavozdegalicia.es/noticia/amarina/barreiros/2019/09/09/muere-mujer-piscina-urbanizacion-desierta-barreiros/00031568058811272748725.htm#"/>
  </r>
  <r>
    <d v="2019-09-09T00:00:00"/>
    <x v="228"/>
    <x v="271"/>
    <s v="Palma de Mallorca"/>
    <s v="Mallorca"/>
    <s v="Baleares"/>
    <m/>
    <s v="39.522695"/>
    <s v="2.737191"/>
    <s v="Socorristas salvan a una anciana de 82 años a punto de ahogarse"/>
    <x v="2"/>
    <m/>
    <s v="España"/>
    <s v="Sin datos"/>
    <s v="Sin datos"/>
    <s v="Posible Ahogamiento"/>
    <s v="Edad, Enfermedad, Enfermedad Mental"/>
    <x v="1"/>
    <s v="Playas con vigilancia"/>
    <s v="Sin datos"/>
    <s v="RCP basica SOS y SVA por SEM"/>
    <s v="En horario de vigilancia"/>
    <s v="Natación recreativa"/>
    <s v="Socorrista en servicio"/>
    <s v="Socorrista"/>
    <s v="Rescate por Socorristas o personas adiestradas en RCP"/>
    <s v="#https://www.diariodemallorca.es/sucesos/2019/09/07/socorristas-salvan-anciana-82-anos/1446465.html#"/>
  </r>
  <r>
    <d v="2019-09-08T00:00:00"/>
    <x v="229"/>
    <x v="272"/>
    <s v="Pájara, Playa de Morro Jable"/>
    <s v="Fuerteventura"/>
    <s v="Canarias"/>
    <d v="1899-12-30T15:00:00"/>
    <s v="28.047084"/>
    <s v="-14.342881"/>
    <s v="Fallece un varón en la playa de Morro Jable"/>
    <x v="1"/>
    <n v="70"/>
    <s v="España"/>
    <s v="Enfermedad, ataque cardíaco o ACVA"/>
    <s v="Sin datos"/>
    <s v="Ahogamiento secundario a accidente"/>
    <s v="Edad, Enfermedad, Enfermedad Mental"/>
    <x v="0"/>
    <s v="Playas con vigilancia"/>
    <s v="Sin datos"/>
    <s v="RCP basica SOS y SVA por SEM"/>
    <s v="En horario de vigilancia"/>
    <s v="Natación recreativa"/>
    <s v="Ciudadano"/>
    <s v="Socorrista"/>
    <s v="Rescate por Socorristas o personas adiestradas en RCP"/>
    <s v="#https://www.ondafuerteventura.es/fallece-un-varon-en-la-playa-de-morro-jable/#"/>
  </r>
  <r>
    <d v="2019-09-07T00:00:00"/>
    <x v="230"/>
    <x v="273"/>
    <s v="La Escala, Playa del Moll Grec"/>
    <s v="Girona"/>
    <s v="Cataluña"/>
    <d v="1899-12-30T17:23:00"/>
    <s v="42.136843"/>
    <s v="3.120280"/>
    <s v="Muere una mujer de 58 años ahogada en la playa del Moll Grec de la Escala"/>
    <x v="0"/>
    <n v="58"/>
    <s v="España"/>
    <s v="Sin datos"/>
    <s v="Sin datos"/>
    <s v="Ahogado con sintomas de aspiración de agua"/>
    <s v="Sin datos"/>
    <x v="0"/>
    <s v="Playas con vigilancia"/>
    <s v="Moderadas condiciones metereológicas o del agua (Bandera amarilla)"/>
    <s v="RCP basica SOS y SVA por SEM"/>
    <s v="En horario de vigilancia"/>
    <s v="Natación recreativa"/>
    <s v="Socorrista en servicio"/>
    <s v="Socorrista"/>
    <s v="Rescate por Socorristas o personas adiestradas en RCP"/>
    <s v="#https://totbalears.com/2019/09/07/muere-una-mujer-de-58-anos-ahogada-en-la-playa-del-moll-grec-de-la-escala/#"/>
  </r>
  <r>
    <d v="2019-09-07T00:00:00"/>
    <x v="231"/>
    <x v="274"/>
    <s v="O Vicedo, Playa de Abrela"/>
    <s v="Lugo"/>
    <s v="Galicia"/>
    <d v="1899-12-30T12:30:00"/>
    <s v="43.732501"/>
    <s v="-7.589546"/>
    <s v="Rescatan en helicóptero a los tripulantes de un barco hundido en Lugo"/>
    <x v="3"/>
    <m/>
    <s v="España"/>
    <s v="Naufragio"/>
    <s v="Sin datos"/>
    <s v="Perdida de Control"/>
    <s v="Sin datos"/>
    <x v="3"/>
    <s v="Franja costera o alta mar"/>
    <s v="Sin datos"/>
    <s v="Sin Reanimacion"/>
    <s v="No vigilado"/>
    <s v="Embarcación a motor"/>
    <s v="Acompañante, familiar, amigo"/>
    <s v="Cuerpo de Seguridad o Emergencias"/>
    <s v="Rescate por personal adiestrado con equipamiento"/>
    <s v="#https://www.vozpopuli.com/actualidad/rescatan-tripulantes-barco-hundido-lugo-helicoptero_0_1279972394.html#"/>
  </r>
  <r>
    <d v="2019-09-07T00:00:00"/>
    <x v="231"/>
    <x v="275"/>
    <s v="O Vicedo, Playa de Abrela"/>
    <s v="Lugo"/>
    <s v="Galicia"/>
    <d v="1899-12-30T12:30:00"/>
    <s v="43.732501"/>
    <s v="-7.589546"/>
    <s v="Rescatan en helicóptero a los tripulantes de un barco hundido en Lugo"/>
    <x v="3"/>
    <m/>
    <s v="España"/>
    <s v="Naufragio"/>
    <s v="Sin datos"/>
    <s v="Perdida de Control"/>
    <s v="Sin datos"/>
    <x v="3"/>
    <s v="Franja costera o alta mar"/>
    <s v="Sin datos"/>
    <s v="Sin Reanimacion"/>
    <s v="No vigilado"/>
    <s v="Embarcación a motor"/>
    <s v="Acompañante, familiar, amigo"/>
    <s v="Cuerpo de Seguridad o Emergencias"/>
    <s v="Rescate por personal adiestrado con equipamiento"/>
    <s v="#https://www.vozpopuli.com/actualidad/rescatan-tripulantes-barco-hundido-lugo-helicoptero_0_1279972394.html#"/>
  </r>
  <r>
    <d v="2019-09-07T00:00:00"/>
    <x v="231"/>
    <x v="276"/>
    <s v="O Vicedo, Playa de Abrela"/>
    <s v="Lugo"/>
    <s v="Galicia"/>
    <d v="1899-12-30T12:30:00"/>
    <s v="43.732501"/>
    <s v="-7.589546"/>
    <s v="Rescatan en helicóptero a los tripulantes de un barco hundido en Lugo"/>
    <x v="3"/>
    <m/>
    <s v="España"/>
    <s v="Naufragio"/>
    <s v="Sin datos"/>
    <s v="Perdida de Control"/>
    <s v="Sin datos"/>
    <x v="3"/>
    <s v="Franja costera o alta mar"/>
    <s v="Sin datos"/>
    <s v="Sin Reanimacion"/>
    <s v="No vigilado"/>
    <s v="Embarcación a motor"/>
    <s v="Acompañante, familiar, amigo"/>
    <s v="Cuerpo de Seguridad o Emergencias"/>
    <s v="Rescate por personal adiestrado con equipamiento"/>
    <s v="#https://www.vozpopuli.com/actualidad/rescatan-tripulantes-barco-hundido-lugo-helicoptero_0_1279972394.html#"/>
  </r>
  <r>
    <d v="2019-09-06T00:00:00"/>
    <x v="232"/>
    <x v="277"/>
    <s v="Tíjola, Balsa de Cela"/>
    <s v="Almería"/>
    <s v="Andalucía"/>
    <d v="1899-12-30T13:45:00"/>
    <s v="37.373532"/>
    <s v="-2.449164"/>
    <s v="Fallece ahogada una mujer de avanzada edad en la balsa de Cela"/>
    <x v="0"/>
    <n v="70"/>
    <s v="España"/>
    <s v="Sin datos"/>
    <s v="Local"/>
    <s v="Ahogado con sintomas de aspiración de agua"/>
    <s v="Edad, Enfermedad, Enfermedad Mental"/>
    <x v="0"/>
    <s v="Aguas interiores sin vigilancia"/>
    <s v="Buenas condiciones metereológicas o del agua (Bandera Verde)"/>
    <s v="SVA por SEM"/>
    <s v="No vigilado"/>
    <s v="Natación recreativa"/>
    <s v="Ciudadano"/>
    <s v="Ciudadano"/>
    <s v="Asistencia por transeúntes no adiestrados"/>
    <s v="#https://www.lavozdealmeria.com/noticia/3/provincia/177962/fallece-ahogada-una-mujer-de-avanzada-edad-en-la-balsa-de-cela#"/>
  </r>
  <r>
    <d v="2019-09-06T00:00:00"/>
    <x v="233"/>
    <x v="278"/>
    <s v="Cambrils, Playa de la Ardiaca"/>
    <s v="Tarragona"/>
    <s v="Cataluña"/>
    <d v="1899-12-30T13:45:00"/>
    <s v="41.054743"/>
    <s v="1.028246"/>
    <s v="Muere un hombre de 75 años ahogado en una playa de Cambrils"/>
    <x v="1"/>
    <n v="75"/>
    <s v="España"/>
    <s v="Enfermedad, ataque cardíaco o ACVA"/>
    <s v="Sin datos"/>
    <s v="Ahogamiento secundario a enfermedad"/>
    <s v="Edad, Enfermedad, Enfermedad Mental"/>
    <x v="0"/>
    <s v="Playas con vigilancia"/>
    <s v="Moderadas condiciones metereológicas o del agua (Bandera amarilla)"/>
    <s v="RCP basica SOS y SVA por SEM"/>
    <s v="En horario de vigilancia"/>
    <s v="Natación recreativa"/>
    <s v="Socorrista en servicio"/>
    <s v="Socorrista"/>
    <s v="Rescate por Socorristas o personas adiestradas en RCP"/>
    <s v="#https://www.lavanguardia.com/vida/20190906/47200961775/muere-un-hombre-de-75-anos-ahogado-en-una-playa-de-cambrils.html#"/>
  </r>
  <r>
    <d v="2019-09-06T00:00:00"/>
    <x v="234"/>
    <x v="279"/>
    <s v="Rincón de la Victoria, Playa de la Cala del Moral"/>
    <s v="Málaga"/>
    <s v="Andalucía"/>
    <d v="1899-12-30T10:45:00"/>
    <s v="36.713889"/>
    <s v="-4.302812"/>
    <s v="Fallece una bañista en la playa de la Cala del Moral"/>
    <x v="0"/>
    <n v="81"/>
    <s v="España"/>
    <s v="Enfermedad, ataque cardíaco o ACVA"/>
    <s v="Sin datos"/>
    <s v="Ahogamiento secundario a enfermedad"/>
    <s v="Edad, Enfermedad, Enfermedad Mental"/>
    <x v="0"/>
    <s v="Playas con vigilancia"/>
    <s v="Sin datos"/>
    <s v="SVA por SEM"/>
    <s v="Fuera del horario de vigilancia"/>
    <s v="Natación recreativa"/>
    <s v="Ciudadano"/>
    <s v="Ciudadano"/>
    <s v="Asistencia por transeúntes no adiestrados"/>
    <s v="#https://www.diariosur.es/axarquia/rincon/muere-banista-anos-20190907000239-ntvo.html#"/>
  </r>
  <r>
    <d v="2019-09-05T00:00:00"/>
    <x v="235"/>
    <x v="280"/>
    <s v="Ponferrada, Canal Bajo del Bierzo"/>
    <s v="León"/>
    <s v="Castilla y León"/>
    <m/>
    <s v="42.562904"/>
    <s v="-6.624812"/>
    <s v="Hallado el cadáver de un hombre en el canal bajo del Bierzo"/>
    <x v="1"/>
    <n v="55"/>
    <s v="España"/>
    <s v="Sin datos"/>
    <s v="Local"/>
    <s v="Posible Ahogamiento"/>
    <s v="Sin datos"/>
    <x v="0"/>
    <s v="Rios, canales y similares"/>
    <s v="Sin datos"/>
    <s v="Recuperacion de cadaver"/>
    <s v="No vigilado"/>
    <s v="Actividad cerca del agua"/>
    <s v="Ciudadano"/>
    <s v="Cuerpo de Seguridad o Emergencias"/>
    <s v="Recuperación de cadaver"/>
    <s v="#https://www.diariodeleon.es/articulo/bierzo/hallado-cadaver-hombre-canal-bierzo/201909051837221936221.html#"/>
  </r>
  <r>
    <d v="2019-09-04T00:00:00"/>
    <x v="236"/>
    <x v="281"/>
    <s v="Orhuela Costa, Punta Prima"/>
    <s v="Alicante"/>
    <s v="Cdad Valenciana"/>
    <d v="1899-12-30T18:00:00"/>
    <s v="37.942142"/>
    <s v="-0.705236"/>
    <s v="Rescatan a un hombre que estuvo en el agua atrapado entre las rocas"/>
    <x v="1"/>
    <n v="86"/>
    <s v="España"/>
    <s v="Accidente, caída o zambullida accidentales"/>
    <s v="Local"/>
    <s v="Perdida de Control"/>
    <s v="Edad, Enfermedad, Enfermedad Mental"/>
    <x v="3"/>
    <s v="Entorno marino"/>
    <s v="Sin datos"/>
    <s v="Sin Reanimacion"/>
    <s v="No vigilado"/>
    <s v="Actividad cerca del agua"/>
    <s v="Acompañante, familiar, amigo"/>
    <s v="Cuerpo de Seguridad o Emergencias"/>
    <s v="Rescate por personal adiestrado con equipamiento"/>
    <s v="#https://www.lasprovincias.es/sucesos/rescatan-hombre-acantilado-orihuela-20190911150608-nt.html#"/>
  </r>
  <r>
    <d v="2019-09-04T00:00:00"/>
    <x v="237"/>
    <x v="282"/>
    <s v="Benicassim"/>
    <s v="Castellón"/>
    <s v="Cdad Valenciana"/>
    <d v="1899-12-30T13:25:00"/>
    <s v="40.037949"/>
    <s v="0.051518"/>
    <s v="Tremendo susto con un niño de 14 años en una piscina de Benicàssim -"/>
    <x v="1"/>
    <n v="14"/>
    <s v="España"/>
    <s v="Accidente, caída o zambullida accidentales"/>
    <s v="Local"/>
    <s v="Ahogamiento secundario a accidente"/>
    <s v="Sin datos"/>
    <x v="1"/>
    <s v="Piscinas de urbanizaciones con vigilancia"/>
    <s v="Buenas condiciones metereológicas o del agua (Bandera Verde)"/>
    <s v="RCP basica SOS y SVA por SEM"/>
    <s v="En horario de vigilancia"/>
    <s v="Natación recreativa"/>
    <s v="Socorrista en servicio"/>
    <s v="Socorrista"/>
    <s v="Rescate por Socorristas o personas adiestradas en RCP"/>
    <s v="#https://www.elperiodicomediterraneo.com/noticias/sucesos/tremendo-susto-nino-14-anos-piscina-benicassim_1242397.html#"/>
  </r>
  <r>
    <d v="2019-09-04T00:00:00"/>
    <x v="238"/>
    <x v="283"/>
    <s v="Quereño, Río Sil"/>
    <s v="Ourense"/>
    <s v="Galicia"/>
    <m/>
    <s v="42.421991"/>
    <s v="-6.826689"/>
    <s v="Rescatan sin vida el cuerpo de un vecino de Rubiá en las aguas del Sil"/>
    <x v="1"/>
    <n v="79"/>
    <s v="España"/>
    <s v="Accidente, caída o zambullida accidentales"/>
    <s v="Local"/>
    <s v="Ahogamiento secundario a accidente"/>
    <s v="Edad, Enfermedad, Enfermedad Mental"/>
    <x v="0"/>
    <s v="Rios, canales y similares"/>
    <s v="Sin datos"/>
    <s v="Recuperacion de cadaver"/>
    <s v="No vigilado"/>
    <s v="Actividad cerca del agua"/>
    <s v="Ciudadano"/>
    <s v="Cuerpo de Seguridad o Emergencias"/>
    <s v="Recuperación de cadaver"/>
    <s v="#https://www.lavozdegalicia.es/noticia/ourense/rubia/2019/09/05/rescatan-vida-cuerpo-vecino-rubia-aguas-sil/00031567705039280398488.htm#"/>
  </r>
  <r>
    <d v="2019-09-04T00:00:00"/>
    <x v="239"/>
    <x v="284"/>
    <s v="Alcudia, Playa balneario 3"/>
    <s v="Mallorca"/>
    <s v="Baleares"/>
    <d v="1899-12-30T13:30:00"/>
    <s v="39.835955"/>
    <s v="3.123171"/>
    <s v="En estado crítico un turista sueco de 70 años tras sufrir un ahogamiento Alcúdia"/>
    <x v="1"/>
    <n v="70"/>
    <s v="Suecia"/>
    <s v="Sin datos"/>
    <s v="Extranjero"/>
    <s v="Ahogado con sintomas de aspiración de agua"/>
    <s v="Edad, Enfermedad, Enfermedad Mental"/>
    <x v="1"/>
    <s v="Playas con vigilancia"/>
    <s v="Sin datos"/>
    <s v="RCP basica SOS y SVA por SEM"/>
    <s v="En horario de vigilancia"/>
    <s v="Natación recreativa"/>
    <s v="Socorrista en servicio"/>
    <s v="Socorrista"/>
    <s v="Rescate por Socorristas o personas adiestradas en RCP"/>
    <s v="#https://www.ultimahora.es/sucesos/ultimas/2019/09/04/1104469/turista-critico-tras-sufrir-ahogamiento-playa-alcudia.html#"/>
  </r>
  <r>
    <d v="2019-09-03T00:00:00"/>
    <x v="240"/>
    <x v="285"/>
    <s v="Vinaroz, Playa del Fortí"/>
    <s v="Castellón"/>
    <s v="Cdad Valenciana"/>
    <d v="1899-12-30T14:10:00"/>
    <s v="40.468553"/>
    <s v="0.477741"/>
    <s v="Logran reanimar a una mujer inconsciente en la playa de Vinaròs"/>
    <x v="0"/>
    <n v="64"/>
    <s v="España"/>
    <s v="Sin datos"/>
    <s v="Sin datos"/>
    <s v="Posible Ahogamiento"/>
    <s v="Edad, Enfermedad, Enfermedad Mental"/>
    <x v="1"/>
    <s v="Playas con vigilancia"/>
    <s v="Sin datos"/>
    <s v="RCP basica SOS y SVA por SEM"/>
    <s v="En horario de vigilancia"/>
    <s v="Natación recreativa"/>
    <s v="Socorrista en servicio"/>
    <s v="Socorrista"/>
    <s v="Rescate por Socorristas o personas adiestradas en RCP"/>
    <s v="#https://www.levante-emv.com/castello/2019/09/04/logran-reanimar-mujer-inconsciente-playa/1917879.html#"/>
  </r>
  <r>
    <d v="2019-09-03T00:00:00"/>
    <x v="241"/>
    <x v="286"/>
    <s v="Bayas, Playón de Bayas"/>
    <s v="Asturias"/>
    <s v="Asturias"/>
    <d v="1899-12-30T14:00:00"/>
    <s v="43.575237"/>
    <s v="-6.043178"/>
    <s v="Los socorristas rescatan a un hombre en la playa de Bayas"/>
    <x v="1"/>
    <m/>
    <s v="España"/>
    <s v="Condiciones del medio acuático"/>
    <s v="Sin datos"/>
    <s v="Perdida de Control"/>
    <s v="Sin datos"/>
    <x v="2"/>
    <s v="Piscinas urbanización o privadas no vigiladas"/>
    <s v="Moderadas condiciones metereológicas o del agua (Bandera amarilla)"/>
    <s v="Sin Reanimacion"/>
    <s v="En horario de vigilancia"/>
    <s v="Natación recreativa"/>
    <s v="Sin datos"/>
    <s v="Socorrista"/>
    <s v="Rescate por Socorristas o personas adiestradas en RCP"/>
    <s v="#https://www.lne.es/aviles/2019/09/03/socorristas-rescatan-hombre-playa-bayas/2524357.html#"/>
  </r>
  <r>
    <d v="2019-09-03T00:00:00"/>
    <x v="242"/>
    <x v="287"/>
    <s v="La Oliva, playa de l'Aigua Morta"/>
    <s v="Valencia"/>
    <s v="Cdad Valenciana"/>
    <d v="1899-12-30T09:15:00"/>
    <s v="38.903547"/>
    <s v="-0.060886"/>
    <s v="Un hombre pierde la vida en una playa de Oliva"/>
    <x v="1"/>
    <n v="71"/>
    <s v="España"/>
    <s v="Sin datos"/>
    <s v="Sin datos"/>
    <s v="Posible Ahogamiento"/>
    <s v="Edad, Enfermedad, Enfermedad Mental"/>
    <x v="0"/>
    <s v="Playas con vigilancia"/>
    <s v="Sin datos"/>
    <s v="SVA por SEM"/>
    <s v="Fuera del horario de vigilancia"/>
    <s v="Natación recreativa"/>
    <s v="Ciudadano"/>
    <s v="Ciudadano"/>
    <s v="Asistencia por transeúntes no adiestrados"/>
    <s v="#https://www.lasprovincias.es/sucesos/anciano-fallece-playa-campello-20190904101429-nt.html#"/>
  </r>
  <r>
    <d v="2019-09-03T00:00:00"/>
    <x v="243"/>
    <x v="288"/>
    <s v="Cala Romana, Playa de Capellans"/>
    <s v="Tarragona"/>
    <s v="Cataluña"/>
    <d v="1899-12-30T17:17:00"/>
    <s v="41.125154"/>
    <s v="1.291022"/>
    <s v="Fallece un hombre en una playa de Tarragona"/>
    <x v="1"/>
    <n v="53"/>
    <s v="España"/>
    <s v="Enfermedad, ataque cardíaco o ACVA"/>
    <s v="Sin datos"/>
    <s v="Ahogamiento secundario a enfermedad"/>
    <s v="Sin datos"/>
    <x v="0"/>
    <s v="Playas con vigilancia"/>
    <s v="Buenas condiciones metereológicas o del agua (Bandera Verde)"/>
    <s v="RCP basica SOS y SVA por SEM"/>
    <s v="En horario de vigilancia"/>
    <s v="Natación recreativa"/>
    <s v="Socorrista en servicio"/>
    <s v="Socorrista"/>
    <s v="Rescate por Socorristas o personas adiestradas en RCP"/>
    <s v="#https://www.diaridetarragona.com/tarragona/Fallece-un-hombre-en-una-playa-de-Tarragona-20190903-0040.html#"/>
  </r>
  <r>
    <d v="2019-09-02T00:00:00"/>
    <x v="244"/>
    <x v="289"/>
    <s v="Melilla, Cortados de Aguadú"/>
    <s v="Melilla"/>
    <s v="Melilla"/>
    <d v="1899-12-30T22:00:00"/>
    <s v="35.315104"/>
    <s v="-2.944843"/>
    <s v="Fallece un hombre tras intentar rescatar su hijo del mar en Aguadú"/>
    <x v="1"/>
    <n v="38"/>
    <s v="España"/>
    <s v="Intento de rescate de personas o animales"/>
    <s v="Local"/>
    <s v="Ahogamiento secundario a accidente"/>
    <s v="Sin datos"/>
    <x v="0"/>
    <s v="Entorno marino"/>
    <s v="Moderadas condiciones metereológicas o del agua (Bandera amarilla)"/>
    <s v="SVB personal emergencias (policia, bomberos, etc.)"/>
    <s v="No vigilado"/>
    <s v="Pesca desde playa o rocas"/>
    <s v="Acompañante, familiar, amigo"/>
    <s v="Cuerpo de Seguridad o Emergencias"/>
    <s v="Rescate por personal adiestrado con equipamiento"/>
    <s v="#https://www.melillahoy.es/noticia/122442/sucesos/muere-un-hombre-al-ser-golpeado-por-una-ola-mientras-pescaba-en-aguadu-.html#"/>
  </r>
  <r>
    <d v="2019-09-02T00:00:00"/>
    <x v="244"/>
    <x v="290"/>
    <s v="Melilla, Cortados de Aguadú"/>
    <s v="Melilla"/>
    <s v="Melilla"/>
    <d v="1899-12-30T22:00:00"/>
    <s v="35.315104"/>
    <s v="-2.944843"/>
    <s v="Fallece un hombre tras intentar rescatar su hijo del mar en Aguadú"/>
    <x v="1"/>
    <n v="12"/>
    <s v="España"/>
    <s v="Condiciones del medio acuático"/>
    <s v="Local"/>
    <s v="Perdida de Control"/>
    <s v="Sin datos"/>
    <x v="3"/>
    <s v="Entorno marino"/>
    <s v="Moderadas condiciones metereológicas o del agua (Bandera amarilla)"/>
    <s v="Sin Reanimacion"/>
    <s v="No vigilado"/>
    <s v="Pesca desde playa o rocas"/>
    <s v="Acompañante, familiar, amigo"/>
    <s v="Cuerpo de Seguridad o Emergencias"/>
    <s v="Rescate por personal adiestrado con equipamiento"/>
    <s v="#https://www.melillahoy.es/noticia/122442/sucesos/muere-un-hombre-al-ser-golpeado-por-una-ola-mientras-pescaba-en-aguadu-.html#"/>
  </r>
  <r>
    <d v="2019-09-02T00:00:00"/>
    <x v="245"/>
    <x v="291"/>
    <s v="San Javier, Playa Ensenada del Esparto"/>
    <s v="Murcia"/>
    <s v="Murcia"/>
    <d v="1899-12-30T17:10:00"/>
    <s v="37.753001"/>
    <s v="-0.740283"/>
    <s v="Rescatan y trasladan al hospital a una mujer que ha sufrido síndrome de inmersión en la Manga"/>
    <x v="0"/>
    <n v="78"/>
    <s v="España"/>
    <s v="Sin datos"/>
    <s v="Sin datos"/>
    <s v="Ahogado con sintomas de aspiración de agua"/>
    <s v="Edad, Enfermedad, Enfermedad Mental"/>
    <x v="1"/>
    <s v="Playas con vigilancia"/>
    <s v="Sin datos"/>
    <s v="RCP basica SOS y SVA por SEM"/>
    <s v="En horario de vigilancia"/>
    <s v="Natación recreativa"/>
    <s v="Socorrista en servicio"/>
    <s v="Socorrista"/>
    <s v="Rescate por Socorristas o personas adiestradas en RCP"/>
    <s v="#http://www.112rmurcia.es/noticias/index.php/7862#"/>
  </r>
  <r>
    <d v="2019-09-02T00:00:00"/>
    <x v="246"/>
    <x v="292"/>
    <s v="Foz, Playa de A Rapadoira"/>
    <s v="Lugo"/>
    <s v="Galicia"/>
    <d v="1899-12-30T17:30:00"/>
    <s v="43.573107"/>
    <s v="-7.246766"/>
    <s v="Los socorristas rescatan a un bañista a quien arrastraba la corriente en A Rapadoira"/>
    <x v="1"/>
    <n v="70"/>
    <s v="España"/>
    <s v="Condiciones del medio acuático"/>
    <s v="Local"/>
    <s v="Perdida de Control"/>
    <s v="Edad, Enfermedad, Enfermedad Mental"/>
    <x v="2"/>
    <s v="Playas con vigilancia"/>
    <s v="Moderadas condiciones metereológicas o del agua (Bandera amarilla)"/>
    <s v="Sin Reanimacion"/>
    <s v="En horario de vigilancia"/>
    <s v="Natación recreativa"/>
    <s v="Socorrista en servicio"/>
    <s v="Socorrista"/>
    <s v="Rescate por Socorristas o personas adiestradas en RCP"/>
    <s v="#https://www.lavozdegalicia.es/noticia/amarina/foz/2019/09/02/socorristas-rescatan-banista-arrastraba-corriente-rapadoira/00031567447866411490881.htm#"/>
  </r>
  <r>
    <d v="2019-09-02T00:00:00"/>
    <x v="247"/>
    <x v="293"/>
    <s v="Vigo, Playa de los Olmos"/>
    <s v="Pontevedra"/>
    <s v="Galicia"/>
    <d v="1899-12-30T21:00:00"/>
    <s v="42.223019"/>
    <s v="-8.772834"/>
    <s v="Salvan a un bañista que se ahogaba en la playa de Los Olmos"/>
    <x v="1"/>
    <n v="70"/>
    <s v="España"/>
    <s v="Enfermedad, ataque cardíaco o ACVA"/>
    <s v="Local"/>
    <s v="Ahogamiento secundario a enfermedad"/>
    <s v="Edad, Enfermedad, Enfermedad Mental"/>
    <x v="1"/>
    <s v="Playas con vigilancia"/>
    <s v="Sin datos"/>
    <s v="RCP basica temprana por transeunte adiestrado"/>
    <s v="Fuera del horario de vigilancia"/>
    <s v="Natación recreativa"/>
    <s v="Socorrista no en servicio"/>
    <s v="Ciudadano"/>
    <s v="Asistencia por transeúntes adiestrados"/>
    <s v="#https://www.lavozdegalicia.es/noticia/vigo/2019/09/02/reaniman-banista-playa-olmos/00031567452237164682808.htm#"/>
  </r>
  <r>
    <d v="2019-09-02T00:00:00"/>
    <x v="248"/>
    <x v="294"/>
    <s v="A Coruña, Illa do Pé"/>
    <s v="A Coruña"/>
    <s v="Galicia"/>
    <d v="1899-12-30T13:00:00"/>
    <s v="43.384505"/>
    <s v="-8.413601"/>
    <s v="Rescatan a un percebeiro que cayó al mar cerca de la Illa do Pé"/>
    <x v="1"/>
    <n v="65"/>
    <s v="España"/>
    <s v="Condiciones del medio acuático"/>
    <s v="Local"/>
    <s v="Perdida de Control"/>
    <s v="Peligrosidad del entorno"/>
    <x v="5"/>
    <s v="Entorno marino"/>
    <s v="Sin datos"/>
    <s v="Sin datos"/>
    <s v="No vigilado"/>
    <s v="Pesca desde playa o rocas"/>
    <s v="Acompañante, familiar, amigo"/>
    <s v="Socorrista"/>
    <s v="Rescate por Socorristas o personas adiestradas en RCP"/>
    <s v="#https://www.lavozdegalicia.es/noticia/coruna/2019/09/02/rescatan-percebeiro-cayo-mar-casa-peces/0003_201909201909021567425674984.htm#"/>
  </r>
  <r>
    <d v="2019-09-02T00:00:00"/>
    <x v="249"/>
    <x v="295"/>
    <s v="Arico; Tajao, Playa de Callao Hondo"/>
    <s v="Tenerife"/>
    <s v="Canarias"/>
    <d v="1899-12-30T08:30:00"/>
    <s v="28.107155"/>
    <s v="-16.472859"/>
    <s v="El fallecido en Tajao se dio un golpe en la cabeza al sufrir una caída"/>
    <x v="1"/>
    <n v="45"/>
    <s v="España"/>
    <s v="Accidente, caída o zambullida accidentales"/>
    <s v="Sin datos"/>
    <s v="Posible Ahogamiento"/>
    <s v="Sin datos"/>
    <x v="0"/>
    <s v="Playas sin vigilancia"/>
    <s v="Sin datos"/>
    <s v="Recuperacion de cadaver"/>
    <s v="No vigilado"/>
    <s v="Actividad cerca del agua"/>
    <s v="Ciudadano"/>
    <s v="Ciudadano"/>
    <s v="Recuperación de cadaver"/>
    <s v="#https://www.eldia.es/sucesos/2019/09/03/fallecido-tajao-dio-golpe-cabeza/1005303.html#"/>
  </r>
  <r>
    <d v="2019-09-01T00:00:00"/>
    <x v="250"/>
    <x v="296"/>
    <s v="Alarcón, Embalse de Alarcon"/>
    <s v="Cuenca"/>
    <s v="Castilla La Mancha"/>
    <d v="1899-12-30T12:24:00"/>
    <s v="39.573405"/>
    <s v="-2.113702"/>
    <s v="Una mujer muere al caer su coche a un embalse de Cuenca"/>
    <x v="0"/>
    <n v="38"/>
    <s v="España"/>
    <s v="Accidente de Trafico"/>
    <s v="Sin datos"/>
    <s v="Ahogamiento secundario a accidente"/>
    <s v="Sin datos"/>
    <x v="0"/>
    <s v="Embalses, Pantanos"/>
    <s v="Sin datos"/>
    <s v="Recuperacion de cadaver"/>
    <s v="No vigilado"/>
    <s v="Circulación en vehiculo"/>
    <s v="Ciudadano"/>
    <s v="Cuerpo de Seguridad o Emergencias"/>
    <s v="Recuperación de cadaver"/>
    <s v="#https://www.elcomercio.es/sociedad/sucesos/muere-embalse-alarcon-20190901150832-ntrc.html#"/>
  </r>
  <r>
    <d v="2019-09-01T00:00:00"/>
    <x v="251"/>
    <x v="297"/>
    <s v="Algeciras, Playa del Rinconcillo"/>
    <s v="Cádiz"/>
    <s v="Andalucía"/>
    <d v="1899-12-30T10:20:00"/>
    <s v="36.155358"/>
    <s v="-5.444358"/>
    <s v="Muere un hombre de 74 años en la playa de El Rinconcillo de Algeciras"/>
    <x v="1"/>
    <n v="74"/>
    <s v="España"/>
    <s v="Sin datos"/>
    <s v="Local"/>
    <s v="Ahogado con sintomas de aspiración de agua"/>
    <s v="Edad, Enfermedad, Enfermedad Mental"/>
    <x v="0"/>
    <s v="Playas con vigilancia"/>
    <s v="Sin datos"/>
    <s v="SVA por SEM"/>
    <s v="Fuera del horario de vigilancia"/>
    <s v="Natación recreativa"/>
    <s v="Ciudadano"/>
    <s v="Ciudadano"/>
    <s v="Asistencia por transeúntes no adiestrados"/>
    <s v="#https://www.horasur.com/articulo/algeciras/fallece-hombre-playa-concha/20190901115207041469.html#"/>
  </r>
  <r>
    <d v="2019-09-01T00:00:00"/>
    <x v="252"/>
    <x v="298"/>
    <s v="Goián, Río Miño"/>
    <s v="Pontevedra"/>
    <s v="Galicia"/>
    <d v="1899-12-30T16:45:00"/>
    <s v="41.938457"/>
    <s v="-8.751428"/>
    <s v="Buscan a un nadador de triatlón portugués que pudo ahogarse en una prueba en el río Miño"/>
    <x v="1"/>
    <n v="23"/>
    <s v="Portugal"/>
    <s v="Enfermedad, ataque cardíaco o ACVA"/>
    <s v="Extranjero"/>
    <s v="Ahogamiento secundario a enfermedad"/>
    <s v="Navegación, deportes acuáticos"/>
    <x v="6"/>
    <s v="Rios, canales y similares"/>
    <s v="Sin datos"/>
    <s v="Recuperacion de cadaver"/>
    <s v="En horario de vigilancia"/>
    <s v="Natación competitiva"/>
    <s v="Ciudadano"/>
    <s v="Cuerpo de Seguridad o Emergencias"/>
    <s v="Recuperación de cadaver"/>
    <s v="#https://www.farodevigo.es/deportes/2019/09/01/participante-portugues-ahoga-durante-disputa/2163670.html#"/>
  </r>
  <r>
    <d v="2019-09-01T00:00:00"/>
    <x v="253"/>
    <x v="299"/>
    <s v="Mairena del Aljarafe"/>
    <s v="Sevilla"/>
    <s v="Andalucía"/>
    <d v="1899-12-30T19:10:00"/>
    <s v="37.348568"/>
    <s v="-6.034803"/>
    <s v="Muere joven de unos 20 años ahogado en una piscina de Sevilla"/>
    <x v="1"/>
    <n v="20"/>
    <s v="Nigeria"/>
    <s v="Sin datos"/>
    <s v="Residente"/>
    <s v="Ahogado con sintomas de aspiración de agua"/>
    <s v="Sin datos"/>
    <x v="0"/>
    <s v="Piscinas domesticas no vigiladas"/>
    <s v="Buenas condiciones metereológicas o del agua (Bandera Verde)"/>
    <s v="SVA por SEM"/>
    <s v="No vigilado"/>
    <s v="Natación recreativa"/>
    <s v="Acompañante, familiar, amigo"/>
    <s v="Acompañante, familiar, amigo"/>
    <s v="Asistencia por transeúntes no adiestrados"/>
    <s v="#https://www.estrelladigital.es/articulo/sucesos/muere-joven-20-anos-ahogado-piscina-sevilla/20190901225425384607.html#"/>
  </r>
  <r>
    <d v="2019-09-01T00:00:00"/>
    <x v="254"/>
    <x v="300"/>
    <s v="Calafell"/>
    <s v="Tarragona"/>
    <s v="Cataluña"/>
    <d v="1899-12-30T12:48:00"/>
    <s v="41.188203"/>
    <s v="1.587538"/>
    <s v="Un hombre muere ahogado en la playa de Calafell"/>
    <x v="1"/>
    <n v="70"/>
    <s v="España"/>
    <s v="Sin datos"/>
    <s v="Sin datos"/>
    <s v="Ahogado con sintomas de aspiración de agua"/>
    <s v="Edad, Enfermedad, Enfermedad Mental"/>
    <x v="0"/>
    <s v="Playas con vigilancia"/>
    <s v="Buenas condiciones metereológicas o del agua (Bandera Verde)"/>
    <s v="RCP basica SOS y SVA por SEM"/>
    <s v="En horario de vigilancia"/>
    <s v="Natación recreativa"/>
    <s v="Socorrista en servicio"/>
    <s v="Socorrista"/>
    <s v="Rescate por Socorristas o personas adiestradas en RCP"/>
    <s v="#https://www.diaridetarragona.com/costa/Un-hombre-muere-ahogado-en-la-playa-de-Calafell-20190901-0009.html#"/>
  </r>
  <r>
    <d v="2019-09-01T00:00:00"/>
    <x v="255"/>
    <x v="301"/>
    <s v="Jávea, Playa del Portixol"/>
    <s v="Alicante"/>
    <s v="Cdad Valenciana"/>
    <d v="1899-12-30T14:00:00"/>
    <s v="38.752763"/>
    <s v="0.224390"/>
    <s v="Una familia con un menor de 10 años queda atrapada en l'Illa del Portitxol de Xàbia"/>
    <x v="1"/>
    <n v="36"/>
    <s v="España"/>
    <s v="Condiciones del medio acuático"/>
    <s v="Sin datos"/>
    <s v="Perdida de Control"/>
    <s v="Sin datos"/>
    <x v="2"/>
    <s v="Playas con vigilancia"/>
    <s v="Moderadas condiciones metereológicas o del agua (Bandera amarilla)"/>
    <s v="Sin Reanimacion"/>
    <s v="En horario de vigilancia"/>
    <s v="Piraguismo, Kayac"/>
    <s v="Socorrista en servicio"/>
    <s v="Socorrista"/>
    <s v="Rescate por Socorristas o personas adiestradas en RCP"/>
    <s v="#https://www.levante-emv.com/marina/2019/09/01/familia-menor-10-anos-quedan/1916990.html#"/>
  </r>
  <r>
    <d v="2019-09-01T00:00:00"/>
    <x v="255"/>
    <x v="302"/>
    <s v="Jávea, Playa del Portixol"/>
    <s v="Alicante"/>
    <s v="Cdad Valenciana"/>
    <d v="1899-12-30T14:00:00"/>
    <s v="38.752763"/>
    <s v="0.224390"/>
    <s v="Una familia con un menor de 10 años queda atrapada en l'Illa del Portitxol de Xàbia"/>
    <x v="0"/>
    <n v="34"/>
    <s v="España"/>
    <s v="Condiciones del medio acuático"/>
    <s v="Sin datos"/>
    <s v="Perdida de Control"/>
    <s v="Sin datos"/>
    <x v="2"/>
    <s v="Playas con vigilancia"/>
    <s v="Moderadas condiciones metereológicas o del agua (Bandera amarilla)"/>
    <s v="Sin Reanimacion"/>
    <s v="En horario de vigilancia"/>
    <s v="Piraguismo, Kayac"/>
    <s v="Socorrista en servicio"/>
    <s v="Socorrista"/>
    <s v="Rescate por Socorristas o personas adiestradas en RCP"/>
    <s v="#https://www.levante-emv.com/marina/2019/09/01/familia-menor-10-anos-quedan/1916990.html#"/>
  </r>
  <r>
    <d v="2019-09-01T00:00:00"/>
    <x v="255"/>
    <x v="303"/>
    <s v="Jávea, Playa del Portixol"/>
    <s v="Alicante"/>
    <s v="Cdad Valenciana"/>
    <d v="1899-12-30T14:00:00"/>
    <s v="38.752763"/>
    <s v="0.224390"/>
    <s v="Una familia con un menor de 10 años queda atrapada en l'Illa del Portitxol de Xàbia"/>
    <x v="1"/>
    <n v="10"/>
    <s v="España"/>
    <s v="Condiciones del medio acuático"/>
    <s v="Sin datos"/>
    <s v="Perdida de Control"/>
    <s v="Sin datos"/>
    <x v="2"/>
    <s v="Playas con vigilancia"/>
    <s v="Moderadas condiciones metereológicas o del agua (Bandera amarilla)"/>
    <s v="Sin Reanimacion"/>
    <s v="En horario de vigilancia"/>
    <s v="Piraguismo, Kayac"/>
    <s v="Socorrista en servicio"/>
    <s v="Socorrista"/>
    <s v="Rescate por Socorristas o personas adiestradas en RCP"/>
    <s v="#https://www.levante-emv.com/marina/2019/09/01/familia-menor-10-anos-quedan/1916990.html#"/>
  </r>
  <r>
    <d v="2019-09-01T00:00:00"/>
    <x v="256"/>
    <x v="304"/>
    <s v="Premiá de Mar, Playa de Bellamar"/>
    <s v="Barcelona"/>
    <s v="Cataluña"/>
    <d v="1899-12-30T10:03:00"/>
    <s v="41.489358"/>
    <s v="2.362403"/>
    <s v="Persona de 67 años en parada cardio respiratoria recuperada en la lámina de agua y recuperada"/>
    <x v="1"/>
    <n v="67"/>
    <s v="España"/>
    <s v="Enfermedad, ataque cardíaco o ACVA"/>
    <s v="Sin datos"/>
    <s v="Ahogamiento secundario a enfermedad"/>
    <s v="Edad, Enfermedad, Enfermedad Mental"/>
    <x v="1"/>
    <s v="Playas con vigilancia"/>
    <s v="Sin datos"/>
    <s v="RCP basica SOS y SVA por SEM"/>
    <s v="En horario de vigilancia"/>
    <s v="Natación recreativa"/>
    <s v="Socorrista en servicio"/>
    <s v="Socorrista"/>
    <s v="Rescate por Socorristas o personas adiestradas en RCP"/>
    <s v="#https://twitter.com/SOSebastia/status/1168105059516899331#"/>
  </r>
  <r>
    <d v="2019-09-01T00:00:00"/>
    <x v="257"/>
    <x v="305"/>
    <s v="Gijón, Playa del Poniente"/>
    <s v="Asturias"/>
    <s v="Asturias"/>
    <d v="1899-12-30T10:30:00"/>
    <s v="43.548010"/>
    <s v="-5.673523"/>
    <s v="Amplio dispositivo de emergencia en la playa de Poniente para rescatar al tripulante de un velero"/>
    <x v="1"/>
    <n v="65"/>
    <s v="Reino Unido"/>
    <s v="Naufragio"/>
    <s v="Extranjero"/>
    <s v="Perdida de Control"/>
    <s v="Peligrosidad del entorno"/>
    <x v="2"/>
    <s v="Franja costera o alta mar"/>
    <s v="Moderadas condiciones metereológicas o del agua (Bandera amarilla)"/>
    <s v="Sin Reanimacion"/>
    <s v="No vigilado"/>
    <s v="Embarcación de vela"/>
    <s v="Ciudadano"/>
    <s v="Helicoptero"/>
    <s v="Rescate por personal adiestrado con equipamiento"/>
    <s v="#https://www.elcomercio.es/gijon/rescate-velero-playa-poniente-gijon-20190901111732-nt.html#"/>
  </r>
  <r>
    <d v="2019-09-01T00:00:00"/>
    <x v="258"/>
    <x v="306"/>
    <s v="Moaña"/>
    <s v="Pontevedra"/>
    <s v="Galicia"/>
    <d v="1899-12-30T02:15:00"/>
    <s v="42.272816"/>
    <s v="-8.735966"/>
    <s v="Muere un hombre tras caer al mar desde el puerto en el que pescaba"/>
    <x v="1"/>
    <n v="69"/>
    <s v="España"/>
    <s v="Accidente, caída o zambullida accidentales"/>
    <s v="Local"/>
    <s v="Ahogamiento secundario a accidente"/>
    <s v="Sin datos"/>
    <x v="0"/>
    <s v="Puertos, embarcaderos, amarres"/>
    <s v="Sin datos"/>
    <s v="SVA por SEM"/>
    <s v="No vigilado"/>
    <s v="Pesca desde playa o rocas"/>
    <s v="Acompañante, familiar, amigo"/>
    <s v="Cuerpo de Seguridad o Emergencias"/>
    <s v="Rescate por personal adiestrado con equipamiento"/>
    <s v="#https://www.galiciapress.es/texto-diario/mostrar/1515821/hombre-fallece-moana-pontevedra-caer-altura-mientras-pescaba#"/>
  </r>
  <r>
    <d v="2019-08-31T00:00:00"/>
    <x v="259"/>
    <x v="307"/>
    <s v="Almayate, Playa de El Hornillo"/>
    <s v="Málaga"/>
    <s v="Andalucía"/>
    <d v="1899-12-30T21:00:00"/>
    <s v="36.723550"/>
    <s v="-4.132466"/>
    <s v="Fallece una mujer en la playa del Hornillo, en Almayate"/>
    <x v="0"/>
    <n v="40"/>
    <s v="España"/>
    <s v="Sin datos"/>
    <s v="Sin datos"/>
    <s v="Ahogado con sintomas de aspiración de agua"/>
    <s v="Sin datos"/>
    <x v="0"/>
    <s v="Playas con vigilancia"/>
    <s v="Sin datos"/>
    <s v="SVA por SEM"/>
    <s v="No vigilado"/>
    <s v="Natación recreativa"/>
    <s v="Ciudadano"/>
    <s v="Ciudadano"/>
    <s v="Asistencia por transeúntes no adiestrados"/>
    <s v="#https://www.correodelaaxarquia.com/single-post/2019/08/31/Fallece-una-mujer-en-la-playa-del-Hornillo-en-Almayate#"/>
  </r>
  <r>
    <d v="2019-08-31T00:00:00"/>
    <x v="260"/>
    <x v="308"/>
    <s v="Can Pastilla"/>
    <s v="Mallorca"/>
    <s v="Baleares"/>
    <d v="1899-12-30T15:30:00"/>
    <s v="39.523642"/>
    <s v="2.708144"/>
    <s v="Rescatan en el mar a cinco personas tras volcar su motora en Can Pastilla"/>
    <x v="3"/>
    <m/>
    <s v="España"/>
    <s v="Naufragio"/>
    <s v="Sin datos"/>
    <s v="Perdida de Control"/>
    <s v="Sin datos"/>
    <x v="2"/>
    <s v="Franja costera o alta mar"/>
    <s v="Sin datos"/>
    <s v="Sin Reanimacion"/>
    <s v="No vigilado"/>
    <s v="Embarcación a motor"/>
    <s v="Ciudadano"/>
    <s v="Cuerpo de Seguridad o Emergencias"/>
    <s v="Rescate por personal adiestrado con equipamiento"/>
    <s v="#https://www.ultimahora.es/sucesos/ultimas/2019/08/31/1103717/rescatan-mar-cinco-personas-tras-volcar-motora-can-pastilla.html#"/>
  </r>
  <r>
    <d v="2019-08-31T00:00:00"/>
    <x v="260"/>
    <x v="309"/>
    <s v="Can Pastilla"/>
    <s v="Mallorca"/>
    <s v="Baleares"/>
    <d v="1899-12-30T15:30:00"/>
    <s v="39.523642"/>
    <s v="2.708144"/>
    <s v="Rescatan en el mar a cinco personas tras volcar su motora en Can Pastilla"/>
    <x v="3"/>
    <m/>
    <s v="España"/>
    <s v="Naufragio"/>
    <s v="Sin datos"/>
    <s v="Perdida de Control"/>
    <s v="Sin datos"/>
    <x v="2"/>
    <s v="Franja costera o alta mar"/>
    <s v="Sin datos"/>
    <s v="Sin Reanimacion"/>
    <s v="No vigilado"/>
    <s v="Embarcación a motor"/>
    <s v="Ciudadano"/>
    <s v="Cuerpo de Seguridad o Emergencias"/>
    <s v="Rescate por personal adiestrado con equipamiento"/>
    <s v="#https://www.ultimahora.es/sucesos/ultimas/2019/08/31/1103717/rescatan-mar-cinco-personas-tras-volcar-motora-can-pastilla.html#"/>
  </r>
  <r>
    <d v="2019-08-31T00:00:00"/>
    <x v="260"/>
    <x v="310"/>
    <s v="Can Pastilla"/>
    <s v="Mallorca"/>
    <s v="Baleares"/>
    <d v="1899-12-30T15:30:00"/>
    <s v="39.523642"/>
    <s v="2.708144"/>
    <s v="Rescatan en el mar a cinco personas tras volcar su motora en Can Pastilla"/>
    <x v="3"/>
    <m/>
    <s v="España"/>
    <s v="Naufragio"/>
    <s v="Sin datos"/>
    <s v="Perdida de Control"/>
    <s v="Sin datos"/>
    <x v="2"/>
    <s v="Franja costera o alta mar"/>
    <s v="Sin datos"/>
    <s v="Sin Reanimacion"/>
    <s v="No vigilado"/>
    <s v="Embarcación a motor"/>
    <s v="Ciudadano"/>
    <s v="Cuerpo de Seguridad o Emergencias"/>
    <s v="Rescate por personal adiestrado con equipamiento"/>
    <s v="#https://www.ultimahora.es/sucesos/ultimas/2019/08/31/1103717/rescatan-mar-cinco-personas-tras-volcar-motora-can-pastilla.html#"/>
  </r>
  <r>
    <d v="2019-08-31T00:00:00"/>
    <x v="260"/>
    <x v="311"/>
    <s v="Can Pastilla"/>
    <s v="Mallorca"/>
    <s v="Baleares"/>
    <d v="1899-12-30T15:30:00"/>
    <s v="39.523642"/>
    <s v="2.708144"/>
    <s v="Rescatan en el mar a cinco personas tras volcar su motora en Can Pastilla"/>
    <x v="3"/>
    <m/>
    <s v="España"/>
    <s v="Naufragio"/>
    <s v="Sin datos"/>
    <s v="Perdida de Control"/>
    <s v="Sin datos"/>
    <x v="2"/>
    <s v="Franja costera o alta mar"/>
    <s v="Sin datos"/>
    <s v="Sin Reanimacion"/>
    <s v="No vigilado"/>
    <s v="Embarcación a motor"/>
    <s v="Ciudadano"/>
    <s v="Cuerpo de Seguridad o Emergencias"/>
    <s v="Rescate por personal adiestrado con equipamiento"/>
    <s v="#https://www.ultimahora.es/sucesos/ultimas/2019/08/31/1103717/rescatan-mar-cinco-personas-tras-volcar-motora-can-pastilla.html#"/>
  </r>
  <r>
    <d v="2019-08-31T00:00:00"/>
    <x v="260"/>
    <x v="312"/>
    <s v="Can Pastilla"/>
    <s v="Mallorca"/>
    <s v="Baleares"/>
    <d v="1899-12-30T15:30:00"/>
    <s v="39.523642"/>
    <s v="2.708144"/>
    <s v="Rescatan en el mar a cinco personas tras volcar su motora en Can Pastilla"/>
    <x v="3"/>
    <m/>
    <s v="España"/>
    <s v="Naufragio"/>
    <s v="Sin datos"/>
    <s v="Perdida de Control"/>
    <s v="Sin datos"/>
    <x v="2"/>
    <s v="Franja costera o alta mar"/>
    <s v="Sin datos"/>
    <s v="Sin Reanimacion"/>
    <s v="No vigilado"/>
    <s v="Embarcación a motor"/>
    <s v="Ciudadano"/>
    <s v="Cuerpo de Seguridad o Emergencias"/>
    <s v="Rescate por personal adiestrado con equipamiento"/>
    <s v="#https://www.ultimahora.es/sucesos/ultimas/2019/08/31/1103717/rescatan-mar-cinco-personas-tras-volcar-motora-can-pastilla.html#"/>
  </r>
  <r>
    <d v="2019-08-30T00:00:00"/>
    <x v="261"/>
    <x v="313"/>
    <s v="Valladolid, Río Pisuerga"/>
    <s v="Valladolid"/>
    <s v="Castilla y León"/>
    <d v="1899-12-30T20:45:00"/>
    <s v="41.670407"/>
    <s v="-4.716377"/>
    <s v="Rescatan a un joven de 14 años cuando intentaba cruzar a nado el río Pisuerga en Valladolid"/>
    <x v="1"/>
    <n v="14"/>
    <s v="España"/>
    <s v="Falta de competencia acuática"/>
    <s v="Local"/>
    <s v="Distres Acuatico"/>
    <s v="Psicológicos, roles de grupo"/>
    <x v="3"/>
    <s v="Rios, canales y similares"/>
    <s v="Buenas condiciones metereológicas o del agua (Bandera Verde)"/>
    <s v="Sin Reanimacion"/>
    <s v="No vigilado"/>
    <s v="Natación recreativa"/>
    <s v="Acompañante, familiar, amigo"/>
    <s v="Cuerpo de Seguridad o Emergencias"/>
    <s v="Rescate por personal adiestrado con equipamiento"/>
    <s v="#https://www.elnortedecastilla.es/valladolid/rescatado-joven-anos-20190831113521-nt.html#"/>
  </r>
  <r>
    <d v="2019-08-30T00:00:00"/>
    <x v="262"/>
    <x v="314"/>
    <s v="Redondela, A Portela, río Alvedosa"/>
    <s v="Pontevedra"/>
    <s v="Galicia"/>
    <d v="1899-12-30T18:53:00"/>
    <s v="42.287360"/>
    <s v="-8.612378"/>
    <s v="Una mujer de 55 años muere ahogada en Redondela"/>
    <x v="0"/>
    <n v="55"/>
    <s v="España"/>
    <s v="Sin datos"/>
    <s v="Local"/>
    <s v="Ahogado con sintomas de aspiración de agua"/>
    <s v="Sin datos"/>
    <x v="0"/>
    <s v="Rios, canales y similares"/>
    <s v="Sin datos"/>
    <s v="Recuperacion de cadaver"/>
    <s v="No vigilado"/>
    <s v="Sin datos"/>
    <s v="Ciudadano"/>
    <s v="Cuerpo de Seguridad o Emergencias"/>
    <s v="Recuperación de cadaver"/>
    <s v="#https://www.farodevigo.es/comarcas/2019/08/30/mujer-55-anos-muere-ahogada/2162734.html#"/>
  </r>
  <r>
    <d v="2019-08-30T00:00:00"/>
    <x v="263"/>
    <x v="315"/>
    <s v="Ourense, Río Miño, playa fluvial de la Antena"/>
    <s v="Ourense"/>
    <s v="Galicia"/>
    <d v="1899-12-30T11:00:00"/>
    <s v="42.345610"/>
    <s v="-7.866042"/>
    <s v="Aparece el cadáver de un hombre flotando en el Miño en Ourense"/>
    <x v="1"/>
    <n v="80"/>
    <s v="España"/>
    <s v="Accidente, caída o zambullida accidentales"/>
    <s v="Local"/>
    <s v="Posible Ahogamiento"/>
    <s v="Edad, Enfermedad, Enfermedad Mental"/>
    <x v="0"/>
    <s v="Rios, canales y similares"/>
    <s v="Sin datos"/>
    <s v="Recuperacion de cadaver"/>
    <s v="No vigilado"/>
    <s v="Actividad cerca del agua"/>
    <s v="Ciudadano"/>
    <s v="Cuerpo de Seguridad o Emergencias"/>
    <s v="Recuperación de cadaver"/>
    <s v="#https://www.lavozdegalicia.es/noticia/ourense/ourense/2019/08/30/aparece-cadaver-hombre-flotando-mino-ourense/00031567159973992325207.htm#"/>
  </r>
  <r>
    <d v="2019-08-29T00:00:00"/>
    <x v="264"/>
    <x v="316"/>
    <s v="Cervera de los Montes"/>
    <s v="Toledo"/>
    <s v="Castilla La Mancha"/>
    <d v="1899-12-30T10:00:00"/>
    <s v="40.051129"/>
    <s v="-4.811784"/>
    <s v="Encuentran el cadáver de un hombre en el fondo del pozo con el que regaba su huerto"/>
    <x v="1"/>
    <n v="70"/>
    <s v="España"/>
    <s v="Accidente, caída o zambullida accidentales"/>
    <s v="Local"/>
    <s v="Ahogamiento secundario a accidente"/>
    <s v="Edad, Enfermedad, Enfermedad Mental"/>
    <x v="0"/>
    <s v="Sistemas de recogida, transporte o almacenamiento de agua"/>
    <s v="Sin datos"/>
    <s v="Recuperacion de cadaver"/>
    <s v="No vigilado"/>
    <s v="Actividad cerca del agua"/>
    <s v="Acompañante, familiar, amigo"/>
    <s v="Cuerpo de Seguridad o Emergencias"/>
    <s v="Recuperación de cadaver"/>
    <s v="#https://www.lavozdetalavera.com/noticia/52897/comarca/encuentran-el-cadaver-de-un-hombre-en-el-fondo-del-pozo-con-el-que-regaba-su-huerto.html#"/>
  </r>
  <r>
    <d v="2019-08-29T00:00:00"/>
    <x v="265"/>
    <x v="317"/>
    <s v="El Perellonet"/>
    <s v="Valencia"/>
    <s v="Cdad Valenciana"/>
    <d v="1899-12-30T18:30:00"/>
    <s v="39.297008"/>
    <s v="-0.286142"/>
    <s v="Ahogado en la playa de El Perellonet"/>
    <x v="1"/>
    <n v="45"/>
    <s v="España"/>
    <s v="Corriente de resaca"/>
    <s v="Sin datos"/>
    <s v="Ahogado con sintomas de aspiración de agua"/>
    <s v="Sin datos"/>
    <x v="0"/>
    <s v="Playas con vigilancia"/>
    <s v="Sin datos"/>
    <s v="RCP basica SOS y SVA por SEM"/>
    <s v="En horario de vigilancia"/>
    <s v="Natación recreativa"/>
    <s v="Acompañante, familiar, amigo"/>
    <s v="Socorrista"/>
    <s v="Sin datos"/>
    <s v="#https://www.lasprovincias.es/sucesos/ahogado-playa-perellonet-20190831235532-ntvo.html#"/>
  </r>
  <r>
    <d v="2019-08-29T00:00:00"/>
    <x v="265"/>
    <x v="318"/>
    <s v="El Perellonet"/>
    <s v="Valencia"/>
    <s v="Cdad Valenciana"/>
    <d v="1899-12-30T18:30:00"/>
    <s v="39.297008"/>
    <s v="-0.286142"/>
    <s v="Ahogado en la playa de El Perellonet"/>
    <x v="0"/>
    <n v="45"/>
    <s v="España"/>
    <s v="Corriente de resaca"/>
    <s v="Sin datos"/>
    <s v="Perdida de Control"/>
    <s v="Sin datos"/>
    <x v="2"/>
    <s v="Playas con vigilancia"/>
    <s v="Sin datos"/>
    <s v="Sin Reanimacion"/>
    <s v="En horario de vigilancia"/>
    <s v="Natación recreativa"/>
    <s v="Acompañante, familiar, amigo"/>
    <s v="Socorrista"/>
    <s v="Sin datos"/>
    <s v="#https://www.lasprovincias.es/sucesos/ahogado-playa-perellonet-20190831235532-ntvo.html#"/>
  </r>
  <r>
    <d v="2019-08-29T00:00:00"/>
    <x v="266"/>
    <x v="319"/>
    <s v="Mazarrón, Playa de la Reya"/>
    <s v="Murcia"/>
    <s v="Murcia"/>
    <d v="1899-12-30T12:00:00"/>
    <s v="37.559666"/>
    <s v="-1.277096"/>
    <s v="Muere un hombre en la playa La Reya de Mazarrón"/>
    <x v="1"/>
    <n v="70"/>
    <s v="España"/>
    <s v="Enfermedad, ataque cardíaco o ACVA"/>
    <s v="Sin datos"/>
    <s v="Ahogamiento secundario a enfermedad"/>
    <s v="Edad, Enfermedad, Enfermedad Mental"/>
    <x v="0"/>
    <s v="Playas con vigilancia"/>
    <s v="Sin datos"/>
    <s v="RCP basica SOS y SVA por SEM"/>
    <s v="En horario de vigilancia"/>
    <s v="Natación recreativa"/>
    <s v="Ciudadano"/>
    <s v="Ciudadano"/>
    <s v="Rescate por Socorristas o personas adiestradas en RCP"/>
    <s v="#https://www.laopiniondemurcia.es/municipios/2019/08/30/muere-hombre-playa-rella-mazarron/1048431.html#"/>
  </r>
  <r>
    <d v="2019-08-29T00:00:00"/>
    <x v="267"/>
    <x v="320"/>
    <s v="Sada, Puerto"/>
    <s v="a Coruña"/>
    <s v="Galicia"/>
    <d v="1899-12-30T22:00:00"/>
    <s v="43.362184"/>
    <s v="-8.246120"/>
    <s v="Aparatoso rescate en Sada de un conductor ebrio que cayó al mar"/>
    <x v="1"/>
    <m/>
    <s v="España"/>
    <s v="Accidente de Trafico"/>
    <s v="Local"/>
    <s v="Perdida de Control"/>
    <s v="Drogas, Alcohol, tóxicos"/>
    <x v="2"/>
    <s v="Puertos, embarcaderos, amarres"/>
    <s v="Sin datos"/>
    <s v="Sin Reanimacion"/>
    <s v="No vigilado"/>
    <s v="Circulación en vehiculo"/>
    <s v="Ciudadano"/>
    <s v="Cuerpo de Seguridad o Emergencias"/>
    <s v="Rescate por personal adiestrado con equipamiento"/>
    <s v="#https://www.lavozdegalicia.es/noticia/coruna/2019/08/29/despliegue-sada-rescatar-hombre-precipito-mar-vehiculo/00031567110719533317806.htm#"/>
  </r>
  <r>
    <d v="2019-08-29T00:00:00"/>
    <x v="268"/>
    <x v="321"/>
    <s v="Sant Llorenç des Cardassar, Sa Coma"/>
    <s v="Mallorca"/>
    <s v="Baleares"/>
    <d v="1899-12-30T10:30:00"/>
    <s v="39.572991"/>
    <s v="3.378755"/>
    <s v="Hallan muerto a un joven de 17 años desaparecido mientras buceaba en sa Coma"/>
    <x v="1"/>
    <n v="17"/>
    <s v="España"/>
    <s v="Incidente o accidente de buceo"/>
    <s v="Sin datos"/>
    <s v="Posible Ahogamiento"/>
    <s v="Sin datos"/>
    <x v="0"/>
    <s v="Entorno marino"/>
    <s v="Sin datos"/>
    <s v="Recuperacion de cadaver"/>
    <s v="No vigilado"/>
    <s v="Buceo a pulmon"/>
    <s v="Acompañante, familiar, amigo"/>
    <s v="Cuerpo de Seguridad o Emergencias"/>
    <s v="Recuperación de cadaver"/>
    <s v="#https://www.ultimahora.es/sucesos/ultimas/2019/08/29/1103323/apnea-fallece-joven-mallorca.html#"/>
  </r>
  <r>
    <d v="2019-08-28T00:00:00"/>
    <x v="269"/>
    <x v="322"/>
    <s v="Altafuya"/>
    <s v="Tarragona"/>
    <s v="Cataluña"/>
    <d v="1899-12-30T13:10:00"/>
    <s v="41.134029"/>
    <s v="1.379113"/>
    <s v="Evacúan a una mujer a punto de morir ahogada en Altafulla"/>
    <x v="0"/>
    <n v="68"/>
    <s v="España"/>
    <s v="Sin datos"/>
    <s v="Sin datos"/>
    <s v="Ahogado con sintomas de aspiración de agua"/>
    <s v="Edad, Enfermedad, Enfermedad Mental"/>
    <x v="1"/>
    <s v="Playas con vigilancia"/>
    <s v="Sin datos"/>
    <s v="RCP basica SOS y SVA por SEM"/>
    <s v="En horario de vigilancia"/>
    <s v="Natación recreativa"/>
    <s v="Sin datos"/>
    <s v="Socorrista"/>
    <s v="Rescate por Socorristas o personas adiestradas en RCP"/>
    <s v="#https://www.diaridetarragona.com/costa/Evacuan-a-una-mujer-a-punto-de-morir-ahogada-en-Altafulla-20190829-0004.html#"/>
  </r>
  <r>
    <d v="2019-08-28T00:00:00"/>
    <x v="270"/>
    <x v="323"/>
    <s v="Getxo, Playa La Galea"/>
    <s v="Vizcaya"/>
    <s v="Euskadi"/>
    <m/>
    <s v="43.368415"/>
    <s v="-3.035565"/>
    <s v="Un herido al chocar su moto de agua contra unas rocas en La Galea"/>
    <x v="1"/>
    <m/>
    <s v="España"/>
    <s v="Naufragio"/>
    <s v="Sin datos"/>
    <s v="Victima con traumatismo"/>
    <s v="Sin datos"/>
    <x v="5"/>
    <s v="Entorno marino"/>
    <s v="Sin datos"/>
    <s v="Sin Reanimacion"/>
    <s v="No vigilado"/>
    <s v="Embarcación a motor"/>
    <s v="Acompañante, familiar, amigo"/>
    <s v="Cuerpo de Seguridad o Emergencias"/>
    <s v="Rescate por personal adiestrado con equipamiento"/>
    <s v="#https://www.elcorreo.com/bizkaia/herido-chocar-moto-agua-6078535393001-20190828160809-vi.html#"/>
  </r>
  <r>
    <d v="2019-08-28T00:00:00"/>
    <x v="270"/>
    <x v="324"/>
    <s v="Getxo, Playa La Galea"/>
    <s v="Vizcaya"/>
    <s v="Euskadi"/>
    <m/>
    <s v="43.368415"/>
    <s v="-3.035565"/>
    <s v="Un herido al chocar su moto de agua contra unas rocas en La Galea"/>
    <x v="1"/>
    <m/>
    <s v="España"/>
    <s v="Naufragio"/>
    <s v="Sin datos"/>
    <s v="Perdida de Control"/>
    <s v="Sin datos"/>
    <x v="3"/>
    <s v="Entorno marino"/>
    <s v="Sin datos"/>
    <s v="Sin Reanimacion"/>
    <s v="No vigilado"/>
    <s v="Embarcación a motor"/>
    <s v="Acompañante, familiar, amigo"/>
    <s v="Cuerpo de Seguridad o Emergencias"/>
    <s v="Rescate por personal adiestrado con equipamiento"/>
    <s v="#https://www.elcorreo.com/bizkaia/herido-chocar-moto-agua-6078535393001-20190828160809-vi.html#"/>
  </r>
  <r>
    <d v="2019-08-28T00:00:00"/>
    <x v="271"/>
    <x v="325"/>
    <s v="Laredo, Playa de la Salvé"/>
    <s v="Cantabria"/>
    <s v="Cantabria"/>
    <d v="1899-12-30T20:55:00"/>
    <s v="43.420801"/>
    <s v="-3.435606"/>
    <s v="Bomberos autonómicos ayudan a un surfista a salir del agua en la playa La Salvé, en Laredo"/>
    <x v="1"/>
    <m/>
    <s v="España"/>
    <s v="Navegación o deportes acuáticos"/>
    <s v="Sin datos"/>
    <s v="Perdida de Control"/>
    <s v="Sin datos"/>
    <x v="2"/>
    <s v="Playas con vigilancia"/>
    <s v="Sin datos"/>
    <s v="Sin Reanimacion"/>
    <s v="Fuera del horario de vigilancia"/>
    <s v="Surf-Windsurf-Esqui acuatico-Kyte"/>
    <s v="Ciudadano"/>
    <s v="Cuerpo de Seguridad o Emergencias"/>
    <s v="Rescate por personal adiestrado con equipamiento"/>
    <s v="#https://112.cantabria.es/inicio/-/asset_publisher/KFD4QfOyHGum/content/bomberos-autonomicos-ayudan-a-un-surfista-a-salir-del-agua-en-la-playa-la-salve-en-laredo?inheritRedirect=false&amp;redirect=https://112.cantabria.es/inicio%3Fp_p_id%3D101_INSTANCE_KFD4QfOyHGum%26p_p_lifecycle%3D0%26p_p_state%3Dnormal%26p_p_mode%3Dview%26p_p_col_id%3Dcolumn-1%26p_p_col_count%3D1#"/>
  </r>
  <r>
    <d v="2019-08-28T00:00:00"/>
    <x v="272"/>
    <x v="326"/>
    <s v="Cangas, Vilariño, playa de Vilariño"/>
    <s v="Pontevedra"/>
    <s v="Galicia"/>
    <d v="1899-12-30T15:30:00"/>
    <s v="42.275578"/>
    <s v="-8.821292"/>
    <s v="Logra reanimar con otro vecino a su abuela, hallada flotando en Vilariño"/>
    <x v="0"/>
    <n v="90"/>
    <s v="España"/>
    <s v="Accidente, caída o zambullida accidentales"/>
    <s v="Local"/>
    <s v="Ahogamiento secundario a accidente"/>
    <s v="Edad, Enfermedad, Enfermedad Mental"/>
    <x v="1"/>
    <s v="Playas sin vigilancia"/>
    <s v="Sin datos"/>
    <s v="RCP basica temprana por transeunte adiestrado"/>
    <s v="No vigilado"/>
    <s v="Actividad cerca del agua"/>
    <s v="Ciudadano"/>
    <s v="Ciudadano"/>
    <s v="Asistencia por transeúntes adiestrados"/>
    <s v="#https://www.elcorreogallego.es/galicia/ecg/un-particular-rescata-mar-nonagenaria/idEdicion-2019-08-29/idNoticia-1200429#"/>
  </r>
  <r>
    <d v="2019-08-28T00:00:00"/>
    <x v="273"/>
    <x v="327"/>
    <s v="Muxía, Punta de la Buitra"/>
    <s v="A Coruña"/>
    <s v="Galicia"/>
    <d v="1899-12-30T11:00:00"/>
    <s v="43.089205"/>
    <s v="-9.257266"/>
    <s v="Cae al mar una familia de Zaragoza que visitaba A Barca de Muxía"/>
    <x v="1"/>
    <n v="45"/>
    <s v="España"/>
    <s v="Condiciones del medio acuático"/>
    <s v="Otra CCAA"/>
    <s v="Perdida de Control"/>
    <s v="Peligrosidad del entorno"/>
    <x v="5"/>
    <s v="Entorno marino"/>
    <s v="Sin datos"/>
    <s v="Sin Reanimacion"/>
    <s v="No vigilado"/>
    <s v="Actividad cerca del agua"/>
    <s v="Acompañante, familiar, amigo"/>
    <s v="Acompañante, familiar, amigo"/>
    <s v="Asistencia por transeúntes no adiestrados"/>
    <s v="#https://www.lavozdegalicia.es/noticia/carballo/muxia/2019/08/28/cae-mar-familia-zaragoza-visitaba-barca-muxia/00031566988486451516407.htm#"/>
  </r>
  <r>
    <d v="2019-08-28T00:00:00"/>
    <x v="273"/>
    <x v="328"/>
    <s v="Muxía, Punta de la Buitra"/>
    <s v="A Coruña"/>
    <s v="Galicia"/>
    <d v="1899-12-30T11:00:00"/>
    <s v="43.089205"/>
    <s v="-9.257266"/>
    <s v="Cae al mar una familia de Zaragoza que visitaba A Barca de Muxía"/>
    <x v="0"/>
    <n v="45"/>
    <s v="España"/>
    <s v="Condiciones del medio acuático"/>
    <s v="Otra CCAA"/>
    <s v="Perdida de Control"/>
    <s v="Peligrosidad del entorno"/>
    <x v="5"/>
    <s v="Entorno marino"/>
    <s v="Sin datos"/>
    <s v="Sin Reanimacion"/>
    <s v="No vigilado"/>
    <s v="Actividad cerca del agua"/>
    <s v="Acompañante, familiar, amigo"/>
    <s v="Acompañante, familiar, amigo"/>
    <s v="Asistencia por transeúntes no adiestrados"/>
    <s v="#https://www.lavozdegalicia.es/noticia/carballo/muxia/2019/08/28/cae-mar-familia-zaragoza-visitaba-barca-muxia/00031566988486451516407.htm#"/>
  </r>
  <r>
    <d v="2019-08-28T00:00:00"/>
    <x v="273"/>
    <x v="329"/>
    <s v="Muxía, Punta de la Buitra"/>
    <s v="A Coruña"/>
    <s v="Galicia"/>
    <d v="1899-12-30T11:00:00"/>
    <s v="43.089205"/>
    <s v="-9.257266"/>
    <s v="Cae al mar una familia de Zaragoza que visitaba A Barca de Muxía"/>
    <x v="0"/>
    <n v="10"/>
    <s v="España"/>
    <s v="Condiciones del medio acuático"/>
    <s v="Otra CCAA"/>
    <s v="Perdida de Control"/>
    <s v="Peligrosidad del entorno"/>
    <x v="5"/>
    <s v="Entorno marino"/>
    <s v="Sin datos"/>
    <s v="Sin Reanimacion"/>
    <s v="No vigilado"/>
    <s v="Actividad cerca del agua"/>
    <s v="Acompañante, familiar, amigo"/>
    <s v="Acompañante, familiar, amigo"/>
    <s v="Asistencia por transeúntes no adiestrados"/>
    <s v="#https://www.lavozdegalicia.es/noticia/carballo/muxia/2019/08/28/cae-mar-familia-zaragoza-visitaba-barca-muxia/00031566988486451516407.htm#"/>
  </r>
  <r>
    <d v="2019-08-28T00:00:00"/>
    <x v="273"/>
    <x v="330"/>
    <s v="Muxía, Punta de la Buitra"/>
    <s v="A Coruña"/>
    <s v="Galicia"/>
    <d v="1899-12-30T11:00:00"/>
    <s v="43.089205"/>
    <s v="-9.257266"/>
    <s v="Cae al mar una familia de Zaragoza que visitaba A Barca de Muxía"/>
    <x v="0"/>
    <n v="14"/>
    <s v="España"/>
    <s v="Condiciones del medio acuático"/>
    <s v="Otra CCAA"/>
    <s v="Perdida de Control"/>
    <s v="Peligrosidad del entorno"/>
    <x v="5"/>
    <s v="Entorno marino"/>
    <s v="Sin datos"/>
    <s v="Sin Reanimacion"/>
    <s v="No vigilado"/>
    <s v="Actividad cerca del agua"/>
    <s v="Acompañante, familiar, amigo"/>
    <s v="Acompañante, familiar, amigo"/>
    <s v="Asistencia por transeúntes no adiestrados"/>
    <s v="#https://www.lavozdegalicia.es/noticia/carballo/muxia/2019/08/28/cae-mar-familia-zaragoza-visitaba-barca-muxia/00031566988486451516407.htm#"/>
  </r>
  <r>
    <d v="2019-08-28T00:00:00"/>
    <x v="274"/>
    <x v="331"/>
    <s v="Muxía, Punta da Buitra"/>
    <s v="A Coruña"/>
    <s v="Galicia"/>
    <d v="1899-12-30T10:00:00"/>
    <s v="43.093305"/>
    <s v="-9.248491"/>
    <s v="Una mujer fue rescatada en helicóptero después de caer al agua mientras pescaba en Muxía"/>
    <x v="0"/>
    <n v="22"/>
    <s v="España"/>
    <s v="Accidente, caída o zambullida accidentales"/>
    <s v="Local"/>
    <s v="Perdida de Control"/>
    <s v="Sin datos"/>
    <x v="3"/>
    <s v="Entorno marino"/>
    <s v="Sin datos"/>
    <s v="Sin Reanimacion"/>
    <s v="No vigilado"/>
    <s v="Pesca desde playa o rocas"/>
    <s v="Acompañante, familiar, amigo"/>
    <s v="Helicoptero"/>
    <s v="Rescate por personal adiestrado con equipamiento"/>
    <s v="#https://www.axega112.gal/es/noticia/es/una-mujer-fue-rescatada-en-helicoptero-despues-de-caer-al-agua-mientras-pescaba-en-muxia#"/>
  </r>
  <r>
    <d v="2019-08-28T00:00:00"/>
    <x v="274"/>
    <x v="332"/>
    <s v="Muxía, Punta da Buitra"/>
    <s v="A Coruña"/>
    <s v="Galicia"/>
    <d v="1899-12-30T10:00:00"/>
    <s v="43.093305"/>
    <s v="-9.248491"/>
    <s v="Una mujer fue rescatada en helicóptero después de caer al agua mientras pescaba en Muxía"/>
    <x v="1"/>
    <m/>
    <s v="España"/>
    <s v="Accidente, caída o zambullida accidentales"/>
    <s v="Local"/>
    <s v="Perdida de Control"/>
    <s v="Sin datos"/>
    <x v="2"/>
    <s v="Entorno marino"/>
    <s v="Sin datos"/>
    <s v="Sin Reanimacion"/>
    <s v="No vigilado"/>
    <s v="Pesca desde playa o rocas"/>
    <s v="Acompañante, familiar, amigo"/>
    <s v="No preciso extraccion"/>
    <s v="Rescate por personal adiestrado con equipamiento"/>
    <s v="#https://www.axega112.gal/es/noticia/es/una-mujer-fue-rescatada-en-helicoptero-despues-de-caer-al-agua-mientras-pescaba-en-muxia#"/>
  </r>
  <r>
    <d v="2019-08-28T00:00:00"/>
    <x v="274"/>
    <x v="333"/>
    <s v="Muxía, Punta da Buitra"/>
    <s v="A Coruña"/>
    <s v="Galicia"/>
    <d v="1899-12-30T10:00:00"/>
    <s v="43.093305"/>
    <s v="-9.248491"/>
    <s v="Una mujer fue rescatada en helicóptero después de caer al agua mientras pescaba en Muxía"/>
    <x v="1"/>
    <m/>
    <s v="España"/>
    <s v="Accidente, caída o zambullida accidentales"/>
    <s v="Local"/>
    <s v="Perdida de Control"/>
    <s v="Sin datos"/>
    <x v="3"/>
    <s v="Entorno marino"/>
    <s v="Sin datos"/>
    <s v="Sin Reanimacion"/>
    <s v="No vigilado"/>
    <s v="Pesca desde playa o rocas"/>
    <s v="Acompañante, familiar, amigo"/>
    <s v="No preciso extraccion"/>
    <s v="Rescate por personal adiestrado con equipamiento"/>
    <s v="#https://www.axega112.gal/es/noticia/es/una-mujer-fue-rescatada-en-helicoptero-despues-de-caer-al-agua-mientras-pescaba-en-muxia#"/>
  </r>
  <r>
    <d v="2019-08-27T00:00:00"/>
    <x v="275"/>
    <x v="334"/>
    <s v="Villaviciosa, Parque de la Barquerina, Rïo Linares"/>
    <s v="Asturias"/>
    <s v="Asturias"/>
    <m/>
    <s v="43.480943"/>
    <s v="-5.440829"/>
    <s v="Una mujer herida tras caer al río Linares en Villaviciosa"/>
    <x v="0"/>
    <m/>
    <s v="España"/>
    <s v="Accidente, caída o zambullida accidentales"/>
    <s v="Local"/>
    <s v="Victima con traumatismo"/>
    <s v="Sin datos"/>
    <x v="4"/>
    <s v="Rios, canales y similares"/>
    <s v="Sin datos"/>
    <s v="Sin Reanimacion"/>
    <s v="No vigilado"/>
    <s v="Actividad cerca del agua"/>
    <s v="Acompañante, familiar, amigo"/>
    <s v="Cuerpo de Seguridad o Emergencias"/>
    <s v="Rescate por personal adiestrado con equipamiento"/>
    <s v="#https://www.elcomercio.es/asturias/villaviciosa-herida-caer-rio-linares-barquerina-20190927192957-nt.html#"/>
  </r>
  <r>
    <d v="2019-08-27T00:00:00"/>
    <x v="276"/>
    <x v="335"/>
    <s v="Monserrat"/>
    <s v="Valencia"/>
    <s v="Cdad Valenciana"/>
    <d v="1899-12-30T12:00:00"/>
    <s v="39.366103"/>
    <s v="-0.613518"/>
    <s v="Una niña de año y medio muere ahogada tras caer a una piscina en Montserrat"/>
    <x v="0"/>
    <n v="2"/>
    <s v="Rumanía"/>
    <s v="Falta de supervisión o vigilancia"/>
    <s v="Residente"/>
    <s v="Ahogado con sintomas de aspiración de agua"/>
    <s v="Sin datos"/>
    <x v="0"/>
    <s v="Piscinas domesticas no vigiladas"/>
    <s v="Buenas condiciones metereológicas o del agua (Bandera Verde)"/>
    <s v="SVA por SEM"/>
    <s v="No vigilado"/>
    <s v="Actividad cerca del agua"/>
    <s v="Acompañante, familiar, amigo"/>
    <s v="Acompañante, familiar, amigo"/>
    <s v="Asistencia por transeúntes no adiestrados"/>
    <s v="#https://www.levante-emv.com/sucesos/2019/08/31/nina-ano-medio-muere-ahogada/1916675.html#"/>
  </r>
  <r>
    <d v="2019-08-27T00:00:00"/>
    <x v="277"/>
    <x v="336"/>
    <s v="Rosas, Parque acuático"/>
    <s v="Girona"/>
    <s v="Cataluña"/>
    <d v="1899-12-30T17:00:00"/>
    <s v="42.277008"/>
    <s v="3.153584"/>
    <s v="Reanimen un nen de 5 anys que gairebé s'ofega en un parc aquàtic"/>
    <x v="1"/>
    <n v="5"/>
    <s v="España"/>
    <s v="Sin datos"/>
    <s v="Sin datos"/>
    <s v="Ahogado con sintomas de aspiración de agua"/>
    <s v="Sin datos"/>
    <x v="1"/>
    <s v="Parque acuatico"/>
    <s v="Buenas condiciones metereológicas o del agua (Bandera Verde)"/>
    <s v="RCP basica SOS y SVA por SEM"/>
    <s v="En horario de vigilancia"/>
    <s v="Juegos en el agua"/>
    <s v="Acompañante, familiar, amigo"/>
    <s v="Socorrista"/>
    <s v="Rescate por Socorristas o personas adiestradas en RCP"/>
    <s v="#https://www.diaridegirona.cat/alt-emporda/2019/08/29/reanimen-nen-5-anys-que/999676.html#"/>
  </r>
  <r>
    <d v="2019-08-27T00:00:00"/>
    <x v="278"/>
    <x v="337"/>
    <s v="Las Navas del Marqués, barrio de la Estación"/>
    <s v="Ávila"/>
    <s v="Castilla y León"/>
    <d v="1899-12-30T18:00:00"/>
    <s v="40.589318"/>
    <s v="-4.363538"/>
    <s v="Una fuerte tromba desborda arroyos, inunda viviendas y causa importantes destrozos en Las Navas del Marqués"/>
    <x v="1"/>
    <n v="60"/>
    <s v="España"/>
    <s v="Riadas, desbordamientos, inundaciones"/>
    <s v="Local"/>
    <s v="Perdida de Control"/>
    <s v="Sin datos"/>
    <x v="2"/>
    <s v="Otros"/>
    <s v="Severas condiciones metereológicas o del agua"/>
    <s v="Sin Reanimacion"/>
    <s v="No vigilado"/>
    <s v="Circulación en vehiculo"/>
    <s v="Ciudadano"/>
    <s v="Cuerpo de Seguridad o Emergencias"/>
    <s v="Rescate por personal adiestrado con equipamiento"/>
    <s v="#https://www.leonoticias.com/castillayleon/fuerte-tromba-desborda-20190827092247-nt.html#"/>
  </r>
  <r>
    <d v="2019-08-27T00:00:00"/>
    <x v="279"/>
    <x v="338"/>
    <s v="San Vicente de la Barquera, Playa de Gerra"/>
    <s v="Cantabria"/>
    <s v="Cantabria"/>
    <d v="1899-12-30T11:10:00"/>
    <s v="43.398239"/>
    <s v="-4.363006"/>
    <s v="Socorren a un surfista que se encontraba mal en la playa de Gerra"/>
    <x v="1"/>
    <n v="23"/>
    <s v="España"/>
    <s v="Enfermedad, ataque cardíaco o ACVA"/>
    <s v="Local"/>
    <s v="Perdida de Control"/>
    <s v="Navegación, deportes acuáticos"/>
    <x v="3"/>
    <s v="Playas con vigilancia"/>
    <s v="Sin datos"/>
    <s v="Sin Reanimacion"/>
    <s v="En horario de vigilancia"/>
    <s v="Surf-Windsurf-Esqui acuatico-Kyte"/>
    <s v="Acompañante, familiar, amigo"/>
    <s v="Acompañante, familiar, amigo"/>
    <s v="Rescate por Socorristas o personas adiestradas en RCP"/>
    <s v="#https://www.ifomocantabria.es/articulo/costa-occidental/cantabria-socorren-surfista-encontraba-mal-playa-gerra/20190827141104104921.html#"/>
  </r>
  <r>
    <d v="2019-08-27T00:00:00"/>
    <x v="280"/>
    <x v="339"/>
    <s v="San Sebastián, Playa de la Concha"/>
    <s v="Guipuzcoa"/>
    <s v="Euskadi"/>
    <m/>
    <s v="43.321736"/>
    <s v="-1.987403"/>
    <s v="Rescate en el Náutico a un hombre herido tras tirarse al agua"/>
    <x v="1"/>
    <m/>
    <s v="España"/>
    <s v="Accidente, caída o zambullida accidentales"/>
    <s v="Sin datos"/>
    <s v="Victima con traumatismo"/>
    <s v="Sin datos"/>
    <x v="4"/>
    <s v="Playas con vigilancia"/>
    <s v="Severas condiciones metereológicas o del agua"/>
    <s v="Sin Reanimacion"/>
    <s v="En horario de vigilancia"/>
    <s v="Zambullida"/>
    <s v="Acompañante, familiar, amigo"/>
    <s v="Socorrista"/>
    <s v="Rescate por Socorristas o personas adiestradas en RCP"/>
    <s v="#https://www.diariovasco.com/san-sebastian/rescatan-hombre-playa-20190827193511-nt.html#"/>
  </r>
  <r>
    <d v="2019-08-27T00:00:00"/>
    <x v="281"/>
    <x v="340"/>
    <s v="Benidorm, Playa del Poniente"/>
    <s v="Alicante"/>
    <s v="Cdad Valenciana"/>
    <d v="1899-12-30T18:00:00"/>
    <s v="38.533407"/>
    <s v="-0.154790"/>
    <s v="Un hombre de 70 años muere al intentar sacar a su mujer del agua en una playa de Benidorm"/>
    <x v="0"/>
    <n v="70"/>
    <s v="España"/>
    <s v="Falta de competencia acuática"/>
    <s v="Otra CCAA"/>
    <s v="Perdida de Control"/>
    <s v="Edad, Enfermedad, Enfermedad Mental"/>
    <x v="2"/>
    <s v="Playas con vigilancia"/>
    <s v="Sin datos"/>
    <s v="Sin Reanimacion"/>
    <s v="En horario de vigilancia"/>
    <s v="Natación recreativa"/>
    <s v="Acompañante, familiar, amigo"/>
    <s v="Socorrista"/>
    <s v="Rescate por Socorristas o personas adiestradas en RCP"/>
    <s v="#https://www.diarioinformacion.com/sucesos/2019/08/28/muere-hombre-intentaba-sacar-mujer/2180935.html#"/>
  </r>
  <r>
    <d v="2019-08-27T00:00:00"/>
    <x v="281"/>
    <x v="341"/>
    <s v="Benidorm, Playa del Poniente"/>
    <s v="Alicante"/>
    <s v="Cdad Valenciana"/>
    <d v="1899-12-30T18:00:00"/>
    <s v="38.533407"/>
    <s v="-0.154790"/>
    <s v="Un hombre de 70 años muere al intentar sacar a su mujer del agua en una playa de Benidorm"/>
    <x v="1"/>
    <n v="70"/>
    <s v="España"/>
    <s v="Intento de rescate de personas o animales"/>
    <s v="Otra CCAA"/>
    <s v="Ahogado con sintomas de aspiración de agua"/>
    <s v="Edad, Enfermedad, Enfermedad Mental"/>
    <x v="0"/>
    <s v="Playas con vigilancia"/>
    <s v="Sin datos"/>
    <s v="RCP basica SOS y SVA por SEM"/>
    <s v="En horario de vigilancia"/>
    <s v="Natación recreativa"/>
    <s v="Acompañante, familiar, amigo"/>
    <s v="Socorrista"/>
    <s v="Rescate por Socorristas o personas adiestradas en RCP"/>
    <s v="#https://www.diarioinformacion.com/sucesos/2019/08/28/muere-hombre-intentaba-sacar-mujer/2180935.html#"/>
  </r>
  <r>
    <d v="2019-08-27T00:00:00"/>
    <x v="282"/>
    <x v="342"/>
    <s v="Cambre, Presa de Cecebre"/>
    <s v="A Coruña"/>
    <s v="Galicia"/>
    <d v="1899-12-30T10:50:00"/>
    <s v="43.282471"/>
    <s v="-8.296746"/>
    <s v="Los servicios de emergencia recuperan el cuerpo sin vida de un hombre en la presa de Cecebre, en Cambre"/>
    <x v="1"/>
    <n v="81"/>
    <s v="España"/>
    <s v="Accidente, caída o zambullida accidentales"/>
    <s v="Local"/>
    <s v="Ahogamiento secundario a accidente"/>
    <s v="Edad, Enfermedad, Enfermedad Mental"/>
    <x v="0"/>
    <s v="Embalses, Pantanos"/>
    <s v="Sin datos"/>
    <s v="Recuperacion de cadaver"/>
    <s v="No vigilado"/>
    <s v="Actividad cerca del agua"/>
    <s v="Acompañante, familiar, amigo"/>
    <s v="Cuerpo de Seguridad o Emergencias"/>
    <s v="Recuperación de cadaver"/>
    <s v="#https://www.axega112.gal/es/noticia/es/los-servicios-de-emergencia-recuperan-el-cuerpo-sin-vida-de-un-hombre-en-la-presa-de#"/>
  </r>
  <r>
    <d v="2019-08-27T00:00:00"/>
    <x v="283"/>
    <x v="343"/>
    <s v="Ferrol, Punta Penencia"/>
    <s v="A Coruña"/>
    <s v="Galicia"/>
    <d v="1899-12-30T17:30:00"/>
    <s v="43.488506"/>
    <s v="-8.32755"/>
    <s v="Los socorristas de la playa de Penencia, en Ferrol, salvan la vida de un surfista tras sufrir un infarto"/>
    <x v="1"/>
    <n v="44"/>
    <s v="España"/>
    <s v="Enfermedad, ataque cardíaco o ACVA"/>
    <s v="Local"/>
    <s v="Ahogamiento secundario a enfermedad"/>
    <s v="Navegación, deportes acuáticos"/>
    <x v="3"/>
    <s v="Playas con vigilancia"/>
    <s v="Sin datos"/>
    <s v="Sin datos"/>
    <s v="En horario de vigilancia"/>
    <s v="Surf-Windsurf-Esqui acuatico-Kyte"/>
    <s v="Socorrista en servicio"/>
    <s v="Socorrista"/>
    <s v="Rescate por Socorristas o personas adiestradas en RCP"/>
    <s v="#https://www.axega112.gal/es/boletin-informativo/09/2019-08-28#"/>
  </r>
  <r>
    <d v="2019-08-27T00:00:00"/>
    <x v="284"/>
    <x v="344"/>
    <s v="Port d’Addaia"/>
    <s v="Menorca"/>
    <s v="Baleares"/>
    <d v="1899-12-30T02:00:00"/>
    <s v="40.006802"/>
    <s v="4.197992"/>
    <s v="Aparece una mujer ahogada en aguas del Port d’Addaia"/>
    <x v="0"/>
    <n v="53"/>
    <s v="Reino Unido"/>
    <s v="Accidente, caída o zambullida accidentales"/>
    <s v="Extranjero"/>
    <s v="Ahogamiento secundario a accidente"/>
    <s v="Drogas, Alcohol, tóxicos"/>
    <x v="0"/>
    <s v="Puertos, embarcaderos, amarres"/>
    <s v="Sin datos"/>
    <s v="Recuperacion de cadaver"/>
    <s v="No vigilado"/>
    <s v="Actividad cerca del agua"/>
    <s v="Servicios de emergencia, policia, bomberos"/>
    <s v="Cuerpo de Seguridad o Emergencias"/>
    <s v="Recuperación de cadaver"/>
    <s v="#https://www.menorca.info/menorca/sucesos/2019/08/28/664991/aparece-mujer-ahogada-aguas-del-port-addaia.html#"/>
  </r>
  <r>
    <d v="2019-08-27T00:00:00"/>
    <x v="285"/>
    <x v="345"/>
    <s v="Segur de Calafell"/>
    <s v="Tarragona"/>
    <s v="Cataluña"/>
    <d v="1899-12-30T19:45:00"/>
    <s v="41.188180"/>
    <s v="1.602090"/>
    <s v="Un bañista en estado crítico tras intentar rescatar del mar a dos chicas en Calafell"/>
    <x v="0"/>
    <n v="15"/>
    <s v="España"/>
    <s v="Condiciones del medio acuático"/>
    <s v="Sin datos"/>
    <s v="Perdida de Control"/>
    <s v="Sin datos"/>
    <x v="2"/>
    <s v="Playas con vigilancia"/>
    <s v="Malas condiciones meterológicas o del agua (Bandera Roja)"/>
    <s v="Sin Reanimacion"/>
    <s v="Fuera del horario de vigilancia"/>
    <s v="Natación recreativa"/>
    <s v="Ciudadano"/>
    <s v="No preciso extraccion"/>
    <s v="Asistencia por transeúntes no adiestrados"/>
    <s v="#https://www.diaridetarragona.com/costa/Un-banista-en-estado-critico-tras-intentar-rescatar-del-mar-a-dos-chicas-en-Calafell-20190827-0091.html#"/>
  </r>
  <r>
    <d v="2019-08-27T00:00:00"/>
    <x v="285"/>
    <x v="346"/>
    <s v="Segur de Calafell"/>
    <s v="Tarragona"/>
    <s v="Cataluña"/>
    <d v="1899-12-30T19:45:00"/>
    <s v="41.188180"/>
    <s v="1.602090"/>
    <s v="Un bañista en estado crítico tras intentar rescatar del mar a dos chicas en Calafell"/>
    <x v="0"/>
    <n v="15"/>
    <s v="España"/>
    <s v="Condiciones del medio acuático"/>
    <s v="Sin datos"/>
    <s v="Perdida de Control"/>
    <s v="Sin datos"/>
    <x v="2"/>
    <s v="Playas con vigilancia"/>
    <s v="Malas condiciones meterológicas o del agua (Bandera Roja)"/>
    <s v="Sin Reanimacion"/>
    <s v="Fuera del horario de vigilancia"/>
    <s v="Natación recreativa"/>
    <s v="Ciudadano"/>
    <s v="No preciso extraccion"/>
    <s v="Asistencia por transeúntes no adiestrados"/>
    <s v="#https://www.diaridetarragona.com/costa/Un-banista-en-estado-critico-tras-intentar-rescatar-del-mar-a-dos-chicas-en-Calafell-20190827-0091.html#"/>
  </r>
  <r>
    <d v="2019-08-27T00:00:00"/>
    <x v="285"/>
    <x v="347"/>
    <s v="Segur de Calafell"/>
    <s v="Tarragona"/>
    <s v="Cataluña"/>
    <d v="1899-12-30T19:45:00"/>
    <s v="41.188180"/>
    <s v="1.602090"/>
    <s v="Un bañista en estado crítico tras intentar rescatar del mar a dos chicas en Calafell"/>
    <x v="1"/>
    <n v="40"/>
    <s v="Polonia"/>
    <s v="Intento de rescate de personas o animales"/>
    <s v="Residente"/>
    <s v="Ahogado con sintomas de aspiración de agua"/>
    <s v="Sin datos"/>
    <x v="0"/>
    <s v="Playas con vigilancia"/>
    <s v="Malas condiciones meterológicas o del agua (Bandera Roja)"/>
    <s v="SVA por SEM"/>
    <s v="Fuera del horario de vigilancia"/>
    <s v="Natación recreativa"/>
    <s v="Ciudadano"/>
    <s v="Ciudadano"/>
    <s v="Asistencia por transeúntes no adiestrados"/>
    <s v="#https://www.diaridetarragona.com/costa/Un-banista-en-estado-critico-tras-intentar-rescatar-del-mar-a-dos-chicas-en-Calafell-20190827-0091.html#"/>
  </r>
  <r>
    <d v="2019-08-27T00:00:00"/>
    <x v="286"/>
    <x v="348"/>
    <s v="Almería, Playa de El Zapillo"/>
    <s v="Almería"/>
    <s v="Andalucía"/>
    <d v="1899-12-30T09:30:00"/>
    <s v="36.824908"/>
    <s v="-2.448868"/>
    <s v="Fallece un hombre de 64 años con signos de ahogamiento en la playa de El Zapillo de Almería"/>
    <x v="1"/>
    <n v="64"/>
    <s v="España"/>
    <s v="Condiciones del medio acuático"/>
    <s v="Local"/>
    <s v="Ahogado con sintomas de aspiración de agua"/>
    <s v="Edad, Enfermedad, Enfermedad Mental"/>
    <x v="0"/>
    <s v="Playas con vigilancia"/>
    <s v="Moderadas condiciones metereológicas o del agua (Bandera amarilla)"/>
    <s v="SVA por SEM"/>
    <s v="Fuera del horario de vigilancia"/>
    <s v="Natación recreativa"/>
    <s v="Ciudadano"/>
    <s v="Fuerzas orden publico"/>
    <s v="Asistencia por transeúntes no adiestrados"/>
    <s v="#https://www.ideal.es/almeria/almeria/fallece-hombre-anos-ahogado-playa-zapillo-almeria-20190827132202-nt.html#"/>
  </r>
  <r>
    <d v="2019-08-27T00:00:00"/>
    <x v="287"/>
    <x v="349"/>
    <s v="Benalmádena, Playa de la Gaviota"/>
    <s v="Málaga"/>
    <s v="Andalucía"/>
    <d v="1899-12-30T12:05:00"/>
    <s v="36.591852"/>
    <s v="-4.522664"/>
    <s v="Muere una bañista de 69 años ahogada en una playa de Benalmádena"/>
    <x v="0"/>
    <n v="69"/>
    <s v="España"/>
    <s v="Sin datos"/>
    <s v="Sin datos"/>
    <s v="Posible Ahogamiento"/>
    <s v="Edad, Enfermedad, Enfermedad Mental"/>
    <x v="0"/>
    <s v="Playas con vigilancia"/>
    <s v="Severas condiciones metereológicas o del agua"/>
    <s v="RCP basica SOS y SVA por SEM"/>
    <s v="En horario de vigilancia"/>
    <s v="Natación recreativa"/>
    <s v="Socorrista en servicio"/>
    <s v="Socorrista"/>
    <s v="Rescate por Socorristas o personas adiestradas en RCP"/>
    <s v="#https://www.laopiniondemalaga.es/costa-sol-occidental/2019/08/27/muere-banista-69-anos-ahogada/1110312.html#"/>
  </r>
  <r>
    <d v="2019-08-26T00:00:00"/>
    <x v="288"/>
    <x v="350"/>
    <s v="Jávea, l'Illa del Portixol"/>
    <s v="Alicante"/>
    <s v="Cdad Valenciana"/>
    <d v="1899-12-30T18:00:00"/>
    <s v="38.755696"/>
    <s v="0.231618"/>
    <s v="Rescatan a un náufrago cuya barca se estrelló contra l'Illa del Portitxol de Xàbia"/>
    <x v="1"/>
    <m/>
    <s v="España"/>
    <s v="Naufragio"/>
    <s v="Local"/>
    <s v="Perdida de Control"/>
    <s v="Sin datos"/>
    <x v="2"/>
    <s v="Entorno marino"/>
    <s v="Sin datos"/>
    <s v="Sin Reanimacion"/>
    <s v="No vigilado"/>
    <s v="Embarcación a motor"/>
    <s v="Ciudadano"/>
    <s v="Embarcacion costera"/>
    <s v="Asistencia por transeúntes no adiestrados"/>
    <s v="#https://www.levante-emv.com/marina/2019/08/27/rescatan-naufrago-cuya-barca-estrello/1915324.html#"/>
  </r>
  <r>
    <d v="2019-08-26T00:00:00"/>
    <x v="289"/>
    <x v="351"/>
    <s v="Calpe"/>
    <s v="Alicante"/>
    <s v="Cdad Valenciana"/>
    <d v="1899-12-30T12:17:00"/>
    <s v="38.641486"/>
    <s v="0.046251"/>
    <s v="Rescatado un bañista de una piscina de Calp al que se había dado por fallecido"/>
    <x v="1"/>
    <n v="85"/>
    <s v="España"/>
    <s v="Sin datos"/>
    <s v="Local"/>
    <s v="Posible Ahogamiento"/>
    <s v="Edad, Enfermedad, Enfermedad Mental"/>
    <x v="1"/>
    <s v="Piscinas domesticas no vigiladas"/>
    <s v="Buenas condiciones metereológicas o del agua (Bandera Verde)"/>
    <s v="RCP basica SOS y SVA por SEM"/>
    <s v="No vigilado"/>
    <s v="Natación recreativa"/>
    <s v="Acompañante, familiar, amigo"/>
    <s v="Acompañante, familiar, amigo"/>
    <s v="Asistencia por transeúntes no adiestrados"/>
    <s v="#https://lamarinaplaza.com/2019/08/26/rescatado-un-banista-de-una-piscina-de-calp-al-que-se-habia-dado-por-fallecido/#"/>
  </r>
  <r>
    <d v="2019-08-25T00:00:00"/>
    <x v="290"/>
    <x v="352"/>
    <s v="Porto do Son, Playa del Dique"/>
    <s v="A Coruña"/>
    <s v="Galicia"/>
    <m/>
    <s v="42.684998"/>
    <s v="-9.028552"/>
    <s v="Rescatados dos bañistas en Porto do Son que no podían volver a la orilla"/>
    <x v="1"/>
    <m/>
    <s v="España"/>
    <s v="Condiciones del medio acuático"/>
    <s v="Sin datos"/>
    <s v="Perdida de Control"/>
    <s v="Sin datos"/>
    <x v="2"/>
    <s v="Playas sin vigilancia"/>
    <s v="Sin datos"/>
    <s v="Sin Reanimacion"/>
    <s v="No vigilado"/>
    <s v="Natación recreativa"/>
    <s v="Ciudadano"/>
    <s v="Ciudadano"/>
    <s v="Asistencia por transeúntes no adiestrados"/>
    <s v="#https://www.cope.es/emisoras/galicia/a-coruna-provincia/santiago/noticias/rescatados-dos-banistas-porto-son-que-podian-volver-orilla-20190826_484693#"/>
  </r>
  <r>
    <d v="2019-08-25T00:00:00"/>
    <x v="290"/>
    <x v="353"/>
    <s v="Porto do Son, Playa del Dique"/>
    <s v="A Coruña"/>
    <s v="Galicia"/>
    <m/>
    <s v="42.684998"/>
    <s v="-9.028552"/>
    <s v="Rescatados dos bañistas en Porto do Son que no podían volver a la orilla"/>
    <x v="1"/>
    <m/>
    <s v="España"/>
    <s v="Condiciones del medio acuático"/>
    <s v="Sin datos"/>
    <s v="Perdida de Control"/>
    <s v="Sin datos"/>
    <x v="2"/>
    <s v="Playas sin vigilancia"/>
    <s v="Sin datos"/>
    <s v="Sin Reanimacion"/>
    <s v="No vigilado"/>
    <s v="Natación recreativa"/>
    <s v="Ciudadano"/>
    <s v="Ciudadano"/>
    <s v="Asistencia por transeúntes no adiestrados"/>
    <s v="#https://www.cope.es/emisoras/galicia/a-coruna-provincia/santiago/noticias/rescatados-dos-banistas-porto-son-que-podian-volver-orilla-20190826_484693#"/>
  </r>
  <r>
    <d v="2019-08-24T00:00:00"/>
    <x v="291"/>
    <x v="354"/>
    <s v="Sóller, Torrent Na mora"/>
    <s v="Mallorca"/>
    <s v="Baleares"/>
    <d v="1899-12-30T02:30:00"/>
    <s v="39.823230"/>
    <s v="2.728239"/>
    <s v="Rescate nocturno de dos excursionistas en el torrent de na Mora de Sóller"/>
    <x v="1"/>
    <n v="30"/>
    <s v="España"/>
    <s v="Condiciones del medio acuático"/>
    <s v="Sin datos"/>
    <s v="Perdida de Control"/>
    <s v="Sin datos"/>
    <x v="2"/>
    <s v="Entorno marino"/>
    <s v="Sin datos"/>
    <s v="Sin Reanimacion"/>
    <s v="No vigilado"/>
    <s v="Barranquismo"/>
    <s v="Acompañante, familiar, amigo"/>
    <s v="Cuerpo de Seguridad o Emergencias"/>
    <s v="Rescate por personal adiestrado con soporte de emergencias"/>
    <s v="#https://www.diariodemallorca.es/sucesos/2019/08/27/rescate-nocturno-excursionistas-torrent-na/1443769.html#"/>
  </r>
  <r>
    <d v="2019-08-24T00:00:00"/>
    <x v="291"/>
    <x v="355"/>
    <s v="Sóller, Torrent Na mora"/>
    <s v="Mallorca"/>
    <s v="Baleares"/>
    <d v="1899-12-30T02:30:00"/>
    <s v="39.823230"/>
    <s v="2.728239"/>
    <s v="Rescate nocturno de dos excursionistas en el torrent de na Mora de Sóller"/>
    <x v="1"/>
    <n v="30"/>
    <s v="España"/>
    <s v="Condiciones del medio acuático"/>
    <s v="Sin datos"/>
    <s v="Perdida de Control"/>
    <s v="Sin datos"/>
    <x v="2"/>
    <s v="Entorno marino"/>
    <s v="Sin datos"/>
    <s v="Sin Reanimacion"/>
    <s v="No vigilado"/>
    <s v="Barranquismo"/>
    <s v="Acompañante, familiar, amigo"/>
    <s v="Cuerpo de Seguridad o Emergencias"/>
    <s v="Rescate por personal adiestrado con soporte de emergencias"/>
    <s v="#https://www.diariodemallorca.es/sucesos/2019/08/27/rescate-nocturno-excursionistas-torrent-na/1443769.html#"/>
  </r>
  <r>
    <d v="2019-08-24T00:00:00"/>
    <x v="292"/>
    <x v="356"/>
    <s v="Algeciras"/>
    <s v="Cádiz"/>
    <s v="Andalucía"/>
    <d v="1899-12-30T15:20:00"/>
    <s v="36.050748"/>
    <s v="-5.381629"/>
    <s v="Salvamento Marítimo asiste a dos personas que se hundían en una moto acuática en la Bahía de Algeciras"/>
    <x v="1"/>
    <m/>
    <s v="Marruecos"/>
    <s v="Naufragio"/>
    <s v="Residente"/>
    <s v="Perdida de Control"/>
    <s v="Sin datos"/>
    <x v="2"/>
    <s v="Franja costera o alta mar"/>
    <s v="Sin datos"/>
    <s v="Sin Reanimacion"/>
    <s v="No vigilado"/>
    <s v="Embarcación a motor"/>
    <s v="Ciudadano"/>
    <s v="Embarcacion costera"/>
    <s v="Rescate por personal adiestrado con equipamiento"/>
    <s v="#https://www.europasur.es/campo-de-gibraltar/Salvamento-Maritimo-moto-acuatica-Bahia-Algeciras_0_1385261681.html#"/>
  </r>
  <r>
    <d v="2019-08-24T00:00:00"/>
    <x v="292"/>
    <x v="357"/>
    <s v="Algeciras"/>
    <s v="Cádiz"/>
    <s v="Andalucía"/>
    <d v="1899-12-30T15:20:00"/>
    <s v="36.050748"/>
    <s v="-5.381629"/>
    <s v="Salvamento Marítimo asiste a dos personas que se hundían en una moto acuática en la Bahía de Algeciras"/>
    <x v="1"/>
    <m/>
    <s v="Marruecos"/>
    <s v="Naufragio"/>
    <s v="Residente"/>
    <s v="Perdida de Control"/>
    <s v="Sin datos"/>
    <x v="2"/>
    <s v="Franja costera o alta mar"/>
    <s v="Sin datos"/>
    <s v="Sin Reanimacion"/>
    <s v="No vigilado"/>
    <s v="Embarcación a motor"/>
    <s v="Ciudadano"/>
    <s v="Embarcacion costera"/>
    <s v="Rescate por personal adiestrado con equipamiento"/>
    <s v="#https://www.europasur.es/campo-de-gibraltar/Salvamento-Maritimo-moto-acuatica-Bahia-Algeciras_0_1385261681.html#"/>
  </r>
  <r>
    <d v="2019-08-24T00:00:00"/>
    <x v="293"/>
    <x v="358"/>
    <s v="San Roque, Playa de Torreguadiaro"/>
    <s v="Cádiz"/>
    <s v="Andalucía"/>
    <m/>
    <s v="36.299026"/>
    <s v="-5.269270"/>
    <s v="Los socorristas rescatan en Torreguadiaro a diez personas que ignoraron la bandera roja"/>
    <x v="0"/>
    <n v="55"/>
    <s v="España"/>
    <s v="Condiciones del medio acuático"/>
    <s v="Sin datos"/>
    <s v="Perdida de Control"/>
    <s v="Violación de normas de seguridad"/>
    <x v="2"/>
    <s v="Playas con vigilancia"/>
    <s v="Malas condiciones meterológicas o del agua (Bandera Roja)"/>
    <s v="Sin Reanimacion"/>
    <s v="En horario de vigilancia"/>
    <s v="Natación recreativa"/>
    <s v="Socorrista en servicio"/>
    <s v="Socorrista"/>
    <s v="Rescate por Socorristas o personas adiestradas en RCP"/>
    <s v="#https://www.europasur.es/san_roque/socorristas-rescatan-Torreguadiaro-personas-bandera-roja_0_1385561631.html#"/>
  </r>
  <r>
    <d v="2019-08-24T00:00:00"/>
    <x v="293"/>
    <x v="359"/>
    <s v="San Roque, Playa de Torreguadiaro"/>
    <s v="Cádiz"/>
    <s v="Andalucía"/>
    <m/>
    <s v="36.299026"/>
    <s v="-5.269270"/>
    <s v="Los socorristas rescatan en Torreguadiaro a diez personas que ignoraron la bandera roja"/>
    <x v="0"/>
    <n v="30"/>
    <s v="España"/>
    <s v="Condiciones del medio acuático"/>
    <s v="Sin datos"/>
    <s v="Perdida de Control"/>
    <s v="Violación de normas de seguridad"/>
    <x v="2"/>
    <s v="Playas con vigilancia"/>
    <s v="Malas condiciones meterológicas o del agua (Bandera Roja)"/>
    <s v="Sin Reanimacion"/>
    <s v="En horario de vigilancia"/>
    <s v="Natación recreativa"/>
    <s v="Socorrista en servicio"/>
    <s v="Socorrista"/>
    <s v="Rescate por Socorristas o personas adiestradas en RCP"/>
    <s v="#https://www.europasur.es/san_roque/socorristas-rescatan-Torreguadiaro-personas-bandera-roja_0_1385561631.html#"/>
  </r>
  <r>
    <d v="2019-08-24T00:00:00"/>
    <x v="293"/>
    <x v="360"/>
    <s v="San Roque, Playa de Torreguadiaro"/>
    <s v="Cádiz"/>
    <s v="Andalucía"/>
    <m/>
    <s v="36.299026"/>
    <s v="-5.269270"/>
    <s v="Los socorristas rescatan en Torreguadiaro a diez personas que ignoraron la bandera roja"/>
    <x v="0"/>
    <n v="40"/>
    <s v="España"/>
    <s v="Condiciones del medio acuático"/>
    <s v="Sin datos"/>
    <s v="Perdida de Control"/>
    <s v="Violación de normas de seguridad"/>
    <x v="2"/>
    <s v="Playas con vigilancia"/>
    <s v="Malas condiciones meterológicas o del agua (Bandera Roja)"/>
    <s v="Sin Reanimacion"/>
    <s v="En horario de vigilancia"/>
    <s v="Natación recreativa"/>
    <s v="Socorrista en servicio"/>
    <s v="Socorrista"/>
    <s v="Rescate por Socorristas o personas adiestradas en RCP"/>
    <s v="#https://www.europasur.es/san_roque/socorristas-rescatan-Torreguadiaro-personas-bandera-roja_0_1385561631.html#"/>
  </r>
  <r>
    <d v="2019-08-24T00:00:00"/>
    <x v="293"/>
    <x v="361"/>
    <s v="San Roque, Playa de Torreguadiaro"/>
    <s v="Cádiz"/>
    <s v="Andalucía"/>
    <m/>
    <s v="36.299026"/>
    <s v="-5.269270"/>
    <s v="Los socorristas rescatan en Torreguadiaro a diez personas que ignoraron la bandera roja"/>
    <x v="0"/>
    <n v="18"/>
    <s v="España"/>
    <s v="Condiciones del medio acuático"/>
    <s v="Sin datos"/>
    <s v="Perdida de Control"/>
    <s v="Violación de normas de seguridad"/>
    <x v="2"/>
    <s v="Playas con vigilancia"/>
    <s v="Malas condiciones meterológicas o del agua (Bandera Roja)"/>
    <s v="Sin Reanimacion"/>
    <s v="En horario de vigilancia"/>
    <s v="Natación recreativa"/>
    <s v="Socorrista en servicio"/>
    <s v="Socorrista"/>
    <s v="Rescate por Socorristas o personas adiestradas en RCP"/>
    <s v="#https://www.europasur.es/san_roque/socorristas-rescatan-Torreguadiaro-personas-bandera-roja_0_1385561631.html#"/>
  </r>
  <r>
    <d v="2019-08-24T00:00:00"/>
    <x v="293"/>
    <x v="362"/>
    <s v="San Roque, Playa de Torreguadiaro"/>
    <s v="Cádiz"/>
    <s v="Andalucía"/>
    <m/>
    <s v="36.299026"/>
    <s v="-5.269270"/>
    <s v="Los socorristas rescatan en Torreguadiaro a diez personas que ignoraron la bandera roja"/>
    <x v="0"/>
    <n v="18"/>
    <s v="España"/>
    <s v="Condiciones del medio acuático"/>
    <s v="Sin datos"/>
    <s v="Perdida de Control"/>
    <s v="Violación de normas de seguridad"/>
    <x v="2"/>
    <s v="Playas con vigilancia"/>
    <s v="Malas condiciones meterológicas o del agua (Bandera Roja)"/>
    <s v="Sin Reanimacion"/>
    <s v="En horario de vigilancia"/>
    <s v="Natación recreativa"/>
    <s v="Socorrista en servicio"/>
    <s v="Socorrista"/>
    <s v="Rescate por Socorristas o personas adiestradas en RCP"/>
    <s v="#https://www.europasur.es/san_roque/socorristas-rescatan-Torreguadiaro-personas-bandera-roja_0_1385561631.html#"/>
  </r>
  <r>
    <d v="2019-08-24T00:00:00"/>
    <x v="293"/>
    <x v="363"/>
    <s v="San Roque, Playa de Torreguadiaro"/>
    <s v="Cádiz"/>
    <s v="Andalucía"/>
    <m/>
    <s v="36.299026"/>
    <s v="-5.269270"/>
    <s v="Los socorristas rescatan en Torreguadiaro a diez personas que ignoraron la bandera roja"/>
    <x v="1"/>
    <n v="11"/>
    <s v="España"/>
    <s v="Condiciones del medio acuático"/>
    <s v="Sin datos"/>
    <s v="Perdida de Control"/>
    <s v="Violación de normas de seguridad"/>
    <x v="2"/>
    <s v="Playas con vigilancia"/>
    <s v="Malas condiciones meterológicas o del agua (Bandera Roja)"/>
    <s v="Sin Reanimacion"/>
    <s v="En horario de vigilancia"/>
    <s v="Natación recreativa"/>
    <s v="Socorrista en servicio"/>
    <s v="Socorrista"/>
    <s v="Rescate por Socorristas o personas adiestradas en RCP"/>
    <s v="#https://www.europasur.es/san_roque/socorristas-rescatan-Torreguadiaro-personas-bandera-roja_0_1385561631.html#"/>
  </r>
  <r>
    <d v="2019-08-24T00:00:00"/>
    <x v="293"/>
    <x v="364"/>
    <s v="San Roque, Playa de Torreguadiaro"/>
    <s v="Cádiz"/>
    <s v="Andalucía"/>
    <m/>
    <s v="36.299026"/>
    <s v="-5.269270"/>
    <s v="Los socorristas rescatan en Torreguadiaro a diez personas que ignoraron la bandera roja"/>
    <x v="1"/>
    <n v="11"/>
    <s v="España"/>
    <s v="Condiciones del medio acuático"/>
    <s v="Sin datos"/>
    <s v="Perdida de Control"/>
    <s v="Violación de normas de seguridad"/>
    <x v="2"/>
    <s v="Playas con vigilancia"/>
    <s v="Malas condiciones meterológicas o del agua (Bandera Roja)"/>
    <s v="Sin Reanimacion"/>
    <s v="En horario de vigilancia"/>
    <s v="Natación recreativa"/>
    <s v="Socorrista en servicio"/>
    <s v="Socorrista"/>
    <s v="Rescate por Socorristas o personas adiestradas en RCP"/>
    <s v="#https://www.europasur.es/san_roque/socorristas-rescatan-Torreguadiaro-personas-bandera-roja_0_1385561631.html#"/>
  </r>
  <r>
    <d v="2019-08-24T00:00:00"/>
    <x v="293"/>
    <x v="365"/>
    <s v="San Roque, Playa de Torreguadiaro"/>
    <s v="Cádiz"/>
    <s v="Andalucía"/>
    <m/>
    <s v="36.299026"/>
    <s v="-5.269270"/>
    <s v="Los socorristas rescatan en Torreguadiaro a diez personas que ignoraron la bandera roja"/>
    <x v="1"/>
    <n v="45"/>
    <s v="España"/>
    <s v="Condiciones del medio acuático"/>
    <s v="Sin datos"/>
    <s v="Perdida de Control"/>
    <s v="Violación de normas de seguridad"/>
    <x v="2"/>
    <s v="Playas con vigilancia"/>
    <s v="Malas condiciones meterológicas o del agua (Bandera Roja)"/>
    <s v="Sin Reanimacion"/>
    <s v="En horario de vigilancia"/>
    <s v="Natación recreativa"/>
    <s v="Socorrista en servicio"/>
    <s v="Socorrista"/>
    <s v="Rescate por Socorristas o personas adiestradas en RCP"/>
    <s v="#https://www.europasur.es/san_roque/socorristas-rescatan-Torreguadiaro-personas-bandera-roja_0_1385561631.html#"/>
  </r>
  <r>
    <d v="2019-08-24T00:00:00"/>
    <x v="293"/>
    <x v="366"/>
    <s v="San Roque, Playa de Torreguadiaro"/>
    <s v="Cádiz"/>
    <s v="Andalucía"/>
    <m/>
    <s v="36.299026"/>
    <s v="-5.269270"/>
    <s v="Los socorristas rescatan en Torreguadiaro a diez personas que ignoraron la bandera roja"/>
    <x v="1"/>
    <n v="11"/>
    <s v="España"/>
    <s v="Condiciones del medio acuático"/>
    <s v="Sin datos"/>
    <s v="Perdida de Control"/>
    <s v="Violación de normas de seguridad"/>
    <x v="2"/>
    <s v="Playas con vigilancia"/>
    <s v="Malas condiciones meterológicas o del agua (Bandera Roja)"/>
    <s v="Sin Reanimacion"/>
    <s v="En horario de vigilancia"/>
    <s v="Natación recreativa"/>
    <s v="Socorrista en servicio"/>
    <s v="Socorrista"/>
    <s v="Rescate por Socorristas o personas adiestradas en RCP"/>
    <s v="#https://www.europasur.es/san_roque/socorristas-rescatan-Torreguadiaro-personas-bandera-roja_0_1385561631.html#"/>
  </r>
  <r>
    <d v="2019-08-24T00:00:00"/>
    <x v="293"/>
    <x v="367"/>
    <s v="San Roque, Playa de Torreguadiaro"/>
    <s v="Cádiz"/>
    <s v="Andalucía"/>
    <m/>
    <s v="36.299026"/>
    <s v="-5.269270"/>
    <s v="Los socorristas rescatan en Torreguadiaro a diez personas que ignoraron la bandera roja"/>
    <x v="1"/>
    <n v="10"/>
    <s v="España"/>
    <s v="Condiciones del medio acuático"/>
    <s v="Sin datos"/>
    <s v="Perdida de Control"/>
    <s v="Violación de normas de seguridad"/>
    <x v="2"/>
    <s v="Playas con vigilancia"/>
    <s v="Malas condiciones meterológicas o del agua (Bandera Roja)"/>
    <s v="Sin Reanimacion"/>
    <s v="En horario de vigilancia"/>
    <s v="Natación recreativa"/>
    <s v="Socorrista en servicio"/>
    <s v="Socorrista"/>
    <s v="Rescate por Socorristas o personas adiestradas en RCP"/>
    <s v="#https://www.europasur.es/san_roque/socorristas-rescatan-Torreguadiaro-personas-bandera-roja_0_1385561631.html#"/>
  </r>
  <r>
    <d v="2019-08-24T00:00:00"/>
    <x v="294"/>
    <x v="368"/>
    <s v="Isla de Arosa, Varadero de O Xufre"/>
    <s v="Pontevedra"/>
    <s v="Galicia"/>
    <d v="1899-12-30T20:00:00"/>
    <s v="42.570167"/>
    <s v="-8.862912"/>
    <s v="Un pescador jubilado de A Illa aparece muerto en O Xufre tras salir a faenar"/>
    <x v="1"/>
    <n v="65"/>
    <s v="España"/>
    <s v="Naufragio"/>
    <s v="Local"/>
    <s v="Posible Ahogamiento"/>
    <s v="Edad, Enfermedad, Enfermedad Mental"/>
    <x v="0"/>
    <s v="Franja costera o alta mar"/>
    <s v="Sin datos"/>
    <s v="Recuperacion de cadaver"/>
    <s v="No vigilado"/>
    <s v="Pesca recreativa desde embarcacion"/>
    <s v="Ciudadano"/>
    <s v="Ciudadano"/>
    <s v="Recuperación de cadaver"/>
    <s v="#https://www.farodevigo.es/portada-arousa/2019/08/25/pescador-jubilado-illa-aparece-muerto/2159800.html#"/>
  </r>
  <r>
    <d v="2019-08-24T00:00:00"/>
    <x v="295"/>
    <x v="369"/>
    <s v="Mazarrón, Playa del Puerto"/>
    <s v="Murcia"/>
    <s v="Murcia"/>
    <d v="1899-12-30T17:30:00"/>
    <s v="37.565963"/>
    <s v="-1.256257"/>
    <s v="Rescatados en Mazarrón 6 tripulantes tras volcar su lancha"/>
    <x v="3"/>
    <m/>
    <s v="España"/>
    <s v="Naufragio"/>
    <s v="Sin datos"/>
    <s v="Perdida de Control"/>
    <s v="Sin datos"/>
    <x v="2"/>
    <s v="Playas con vigilancia"/>
    <s v="Sin datos"/>
    <s v="Sin Reanimacion"/>
    <s v="En horario de vigilancia"/>
    <s v="Embarcación a motor"/>
    <s v="Socorrista en servicio"/>
    <s v="Socorrista"/>
    <s v="Rescate por Socorristas o personas adiestradas en RCP"/>
    <s v="#https://www.laverdad.es/murcia/mazarron/rescatados-mazarron-tripulantes-20190824191950-nt.html#"/>
  </r>
  <r>
    <d v="2019-08-24T00:00:00"/>
    <x v="295"/>
    <x v="370"/>
    <s v="Mazarrón, Playa del Puerto"/>
    <s v="Murcia"/>
    <s v="Murcia"/>
    <d v="1899-12-30T17:30:00"/>
    <s v="37.565963"/>
    <s v="-1.256257"/>
    <s v="Rescatados en Mazarrón 6 tripulantes tras volcar su lancha"/>
    <x v="3"/>
    <m/>
    <s v="España"/>
    <s v="Naufragio"/>
    <s v="Sin datos"/>
    <s v="Perdida de Control"/>
    <s v="Sin datos"/>
    <x v="2"/>
    <s v="Playas con vigilancia"/>
    <s v="Sin datos"/>
    <s v="Sin Reanimacion"/>
    <s v="En horario de vigilancia"/>
    <s v="Embarcación a motor"/>
    <s v="Socorrista en servicio"/>
    <s v="Socorrista"/>
    <s v="Rescate por Socorristas o personas adiestradas en RCP"/>
    <s v="#https://www.laverdad.es/murcia/mazarron/rescatados-mazarron-tripulantes-20190824191950-nt.html#"/>
  </r>
  <r>
    <d v="2019-08-24T00:00:00"/>
    <x v="295"/>
    <x v="371"/>
    <s v="Mazarrón, Playa del Puerto"/>
    <s v="Murcia"/>
    <s v="Murcia"/>
    <d v="1899-12-30T17:30:00"/>
    <s v="37.565963"/>
    <s v="-1.256257"/>
    <s v="Rescatados en Mazarrón 6 tripulantes tras volcar su lancha"/>
    <x v="3"/>
    <m/>
    <s v="España"/>
    <s v="Naufragio"/>
    <s v="Sin datos"/>
    <s v="Perdida de Control"/>
    <s v="Sin datos"/>
    <x v="2"/>
    <s v="Playas con vigilancia"/>
    <s v="Sin datos"/>
    <s v="Sin Reanimacion"/>
    <s v="En horario de vigilancia"/>
    <s v="Embarcación a motor"/>
    <s v="Socorrista en servicio"/>
    <s v="Socorrista"/>
    <s v="Rescate por Socorristas o personas adiestradas en RCP"/>
    <s v="#https://www.laverdad.es/murcia/mazarron/rescatados-mazarron-tripulantes-20190824191950-nt.html#"/>
  </r>
  <r>
    <d v="2019-08-24T00:00:00"/>
    <x v="295"/>
    <x v="372"/>
    <s v="Mazarrón, Playa del Puerto"/>
    <s v="Murcia"/>
    <s v="Murcia"/>
    <d v="1899-12-30T17:30:00"/>
    <s v="37.565963"/>
    <s v="-1.256257"/>
    <s v="Rescatados en Mazarrón 6 tripulantes tras volcar su lancha"/>
    <x v="3"/>
    <m/>
    <s v="España"/>
    <s v="Naufragio"/>
    <s v="Sin datos"/>
    <s v="Perdida de Control"/>
    <s v="Sin datos"/>
    <x v="2"/>
    <s v="Playas con vigilancia"/>
    <s v="Sin datos"/>
    <s v="Sin Reanimacion"/>
    <s v="En horario de vigilancia"/>
    <s v="Embarcación a motor"/>
    <s v="Socorrista en servicio"/>
    <s v="Socorrista"/>
    <s v="Rescate por Socorristas o personas adiestradas en RCP"/>
    <s v="#https://www.laverdad.es/murcia/mazarron/rescatados-mazarron-tripulantes-20190824191950-nt.html#"/>
  </r>
  <r>
    <d v="2019-08-24T00:00:00"/>
    <x v="295"/>
    <x v="373"/>
    <s v="Mazarrón, Playa del Puerto"/>
    <s v="Murcia"/>
    <s v="Murcia"/>
    <d v="1899-12-30T17:30:00"/>
    <s v="37.565963"/>
    <s v="-1.256257"/>
    <s v="Rescatados en Mazarrón 6 tripulantes tras volcar su lancha"/>
    <x v="3"/>
    <m/>
    <s v="España"/>
    <s v="Naufragio"/>
    <s v="Sin datos"/>
    <s v="Perdida de Control"/>
    <s v="Sin datos"/>
    <x v="2"/>
    <s v="Playas con vigilancia"/>
    <s v="Sin datos"/>
    <s v="Sin Reanimacion"/>
    <s v="En horario de vigilancia"/>
    <s v="Embarcación a motor"/>
    <s v="Socorrista en servicio"/>
    <s v="Socorrista"/>
    <s v="Rescate por Socorristas o personas adiestradas en RCP"/>
    <s v="#https://www.laverdad.es/murcia/mazarron/rescatados-mazarron-tripulantes-20190824191950-nt.html#"/>
  </r>
  <r>
    <d v="2019-08-24T00:00:00"/>
    <x v="295"/>
    <x v="374"/>
    <s v="Mazarrón, Playa del Puerto"/>
    <s v="Murcia"/>
    <s v="Murcia"/>
    <d v="1899-12-30T17:30:00"/>
    <s v="37.565963"/>
    <s v="-1.256257"/>
    <s v="Rescatados en Mazarrón 6 tripulantes tras volcar su lancha"/>
    <x v="3"/>
    <m/>
    <s v="España"/>
    <s v="Naufragio"/>
    <s v="Sin datos"/>
    <s v="Perdida de Control"/>
    <s v="Sin datos"/>
    <x v="2"/>
    <s v="Playas con vigilancia"/>
    <s v="Sin datos"/>
    <s v="Sin Reanimacion"/>
    <s v="En horario de vigilancia"/>
    <s v="Embarcación a motor"/>
    <s v="Socorrista en servicio"/>
    <s v="Socorrista"/>
    <s v="Rescate por Socorristas o personas adiestradas en RCP"/>
    <s v="#https://www.laverdad.es/murcia/mazarron/rescatados-mazarron-tripulantes-20190824191950-nt.html#"/>
  </r>
  <r>
    <d v="2019-08-24T00:00:00"/>
    <x v="296"/>
    <x v="375"/>
    <s v="Playa Dicido Mioño"/>
    <s v="Cantabria"/>
    <s v="Cantabria"/>
    <d v="1899-12-30T12:03:00"/>
    <s v="43.363733"/>
    <s v="-3.193939"/>
    <s v="Rescatado bañista por S.O.S #DYA playa de Dicido Mioño"/>
    <x v="1"/>
    <m/>
    <s v="España"/>
    <s v="Condiciones del medio acuático"/>
    <s v="Sin datos"/>
    <s v="Ahogado con sintomas de aspiración de agua"/>
    <s v="Sin datos"/>
    <x v="1"/>
    <s v="Playas con vigilancia"/>
    <s v="Sin datos"/>
    <s v="RCP basica por socorrista en servicio"/>
    <s v="En horario de vigilancia"/>
    <s v="Natación recreativa"/>
    <s v="Socorrista en servicio"/>
    <s v="Socorrista"/>
    <s v="Rescate por Socorristas o personas adiestradas en RCP"/>
    <s v="#https://twitter.com/DYACantabria/status/1165225097638096896#"/>
  </r>
  <r>
    <d v="2019-08-24T00:00:00"/>
    <x v="297"/>
    <x v="376"/>
    <s v="Palma de Mallorca, Hotel Lis Mallorca"/>
    <s v="Mallorca"/>
    <s v="Baleares"/>
    <d v="1899-12-30T09:00:00"/>
    <s v="39.552873"/>
    <s v="2.602013"/>
    <s v="Dos turistas salvan a un bebé de morir ahogado en la piscina de un hotel de Palma"/>
    <x v="1"/>
    <n v="2"/>
    <s v="Holanda"/>
    <s v="Falta de supervisión o vigilancia"/>
    <s v="Extranjero"/>
    <s v="Ahogado con sintomas de aspiración de agua"/>
    <s v="Sin datos"/>
    <x v="0"/>
    <s v="Piscinas de equipamientos hoteleros y similares"/>
    <s v="Buenas condiciones metereológicas o del agua (Bandera Verde)"/>
    <s v="RCP temprana por transeuntes no adiestrados"/>
    <s v="Fuera del horario de vigilancia"/>
    <s v="Actividad cerca del agua"/>
    <s v="Ciudadano"/>
    <s v="Acompañante, familiar, amigo"/>
    <s v="Asistencia por transeúntes no adiestrados"/>
    <s v="#https://www.ultimahora.es/sucesos/ultimas/2019/08/24/1102377/dos-turistas-salvan-bebe-morir-ahogado-piscina-hotel-palma.html?utm_source=twitter&amp;utm_medium=web#"/>
  </r>
  <r>
    <d v="2019-08-23T00:00:00"/>
    <x v="298"/>
    <x v="377"/>
    <s v="Altea, Cala del Mascarat"/>
    <s v="Alicante"/>
    <s v="Cdad Valenciana"/>
    <m/>
    <s v="38.830124"/>
    <s v="-0.05716"/>
    <s v="Rescatada una mujer de 62 años alcanzada por una embarcación en Altea"/>
    <x v="0"/>
    <n v="62"/>
    <s v="España"/>
    <s v="Navegación o deportes acuáticos"/>
    <s v="Local"/>
    <s v="Victima con traumatismo"/>
    <s v="Sin datos"/>
    <x v="4"/>
    <s v="Franja costera o alta mar"/>
    <s v="Sin datos"/>
    <s v="Sin Reanimacion"/>
    <s v="No vigilado"/>
    <s v="Natación recreativa"/>
    <s v="Acompañante, familiar, amigo"/>
    <s v="Acompañante, familiar, amigo"/>
    <s v="Rescate por personal adiestrado con equipamiento"/>
    <s v="#https://www.diarioinformacion.com/sucesos/2019/08/25/rescatada-mujer-62-anos-edad/2180175.html#"/>
  </r>
  <r>
    <d v="2019-08-23T00:00:00"/>
    <x v="299"/>
    <x v="378"/>
    <s v="Palma de Mallorca, Piscinas polideportivo Germans Escalas"/>
    <s v="Mallorca"/>
    <s v="Baleares"/>
    <d v="1899-12-30T09:45:00"/>
    <s v="39.578681"/>
    <s v="2.678607"/>
    <s v="Rescatan a un usuario de 85 años en la piscina de Germans Escalas."/>
    <x v="1"/>
    <n v="85"/>
    <s v="España"/>
    <s v="Enfermedad, ataque cardíaco o ACVA"/>
    <s v="Local"/>
    <s v="Ahogamiento secundario a enfermedad"/>
    <s v="Edad, Enfermedad, Enfermedad Mental"/>
    <x v="1"/>
    <s v="Piscinas publicas con vigilancia"/>
    <s v="Excelentes condiciones, entornos cerrados o cubiertos"/>
    <s v="RCP basica por socorrista en servicio"/>
    <s v="En horario de vigilancia"/>
    <s v="Natación recreativa"/>
    <s v="Ciudadano"/>
    <s v="Socorrista"/>
    <s v="Rescate por Socorristas o personas adiestradas en RCP"/>
    <s v="#https://twitter.com/Emergencies7000/status/1165190977449054208#"/>
  </r>
  <r>
    <d v="2019-08-23T00:00:00"/>
    <x v="300"/>
    <x v="379"/>
    <s v="Almonte, Playa de Matalascañas"/>
    <s v="Huelva"/>
    <s v="Andalucía"/>
    <d v="1899-12-30T20:22:00"/>
    <s v="37.016917"/>
    <s v="-6.586465"/>
    <s v="Fallece un bañista de 73 años de edad ahogado en Matalascañas"/>
    <x v="1"/>
    <n v="73"/>
    <s v="España"/>
    <s v="Condiciones del medio acuático"/>
    <s v="Sin datos"/>
    <s v="Ahogado con sintomas de aspiración de agua"/>
    <s v="Edad, Enfermedad, Enfermedad Mental"/>
    <x v="0"/>
    <s v="Playas sin vigilancia"/>
    <s v="Sin datos"/>
    <s v="SVA por SEM"/>
    <s v="Sin datos"/>
    <s v="Natación recreativa"/>
    <s v="Ciudadano"/>
    <s v="Ciudadano"/>
    <s v="Asistencia por transeúntes no adiestrados"/>
    <s v="#http://huelva24.com/art/129118/fallece-un-banista-de-73-anos-de-edad-ahogado-en-matalascanas#"/>
  </r>
  <r>
    <d v="2019-08-23T00:00:00"/>
    <x v="301"/>
    <x v="380"/>
    <s v="Alcorcón"/>
    <s v="Madrid"/>
    <s v="Madrid"/>
    <d v="1899-12-30T19:00:00"/>
    <s v="40.340148"/>
    <s v="-3.826596"/>
    <s v="Reaniman a un hombre de 76 años tras ahogarse en una piscina en Alcorcón"/>
    <x v="1"/>
    <n v="76"/>
    <s v="España"/>
    <s v="Enfermedad, ataque cardíaco o ACVA"/>
    <s v="Local"/>
    <s v="Ahogado con sintomas de aspiración de agua"/>
    <s v="Edad, Enfermedad, Enfermedad Mental"/>
    <x v="1"/>
    <s v="Playas con vigilancia"/>
    <s v="Buenas condiciones metereológicas o del agua (Bandera Verde)"/>
    <s v="RCP basica SOS y SVA por SEM"/>
    <s v="En horario de vigilancia"/>
    <s v="Natación recreativa"/>
    <s v="Ciudadano"/>
    <s v="Socorrista"/>
    <s v="Rescate por Socorristas o personas adiestradas en RCP"/>
    <s v="#http://www.telemadrid.es/noticias/madrid/Reaniman-cardiorespiratoria-ahogarse-piscina-Alcorcon-0-2151984814--20190823082511.html#"/>
  </r>
  <r>
    <d v="2019-08-23T00:00:00"/>
    <x v="302"/>
    <x v="381"/>
    <s v="Ribamontán al Mar, Playa de Langre"/>
    <s v="Cantabria"/>
    <s v="Cantabria"/>
    <d v="1899-12-30T20:20:00"/>
    <s v="43.475949"/>
    <s v="-3.689602"/>
    <s v="Fallece una niña alemana de 6 años por ahogamiento en la playa de Langre, en Ribamontán al Mar"/>
    <x v="0"/>
    <n v="6"/>
    <s v="Alemania"/>
    <s v="Condiciones del medio acuático"/>
    <s v="Extranjero"/>
    <s v="Ahogado con sintomas de aspiración de agua"/>
    <s v="Sin datos"/>
    <x v="0"/>
    <s v="Playas con vigilancia"/>
    <s v="Sin datos"/>
    <s v="RCP basica SOS y SVA por SEM"/>
    <s v="Fuera del horario de vigilancia"/>
    <s v="Natación recreativa"/>
    <s v="Ciudadano"/>
    <s v="Socorrista"/>
    <s v="Rescate por Socorristas o personas adiestradas en RCP"/>
    <s v="#https://112.cantabria.es/inicio/-/asset_publisher/KFD4QfOyHGum/content/fallece-una-nina-alemana-de-6-anos-por-ahogamiento-en-la-playa-de-langre-en-ribamontan-al-mar?inheritRedirect=false&amp;redirect=https://112.cantabria.es/inicio%3Fp_p_id%3D101_INSTANCE_KFD4QfOyHGum%26p_p_lifecycle%3D0%26p_p_state%3Dnormal%26p_p_mode%3Dview%26p_p_col_id%3Dcolumn-1%26p_p_col_count%3D1#"/>
  </r>
  <r>
    <d v="2019-08-23T00:00:00"/>
    <x v="303"/>
    <x v="382"/>
    <s v="Islas Medes"/>
    <s v="Girona"/>
    <s v="Cataluña"/>
    <d v="1899-12-30T12:00:00"/>
    <s v="42.045242"/>
    <s v="3.225007"/>
    <s v="Muere una mujer de 60 años cuando buceaba en las islas Medes"/>
    <x v="0"/>
    <n v="60"/>
    <s v="Francia"/>
    <s v="Incidente o accidente de buceo"/>
    <s v="Extranjero"/>
    <s v="Ahogamiento secundario a enfermedad"/>
    <s v="Sin datos"/>
    <x v="0"/>
    <s v="Franja costera o alta mar"/>
    <s v="Sin datos"/>
    <s v="RCP basica temprana por transeunte adiestrado"/>
    <s v="No vigilado"/>
    <s v="Buceo recreativo con botella"/>
    <s v="Acompañante, familiar, amigo"/>
    <s v="Acompañante, familiar, amigo"/>
    <s v="Asistencia por transeúntes adiestrados"/>
    <s v="#https://www.elperiodico.com/es/sociedad/20190823/muere-una-mujer-de-60-anos-tras-bucear-en-las-islas-medes-7603932#"/>
  </r>
  <r>
    <d v="2019-08-23T00:00:00"/>
    <x v="304"/>
    <x v="383"/>
    <s v="Redondela, Chapela, Playa de Arealonga"/>
    <s v="Pontevedra"/>
    <s v="Galicia"/>
    <d v="1899-12-30T10:30:00"/>
    <s v="42.265073"/>
    <s v="-8.676458"/>
    <s v="Muere tras caer al mar un pescador aficionado en la playa de Arealonga, en Chapela"/>
    <x v="1"/>
    <n v="80"/>
    <s v="España"/>
    <s v="Accidente, caída o zambullida accidentales"/>
    <s v="Limítrofe"/>
    <s v="Ahogamiento secundario a accidente"/>
    <s v="Edad, Enfermedad, Enfermedad Mental"/>
    <x v="0"/>
    <s v="Playas con vigilancia"/>
    <s v="Sin datos"/>
    <s v="Recuperacion de cadaver"/>
    <s v="Fuera del horario de vigilancia"/>
    <s v="Pesca desde playa o rocas"/>
    <s v="Ciudadano"/>
    <s v="Cuerpo de Seguridad o Emergencias"/>
    <s v="Recuperación de cadaver"/>
    <s v="#https://www.farodevigo.es/comarcas/2019/08/23/muere-banista-playa-arealonga-chapela/2159179.html#"/>
  </r>
  <r>
    <d v="2019-08-23T00:00:00"/>
    <x v="305"/>
    <x v="384"/>
    <s v="Palma de Mallorca, Puerto"/>
    <s v="Mallorca"/>
    <s v="Baleares"/>
    <d v="1899-12-30T18:30:00"/>
    <s v="39.564605"/>
    <s v="2.642857"/>
    <s v="Rescatado tras perder la consciencia y caer al mar en el puerto de Palma"/>
    <x v="1"/>
    <n v="30"/>
    <s v="España"/>
    <s v="Enfermedad, ataque cardíaco o ACVA"/>
    <s v="Sin datos"/>
    <s v="Ahogamiento secundario a enfermedad"/>
    <s v="Sin datos"/>
    <x v="1"/>
    <s v="Puertos, embarcaderos, amarres"/>
    <s v="Sin datos"/>
    <s v="SVA por SEM"/>
    <s v="No vigilado"/>
    <s v="Actividad cerca del agua"/>
    <s v="Ciudadano"/>
    <s v="Ciudadano"/>
    <s v="Asistencia por transeúntes no adiestrados"/>
    <s v="#https://www.ultimahora.es/sucesos/ultimas/2019/08/23/1102163/rescatado-tras-perder-consciencia-caer-mar-puerto-palma.html#"/>
  </r>
  <r>
    <d v="2019-08-22T00:00:00"/>
    <x v="306"/>
    <x v="385"/>
    <s v="Ibiza, Es Freus"/>
    <s v="Ibiza"/>
    <s v="Baleares"/>
    <d v="1899-12-30T19:00:00"/>
    <s v="38.820537"/>
    <s v="1.415906"/>
    <s v="Rescatados seis tripulantes de una barca hundida en Ibiza"/>
    <x v="1"/>
    <n v="30"/>
    <s v="España"/>
    <s v="Naufragio"/>
    <s v="Sin datos"/>
    <s v="Perdida de Control"/>
    <s v="Sin datos"/>
    <x v="2"/>
    <s v="Franja costera o alta mar"/>
    <s v="Sin datos"/>
    <s v="Sin Reanimacion"/>
    <s v="No vigilado"/>
    <s v="Embarcación a motor"/>
    <s v="Ciudadano"/>
    <s v="Embarcación de recreo"/>
    <s v="Asistencia por transeúntes no adiestrados"/>
    <s v="#https://www.diariodeibiza.es/pitiuses-balears/2019/08/24/rescatados-seis-tripulantes-barca-hundida/1087330.html#"/>
  </r>
  <r>
    <d v="2019-08-22T00:00:00"/>
    <x v="306"/>
    <x v="386"/>
    <s v="Ibiza, Es Freus"/>
    <s v="Ibiza"/>
    <s v="Baleares"/>
    <d v="1899-12-30T19:00:00"/>
    <s v="38.820537"/>
    <s v="1.415906"/>
    <s v="Rescatados seis tripulantes de una barca hundida en Ibiza"/>
    <x v="1"/>
    <n v="30"/>
    <s v="España"/>
    <s v="Naufragio"/>
    <s v="Sin datos"/>
    <s v="Perdida de Control"/>
    <s v="Sin datos"/>
    <x v="2"/>
    <s v="Franja costera o alta mar"/>
    <s v="Sin datos"/>
    <s v="Sin Reanimacion"/>
    <s v="No vigilado"/>
    <s v="Embarcación a motor"/>
    <s v="Ciudadano"/>
    <s v="Embarcación de recreo"/>
    <s v="Asistencia por transeúntes no adiestrados"/>
    <s v="#https://www.diariodeibiza.es/pitiuses-balears/2019/08/24/rescatados-seis-tripulantes-barca-hundida/1087330.html#"/>
  </r>
  <r>
    <d v="2019-08-22T00:00:00"/>
    <x v="306"/>
    <x v="387"/>
    <s v="Ibiza, Es Freus"/>
    <s v="Ibiza"/>
    <s v="Baleares"/>
    <d v="1899-12-30T19:00:00"/>
    <s v="38.820537"/>
    <s v="1.415906"/>
    <s v="Rescatados seis tripulantes de una barca hundida en Ibiza"/>
    <x v="1"/>
    <n v="30"/>
    <s v="España"/>
    <s v="Naufragio"/>
    <s v="Sin datos"/>
    <s v="Perdida de Control"/>
    <s v="Sin datos"/>
    <x v="2"/>
    <s v="Franja costera o alta mar"/>
    <s v="Sin datos"/>
    <s v="Sin Reanimacion"/>
    <s v="No vigilado"/>
    <s v="Embarcación a motor"/>
    <s v="Ciudadano"/>
    <s v="Embarcación de recreo"/>
    <s v="Asistencia por transeúntes no adiestrados"/>
    <s v="#https://www.diariodeibiza.es/pitiuses-balears/2019/08/24/rescatados-seis-tripulantes-barca-hundida/1087330.html#"/>
  </r>
  <r>
    <d v="2019-08-22T00:00:00"/>
    <x v="306"/>
    <x v="388"/>
    <s v="Ibiza, Es Freus"/>
    <s v="Ibiza"/>
    <s v="Baleares"/>
    <d v="1899-12-30T19:00:00"/>
    <s v="38.820537"/>
    <s v="1.415906"/>
    <s v="Rescatados seis tripulantes de una barca hundida en Ibiza"/>
    <x v="1"/>
    <n v="30"/>
    <s v="España"/>
    <s v="Naufragio"/>
    <s v="Sin datos"/>
    <s v="Perdida de Control"/>
    <s v="Sin datos"/>
    <x v="2"/>
    <s v="Franja costera o alta mar"/>
    <s v="Sin datos"/>
    <s v="Sin Reanimacion"/>
    <s v="No vigilado"/>
    <s v="Embarcación a motor"/>
    <s v="Ciudadano"/>
    <s v="Embarcación de recreo"/>
    <s v="Asistencia por transeúntes no adiestrados"/>
    <s v="#https://www.diariodeibiza.es/pitiuses-balears/2019/08/24/rescatados-seis-tripulantes-barca-hundida/1087330.html#"/>
  </r>
  <r>
    <d v="2019-08-22T00:00:00"/>
    <x v="306"/>
    <x v="389"/>
    <s v="Ibiza, Es Freus"/>
    <s v="Ibiza"/>
    <s v="Baleares"/>
    <d v="1899-12-30T19:00:00"/>
    <s v="38.820537"/>
    <s v="1.415906"/>
    <s v="Rescatados seis tripulantes de una barca hundida en Ibiza"/>
    <x v="1"/>
    <n v="30"/>
    <s v="España"/>
    <s v="Naufragio"/>
    <s v="Sin datos"/>
    <s v="Perdida de Control"/>
    <s v="Sin datos"/>
    <x v="2"/>
    <s v="Franja costera o alta mar"/>
    <s v="Sin datos"/>
    <s v="Sin Reanimacion"/>
    <s v="No vigilado"/>
    <s v="Embarcación a motor"/>
    <s v="Ciudadano"/>
    <s v="Embarcación de recreo"/>
    <s v="Asistencia por transeúntes no adiestrados"/>
    <s v="#https://www.diariodeibiza.es/pitiuses-balears/2019/08/24/rescatados-seis-tripulantes-barca-hundida/1087330.html#"/>
  </r>
  <r>
    <d v="2019-08-22T00:00:00"/>
    <x v="306"/>
    <x v="390"/>
    <s v="Ibiza, Es Freus"/>
    <s v="Ibiza"/>
    <s v="Baleares"/>
    <d v="1899-12-30T19:00:00"/>
    <s v="38.820537"/>
    <s v="1.415906"/>
    <s v="Rescatados seis tripulantes de una barca hundida en Ibiza"/>
    <x v="1"/>
    <n v="30"/>
    <s v="España"/>
    <s v="Naufragio"/>
    <s v="Sin datos"/>
    <s v="Perdida de Control"/>
    <s v="Sin datos"/>
    <x v="2"/>
    <s v="Franja costera o alta mar"/>
    <s v="Sin datos"/>
    <s v="Sin Reanimacion"/>
    <s v="No vigilado"/>
    <s v="Embarcación a motor"/>
    <s v="Ciudadano"/>
    <s v="Embarcación de recreo"/>
    <s v="Asistencia por transeúntes no adiestrados"/>
    <s v="#https://www.diariodeibiza.es/pitiuses-balears/2019/08/24/rescatados-seis-tripulantes-barca-hundida/1087330.html#"/>
  </r>
  <r>
    <d v="2019-08-22T00:00:00"/>
    <x v="307"/>
    <x v="391"/>
    <s v="Oleiros, Faro de Mera"/>
    <s v="A Coruña"/>
    <s v="Galicia"/>
    <d v="1899-12-30T15:30:00"/>
    <s v="43.392496"/>
    <s v="-8.356222"/>
    <s v="Rescatados cuatro tripulantes de una lancha con una vía de agua en Oleiros"/>
    <x v="3"/>
    <m/>
    <s v="España"/>
    <s v="Naufragio"/>
    <s v="Sin datos"/>
    <s v="Perdida de Control"/>
    <s v="Sin datos"/>
    <x v="2"/>
    <s v="Franja costera o alta mar"/>
    <s v="Sin datos"/>
    <s v="Sin Reanimacion"/>
    <s v="No vigilado"/>
    <s v="Embarcación a motor"/>
    <s v="Acompañante, familiar, amigo"/>
    <s v="Embarcación de rescate"/>
    <s v="Rescate por personal adiestrado con equipamiento"/>
    <s v="#https://www.lavozdegalicia.es/noticia/coruna/2019/08/22/rescatados-cuatro-tripulantes-barco-via-agua-oleiros/00031566493700711945353.htm#"/>
  </r>
  <r>
    <d v="2019-08-22T00:00:00"/>
    <x v="307"/>
    <x v="392"/>
    <s v="Oleiros, Faro de Mera"/>
    <s v="A Coruña"/>
    <s v="Galicia"/>
    <d v="1899-12-30T15:30:00"/>
    <s v="43.392496"/>
    <s v="-8.356222"/>
    <s v="Rescatados cuatro tripulantes de una lancha con una vía de agua en Oleiros"/>
    <x v="3"/>
    <m/>
    <s v="España"/>
    <s v="Naufragio"/>
    <s v="Sin datos"/>
    <s v="Perdida de Control"/>
    <s v="Sin datos"/>
    <x v="2"/>
    <s v="Franja costera o alta mar"/>
    <s v="Sin datos"/>
    <s v="Sin Reanimacion"/>
    <s v="No vigilado"/>
    <s v="Embarcación a motor"/>
    <s v="Acompañante, familiar, amigo"/>
    <s v="Embarcación de rescate"/>
    <s v="Rescate por personal adiestrado con equipamiento"/>
    <s v="#https://www.lavozdegalicia.es/noticia/coruna/2019/08/22/rescatados-cuatro-tripulantes-barco-via-agua-oleiros/00031566493700711945353.htm#"/>
  </r>
  <r>
    <d v="2019-08-22T00:00:00"/>
    <x v="307"/>
    <x v="393"/>
    <s v="Oleiros, Faro de Mera"/>
    <s v="A Coruña"/>
    <s v="Galicia"/>
    <d v="1899-12-30T15:30:00"/>
    <s v="43.392496"/>
    <s v="-8.356222"/>
    <s v="Rescatados cuatro tripulantes de una lancha con una vía de agua en Oleiros"/>
    <x v="3"/>
    <m/>
    <s v="España"/>
    <s v="Naufragio"/>
    <s v="Sin datos"/>
    <s v="Perdida de Control"/>
    <s v="Sin datos"/>
    <x v="2"/>
    <s v="Franja costera o alta mar"/>
    <s v="Sin datos"/>
    <s v="Sin Reanimacion"/>
    <s v="No vigilado"/>
    <s v="Embarcación a motor"/>
    <s v="Acompañante, familiar, amigo"/>
    <s v="Embarcación de rescate"/>
    <s v="Rescate por personal adiestrado con equipamiento"/>
    <s v="#https://www.lavozdegalicia.es/noticia/coruna/2019/08/22/rescatados-cuatro-tripulantes-barco-via-agua-oleiros/00031566493700711945353.htm#"/>
  </r>
  <r>
    <d v="2019-08-22T00:00:00"/>
    <x v="307"/>
    <x v="394"/>
    <s v="Oleiros, Faro de Mera"/>
    <s v="A Coruña"/>
    <s v="Galicia"/>
    <d v="1899-12-30T15:30:00"/>
    <s v="43.392496"/>
    <s v="-8.356222"/>
    <s v="Rescatados cuatro tripulantes de una lancha con una vía de agua en Oleiros"/>
    <x v="3"/>
    <m/>
    <s v="España"/>
    <s v="Naufragio"/>
    <s v="Sin datos"/>
    <s v="Perdida de Control"/>
    <s v="Sin datos"/>
    <x v="2"/>
    <s v="Franja costera o alta mar"/>
    <s v="Sin datos"/>
    <s v="Sin Reanimacion"/>
    <s v="No vigilado"/>
    <s v="Embarcación a motor"/>
    <s v="Acompañante, familiar, amigo"/>
    <s v="Embarcación de rescate"/>
    <s v="Rescate por personal adiestrado con equipamiento"/>
    <s v="#https://www.lavozdegalicia.es/noticia/coruna/2019/08/22/rescatados-cuatro-tripulantes-barco-via-agua-oleiros/00031566493700711945353.htm#"/>
  </r>
  <r>
    <d v="2019-08-22T00:00:00"/>
    <x v="308"/>
    <x v="395"/>
    <s v="Castro Urdiales, Solarium"/>
    <s v="Cantabria"/>
    <s v="Cantabria"/>
    <d v="1899-12-30T17:33:00"/>
    <s v="43.377765"/>
    <s v="-3.212673"/>
    <s v="Socorristas de Solárium #CastroUrdiales rescatan persona que sufre indisposición mientras se bañaba"/>
    <x v="1"/>
    <m/>
    <s v="España"/>
    <s v="Falta de competencia acuática"/>
    <s v="Sin datos"/>
    <s v="Perdida de Control"/>
    <s v="Sin datos"/>
    <x v="2"/>
    <s v="Playas con vigilancia"/>
    <s v="Sin datos"/>
    <s v="Sin Reanimacion"/>
    <s v="En horario de vigilancia"/>
    <s v="Natación recreativa"/>
    <s v="Socorrista en servicio"/>
    <s v="Socorrista"/>
    <s v="Rescate por Socorristas o personas adiestradas en RCP"/>
    <s v="#https://twitter.com/DYACantabria/status/1164574760514269186#"/>
  </r>
  <r>
    <d v="2019-08-22T00:00:00"/>
    <x v="309"/>
    <x v="396"/>
    <s v="Xirivella, Piscina Municipal"/>
    <s v="Valencia"/>
    <s v="Cdad Valenciana"/>
    <m/>
    <s v="39.460368"/>
    <s v="-0.424522"/>
    <s v="Le sorprende la muerte con 41 años mientras se bañaba en la piscina de su barrio"/>
    <x v="1"/>
    <n v="41"/>
    <s v="España"/>
    <s v="Enfermedad, ataque cardíaco o ACVA"/>
    <s v="Local"/>
    <s v="Posible Ahogamiento"/>
    <s v="Drogas, Alcohol, tóxicos"/>
    <x v="6"/>
    <s v="Piscinas publicas con vigilancia"/>
    <s v="Buenas condiciones metereológicas o del agua (Bandera Verde)"/>
    <s v="RCP basica SOS y SVA por SEM"/>
    <s v="En horario de vigilancia"/>
    <s v="Natación recreativa"/>
    <s v="Socorrista en servicio"/>
    <s v="Socorrista"/>
    <s v="Rescate por Socorristas o personas adiestradas en RCP"/>
    <s v="#https://www.abc.es/espana/comunidad-valenciana/abci-muere-hombre-41-anos-mientras-banaba-piscina-barrio-xirivella-201908222127_noticia.html#"/>
  </r>
  <r>
    <d v="2019-08-22T00:00:00"/>
    <x v="310"/>
    <x v="397"/>
    <s v="Llanes, Playa de Borizu"/>
    <s v="Asturias"/>
    <s v="Asturias"/>
    <d v="1899-12-30T17:00:00"/>
    <s v="43.436175"/>
    <s v="-4.810977"/>
    <s v="Gran susto en la playa de Borizu al quedar unos bañistas atrapados por las corrientes"/>
    <x v="1"/>
    <n v="70"/>
    <s v="España"/>
    <s v="Corriente de resaca"/>
    <s v="Local"/>
    <s v="Perdida de Control"/>
    <s v="Edad, Enfermedad, Enfermedad Mental"/>
    <x v="2"/>
    <s v="Playas con vigilancia"/>
    <s v="Sin datos"/>
    <s v="Sin Reanimacion"/>
    <s v="En horario de vigilancia"/>
    <s v="Natación recreativa"/>
    <s v="Socorrista en servicio"/>
    <s v="Socorrista"/>
    <s v="Rescate por Socorristas o personas adiestradas en RCP"/>
    <s v="#https://www.lne.es/sucesos/2019/08/23/gran-susto-playa-borizu-quedar/2519122.html#"/>
  </r>
  <r>
    <d v="2019-08-22T00:00:00"/>
    <x v="310"/>
    <x v="398"/>
    <s v="Llanes, Playa de Borizu"/>
    <s v="Asturias"/>
    <s v="Asturias"/>
    <d v="1899-12-30T17:00:00"/>
    <s v="43.436175"/>
    <s v="-4.810977"/>
    <s v="Gran susto en la playa de Borizu al quedar unos bañistas atrapados por las corrientes"/>
    <x v="1"/>
    <n v="70"/>
    <s v="España"/>
    <s v="Corriente de resaca"/>
    <s v="Local"/>
    <s v="Perdida de Control"/>
    <s v="Edad, Enfermedad, Enfermedad Mental"/>
    <x v="2"/>
    <s v="Playas con vigilancia"/>
    <s v="Sin datos"/>
    <s v="Sin Reanimacion"/>
    <s v="En horario de vigilancia"/>
    <s v="Natación recreativa"/>
    <s v="Socorrista en servicio"/>
    <s v="Socorrista"/>
    <s v="Rescate por Socorristas o personas adiestradas en RCP"/>
    <s v="#https://www.lne.es/sucesos/2019/08/23/gran-susto-playa-borizu-quedar/2519122.html#"/>
  </r>
  <r>
    <d v="2019-08-22T00:00:00"/>
    <x v="311"/>
    <x v="399"/>
    <s v="Arenal d’en Castell"/>
    <s v="Menorca"/>
    <s v="Baleares"/>
    <d v="1899-12-30T11:30:00"/>
    <s v="40.022040"/>
    <s v="4.183772"/>
    <s v="Los socorristas salvan la vida a un niño en Arenal d’en Castell"/>
    <x v="1"/>
    <n v="5"/>
    <s v="España"/>
    <s v="Sin datos"/>
    <s v="Sin datos"/>
    <s v="Ahogado con sintomas de aspiración de agua"/>
    <s v="Sin datos"/>
    <x v="1"/>
    <s v="Playas con vigilancia"/>
    <s v="Severas condiciones metereológicas o del agua"/>
    <s v="RCP basica SOS y SVA por SEM"/>
    <s v="En horario de vigilancia"/>
    <s v="Natación recreativa"/>
    <s v="Ciudadano"/>
    <s v="Socorrista"/>
    <s v="Rescate por Socorristas o personas adiestradas en RCP"/>
    <s v="#https://www.menorca.info/menorca/sucesos/2019/08/23/664627/socorristas-salvan-vida-nino-arenal-castell.html#"/>
  </r>
  <r>
    <d v="2019-08-22T00:00:00"/>
    <x v="312"/>
    <x v="400"/>
    <s v="Gáldar; piscinas naturales del Agujero"/>
    <s v="Gran Canaria"/>
    <s v="Canarias"/>
    <d v="1899-12-30T06:40:00"/>
    <s v="28.161592"/>
    <s v="-15.660768"/>
    <s v="Localizan el cuerpo sin vida de un hombre en las piscinas naturales del Agujero, en Gáldar"/>
    <x v="1"/>
    <n v="77"/>
    <s v="España"/>
    <s v="Accidente, caída o zambullida accidentales"/>
    <s v="Local"/>
    <s v="Posible Ahogamiento"/>
    <s v="Edad, Enfermedad, Enfermedad Mental"/>
    <x v="0"/>
    <s v="Playas con vigilancia"/>
    <s v="Sin datos"/>
    <s v="Recuperacion de cadaver"/>
    <s v="Fuera del horario de vigilancia"/>
    <s v="Actividad cerca del agua"/>
    <s v="Ciudadano"/>
    <s v="Ciudadano"/>
    <s v="Recuperación de cadaver"/>
    <s v="#https://www.canarias7.es/sucesos/localizan-el-cuerpo-sin-vida-de-un-hombre-en-las-piscinas-naturales-del-agujero-en-galdar-DX7808533#"/>
  </r>
  <r>
    <d v="2019-08-21T00:00:00"/>
    <x v="313"/>
    <x v="401"/>
    <s v="Jávea, Cova Tallada"/>
    <s v="Alicante"/>
    <s v="Cdad Valenciana"/>
    <d v="1899-12-30T15:00:00"/>
    <s v="38.817590"/>
    <s v="0.167428"/>
    <s v="Dos jóvenes son rescatados en la Cova Tallada al caer al mar por el golpe de una ola"/>
    <x v="1"/>
    <n v="20"/>
    <s v="España"/>
    <s v="Condiciones del medio acuático"/>
    <s v="Sin datos"/>
    <s v="Perdida de Control"/>
    <s v="Sin datos"/>
    <x v="3"/>
    <s v="Playas sin vigilancia"/>
    <s v="Malas condiciones meterológicas o del agua (Bandera Roja)"/>
    <s v="Sin Reanimacion"/>
    <s v="No vigilado"/>
    <s v="Natación recreativa"/>
    <s v="Acompañante, familiar, amigo"/>
    <s v="Embarcación de rescate"/>
    <s v="Rescate por personal adiestrado con equipamiento"/>
    <s v="#https://www.javea.com/dos-jovenes-son-rescatados-en-la-cova-tallada-al-caer-al-mar-por-el-golpe-de-una-ola/#"/>
  </r>
  <r>
    <d v="2019-08-21T00:00:00"/>
    <x v="313"/>
    <x v="402"/>
    <s v="Jávea, Cova Tallada"/>
    <s v="Alicante"/>
    <s v="Cdad Valenciana"/>
    <d v="1899-12-30T15:00:00"/>
    <s v="38.817590"/>
    <s v="0.167428"/>
    <s v="Dos jóvenes son rescatados en la Cova Tallada al caer al mar por el golpe de una ola"/>
    <x v="1"/>
    <n v="30"/>
    <s v="España"/>
    <s v="Condiciones del medio acuático"/>
    <s v="Sin datos"/>
    <s v="Perdida de Control"/>
    <s v="Sin datos"/>
    <x v="3"/>
    <s v="Playas sin vigilancia"/>
    <s v="Malas condiciones meterológicas o del agua (Bandera Roja)"/>
    <s v="Sin Reanimacion"/>
    <s v="No vigilado"/>
    <s v="Natación recreativa"/>
    <s v="Acompañante, familiar, amigo"/>
    <s v="Socorrista"/>
    <s v="Rescate por personal adiestrado con equipamiento"/>
    <s v="#https://www.javea.com/dos-jovenes-son-rescatados-en-la-cova-tallada-al-caer-al-mar-por-el-golpe-de-una-ola/#"/>
  </r>
  <r>
    <d v="2019-08-21T00:00:00"/>
    <x v="314"/>
    <x v="403"/>
    <s v="Bilbao, Puente de la Merced"/>
    <s v="Vizcaya"/>
    <s v="Euskadi"/>
    <d v="1899-12-30T07:30:00"/>
    <s v="43.257435"/>
    <s v="-2.927022"/>
    <s v="Rescatan a un joven que se tiró a la ría para huir de la Policía"/>
    <x v="1"/>
    <n v="30"/>
    <s v="España"/>
    <s v="Accidente, caída o zambullida accidentales"/>
    <s v="Sin datos"/>
    <s v="Perdida de Control"/>
    <s v="Sin datos"/>
    <x v="2"/>
    <s v="Rios, canales y similares"/>
    <s v="Buenas condiciones metereológicas o del agua (Bandera Verde)"/>
    <s v="Sin Reanimacion"/>
    <s v="No vigilado"/>
    <s v="Zambullida"/>
    <s v="Servicios de emergencia, policia, bomberos"/>
    <s v="Cuerpo de Seguridad o Emergencias"/>
    <s v="Rescate por personal adiestrado con equipamiento"/>
    <s v="#https://www.elcorreo.com/bizkaia/tira-venia-policia-20190821105152-nt.html#"/>
  </r>
  <r>
    <d v="2019-08-21T00:00:00"/>
    <x v="315"/>
    <x v="404"/>
    <s v="Garachico, Piscina Municipal"/>
    <s v="Tenerife"/>
    <s v="Canarias"/>
    <d v="1899-12-30T12:08:00"/>
    <s v="28.374590"/>
    <s v="-16.765199"/>
    <s v="Un varón en estado grave con síntomas de ahogamiento en Tenerife"/>
    <x v="1"/>
    <n v="59"/>
    <s v="España"/>
    <s v="Sin datos"/>
    <s v="Sin datos"/>
    <s v="Ahogado con sintomas de aspiración de agua"/>
    <s v="Sin datos"/>
    <x v="1"/>
    <s v="Piscinas publicas con vigilancia"/>
    <s v="Buenas condiciones metereológicas o del agua (Bandera Verde)"/>
    <s v="RCP basica SOS y SVA por SEM"/>
    <s v="En horario de vigilancia"/>
    <s v="Natación recreativa"/>
    <s v="Socorrista en servicio"/>
    <s v="Socorrista"/>
    <s v="Rescate por Socorristas o personas adiestradas en RCP"/>
    <s v="#https://www3.gobiernodecanarias.org/noticias/un-varon-en-estado-grave-con-sintomas-de-ahogamiento-en-tenerife/#"/>
  </r>
  <r>
    <d v="2019-08-21T00:00:00"/>
    <x v="316"/>
    <x v="405"/>
    <s v="Roses, Playa Nova"/>
    <s v="Girona"/>
    <s v="Cataluña"/>
    <d v="1899-12-30T19:04:00"/>
    <s v="42.264052"/>
    <s v="3.171988"/>
    <s v="Una mujer muere ahogada en una playa de Girona"/>
    <x v="0"/>
    <n v="68"/>
    <s v="España"/>
    <s v="Sin datos"/>
    <s v="Local"/>
    <s v="Posible Ahogamiento"/>
    <s v="Edad, Enfermedad, Enfermedad Mental"/>
    <x v="0"/>
    <s v="Playas con vigilancia"/>
    <s v="Moderadas condiciones metereológicas o del agua (Bandera amarilla)"/>
    <s v="SVA por SEM"/>
    <s v="Fuera del horario de vigilancia"/>
    <s v="Natación recreativa"/>
    <s v="Ciudadano"/>
    <s v="Ciudadano"/>
    <s v="Asistencia por transeúntes no adiestrados"/>
    <s v="#https://www.lavanguardia.com/local/girona/20190822/464204974689/mujer-muere-ahogada-playa-roses-girona.html#"/>
  </r>
  <r>
    <d v="2019-08-21T00:00:00"/>
    <x v="317"/>
    <x v="406"/>
    <s v="Mojácar, Torre Pirulico"/>
    <s v="Almería"/>
    <s v="Andalucía"/>
    <d v="1899-12-30T13:00:00"/>
    <s v="37.068455"/>
    <s v="-1.849320"/>
    <s v="Tres adolescentes rescatados tras saltar de la torre Pirulico de Mojácar"/>
    <x v="1"/>
    <n v="15"/>
    <s v="España"/>
    <s v="Sin datos"/>
    <s v="Sin datos"/>
    <s v="Perdida de Control"/>
    <s v="Sin datos"/>
    <x v="2"/>
    <s v="Playas sin vigilancia"/>
    <s v="Malas condiciones meterológicas o del agua (Bandera Roja)"/>
    <s v="Sin Reanimacion"/>
    <s v="No vigilado"/>
    <s v="Zambullida"/>
    <s v="Acompañante, familiar, amigo"/>
    <s v="Helicoptero"/>
    <s v="Rescate por personal adiestrado con equipamiento"/>
    <s v="#https://www.ideal.es/almeria/almeria/tres-adolescentes-rescatados-almeria-20190821153153-nt.html#"/>
  </r>
  <r>
    <d v="2019-08-21T00:00:00"/>
    <x v="317"/>
    <x v="407"/>
    <s v="Mojácar, Torre Pirulico"/>
    <s v="Almería"/>
    <s v="Andalucía"/>
    <d v="1899-12-30T13:00:00"/>
    <s v="37.068455"/>
    <s v="-1.849320"/>
    <s v="Tres adolescentes rescatados tras saltar de la torre Pirulico de Mojácar"/>
    <x v="1"/>
    <n v="15"/>
    <s v="España"/>
    <s v="Sin datos"/>
    <s v="Sin datos"/>
    <s v="Perdida de Control"/>
    <s v="Sin datos"/>
    <x v="2"/>
    <s v="Playas sin vigilancia"/>
    <s v="Malas condiciones meterológicas o del agua (Bandera Roja)"/>
    <s v="Sin Reanimacion"/>
    <s v="No vigilado"/>
    <s v="Zambullida"/>
    <s v="Acompañante, familiar, amigo"/>
    <s v="Helicoptero"/>
    <s v="Rescate por personal adiestrado con equipamiento"/>
    <s v="#https://www.ideal.es/almeria/almeria/tres-adolescentes-rescatados-almeria-20190821153153-nt.html#"/>
  </r>
  <r>
    <d v="2019-08-21T00:00:00"/>
    <x v="317"/>
    <x v="408"/>
    <s v="Mojácar, Torre Pirulico"/>
    <s v="Almería"/>
    <s v="Andalucía"/>
    <d v="1899-12-30T13:00:00"/>
    <s v="37.068455"/>
    <s v="-1.849320"/>
    <s v="Tres adolescentes rescatados tras saltar de la torre Pirulico de Mojácar"/>
    <x v="1"/>
    <n v="15"/>
    <s v="España"/>
    <s v="Sin datos"/>
    <s v="Sin datos"/>
    <s v="Perdida de Control"/>
    <s v="Sin datos"/>
    <x v="2"/>
    <s v="Playas sin vigilancia"/>
    <s v="Malas condiciones meterológicas o del agua (Bandera Roja)"/>
    <s v="Sin Reanimacion"/>
    <s v="No vigilado"/>
    <s v="Zambullida"/>
    <s v="Acompañante, familiar, amigo"/>
    <s v="Helicoptero"/>
    <s v="Rescate por personal adiestrado con equipamiento"/>
    <s v="#https://www.ideal.es/almeria/almeria/tres-adolescentes-rescatados-almeria-20190821153153-nt.html#"/>
  </r>
  <r>
    <d v="2019-08-20T00:00:00"/>
    <x v="318"/>
    <x v="409"/>
    <s v="Calviá, Port Adriano"/>
    <s v="Mallorca"/>
    <s v="Baleares"/>
    <d v="1899-12-30T11:00:00"/>
    <s v="39.491816"/>
    <s v="2.476772"/>
    <s v="Una lancha con un madrileño y su hijo a bordo sufre una explosión y se hunde en Mallorca"/>
    <x v="1"/>
    <n v="46"/>
    <s v="España"/>
    <s v="Naufragio"/>
    <s v="Sin datos"/>
    <s v="Perdida de Control"/>
    <s v="Sin datos"/>
    <x v="3"/>
    <s v="Franja costera o alta mar"/>
    <s v="Sin datos"/>
    <s v="Sin Reanimacion"/>
    <s v="No vigilado"/>
    <s v="Embarcación a motor"/>
    <s v="Ciudadano"/>
    <s v="Embarcación de rescate"/>
    <s v="Rescate por personal adiestrado con soporte de emergencias"/>
    <s v="#https://www.elespanol.com/sociedad/sucesos/20190820/lancha-madrileno-bordo-sufre-explosion-hunde-mallorca/422958457_0.html#"/>
  </r>
  <r>
    <d v="2019-08-20T00:00:00"/>
    <x v="318"/>
    <x v="410"/>
    <s v="Calviá, Port Adriano"/>
    <s v="Mallorca"/>
    <s v="Baleares"/>
    <d v="1899-12-30T11:00:00"/>
    <s v="39.491816"/>
    <s v="2.476772"/>
    <s v="Una lancha con un madrileño y su hijo a bordo sufre una explosión y se hunde en Mallorca"/>
    <x v="1"/>
    <n v="73"/>
    <s v="España"/>
    <s v="Naufragio"/>
    <s v="Sin datos"/>
    <s v="Perdida de Control"/>
    <s v="Sin datos"/>
    <x v="3"/>
    <s v="Franja costera o alta mar"/>
    <s v="Sin datos"/>
    <s v="Sin Reanimacion"/>
    <s v="No vigilado"/>
    <s v="Embarcación a motor"/>
    <s v="Ciudadano"/>
    <s v="Embarcación de rescate"/>
    <s v="Rescate por personal adiestrado con soporte de emergencias"/>
    <s v="#https://www.elespanol.com/sociedad/sucesos/20190820/lancha-madrileno-bordo-sufre-explosion-hunde-mallorca/422958457_0.html#"/>
  </r>
  <r>
    <d v="2019-08-20T00:00:00"/>
    <x v="319"/>
    <x v="411"/>
    <s v="El Altet"/>
    <s v="Alicante"/>
    <s v="Cdad Valenciana"/>
    <m/>
    <s v="38.269722"/>
    <s v="-0.518964"/>
    <s v="Muere un hombre de 49 años mientras se bañaba con bandera roja en El Altet"/>
    <x v="1"/>
    <n v="49"/>
    <s v="España"/>
    <s v="Enfermedad, ataque cardíaco o ACVA"/>
    <s v="Sin datos"/>
    <s v="Ahogamiento secundario a enfermedad"/>
    <s v="Sin datos"/>
    <x v="0"/>
    <s v="Playas con vigilancia"/>
    <s v="Malas condiciones meterológicas o del agua (Bandera Roja)"/>
    <s v="RCP basica SOS y SVA por SEM"/>
    <s v="En horario de vigilancia"/>
    <s v="Natación recreativa"/>
    <s v="Acompañante, familiar, amigo"/>
    <s v="Socorrista"/>
    <s v="Rescate por Socorristas o personas adiestradas en RCP"/>
    <s v="#https://www.diarioinformacion.com/sucesos/2019/08/22/muere-hombre-49-anos-banaba/2179351.html#"/>
  </r>
  <r>
    <d v="2019-08-20T00:00:00"/>
    <x v="320"/>
    <x v="412"/>
    <s v="Peñíscola, Cala del Moro"/>
    <s v="Castellón"/>
    <s v="Cdad Valenciana"/>
    <d v="1899-12-30T13:30:00"/>
    <s v="40.347248"/>
    <s v="0.389912"/>
    <s v="Rescatan a dos personas a bordo de un bote en pleno temporal en Peníscola"/>
    <x v="3"/>
    <m/>
    <s v="España"/>
    <s v="Condiciones del medio acuático"/>
    <s v="Local"/>
    <s v="Perdida de Control"/>
    <s v="Sin datos"/>
    <x v="2"/>
    <s v="Franja costera o alta mar"/>
    <s v="Sin datos"/>
    <s v="Sin Reanimacion"/>
    <s v="No vigilado"/>
    <s v="Embarcación a motor"/>
    <s v="Ciudadano"/>
    <s v="Cuerpo de Seguridad o Emergencias"/>
    <s v="Rescate por personal adiestrado con equipamiento"/>
    <s v="#https://www.levante-emv.com/castello/2019/08/20/bomberos-buscan-surfistas-problemas-salir/1913089.html#"/>
  </r>
  <r>
    <d v="2019-08-20T00:00:00"/>
    <x v="320"/>
    <x v="413"/>
    <s v="Peñíscola, Cala del Moro"/>
    <s v="Castellón"/>
    <s v="Cdad Valenciana"/>
    <d v="1899-12-30T13:30:00"/>
    <s v="40.347248"/>
    <s v="0.389912"/>
    <s v="Rescatan a dos personas a bordo de un bote en pleno temporal en Peníscola"/>
    <x v="3"/>
    <m/>
    <s v="España"/>
    <s v="Condiciones del medio acuático"/>
    <s v="Local"/>
    <s v="Perdida de Control"/>
    <s v="Sin datos"/>
    <x v="2"/>
    <s v="Franja costera o alta mar"/>
    <s v="Sin datos"/>
    <s v="Sin Reanimacion"/>
    <s v="No vigilado"/>
    <s v="Embarcación a motor"/>
    <s v="Ciudadano"/>
    <s v="Cuerpo de Seguridad o Emergencias"/>
    <s v="Rescate por personal adiestrado con equipamiento"/>
    <s v="#https://www.levante-emv.com/castello/2019/08/20/bomberos-buscan-surfistas-problemas-salir/1913089.html#"/>
  </r>
  <r>
    <d v="2019-08-20T00:00:00"/>
    <x v="321"/>
    <x v="414"/>
    <s v="Benicarló, La Basseta"/>
    <s v="Castellón"/>
    <s v="Cdad Valenciana"/>
    <m/>
    <s v="40.425027"/>
    <s v="0.403011"/>
    <s v="La tormenta entre Peníscola y Benicarló atrapa 6 vehículos y daña una playa"/>
    <x v="3"/>
    <m/>
    <s v="España"/>
    <s v="Riadas, desbordamientos, inundaciones"/>
    <s v="Local"/>
    <s v="Perdida de Control"/>
    <s v="Sin datos"/>
    <x v="2"/>
    <s v="Otros"/>
    <s v="Severas condiciones metereológicas o del agua"/>
    <s v="Sin Reanimacion"/>
    <s v="No vigilado"/>
    <s v="Circulación en vehiculo"/>
    <s v="Acompañante, familiar, amigo"/>
    <s v="Cuerpo de Seguridad o Emergencias"/>
    <s v="Rescate por personal adiestrado con equipamiento"/>
    <s v="#https://www.levante-emv.com/multimedia/videos/castello/2019-08-20-181838-rescatan-ocupantes-tres-coches-atrapados-fuertes-lluvias-benicarlo.html#"/>
  </r>
  <r>
    <d v="2019-08-20T00:00:00"/>
    <x v="321"/>
    <x v="415"/>
    <s v="Benicarló, La Basseta"/>
    <s v="Castellón"/>
    <s v="Cdad Valenciana"/>
    <m/>
    <s v="40.425027"/>
    <s v="0.403011"/>
    <s v="La tormenta entre Peníscola y Benicarló atrapa 6 vehículos y daña una playa"/>
    <x v="3"/>
    <m/>
    <s v="España"/>
    <s v="Riadas, desbordamientos, inundaciones"/>
    <s v="Local"/>
    <s v="Perdida de Control"/>
    <s v="Sin datos"/>
    <x v="2"/>
    <s v="Otros"/>
    <s v="Severas condiciones metereológicas o del agua"/>
    <s v="Sin Reanimacion"/>
    <s v="No vigilado"/>
    <s v="Circulación en vehiculo"/>
    <s v="Acompañante, familiar, amigo"/>
    <s v="Cuerpo de Seguridad o Emergencias"/>
    <s v="Rescate por personal adiestrado con equipamiento"/>
    <s v="#https://www.levante-emv.com/multimedia/videos/castello/2019-08-20-181838-rescatan-ocupantes-tres-coches-atrapados-fuertes-lluvias-benicarlo.html#"/>
  </r>
  <r>
    <d v="2019-08-20T00:00:00"/>
    <x v="321"/>
    <x v="416"/>
    <s v="Benicarló, La Basseta"/>
    <s v="Castellón"/>
    <s v="Cdad Valenciana"/>
    <m/>
    <s v="40.425027"/>
    <s v="0.403011"/>
    <s v="La tormenta entre Peníscola y Benicarló atrapa 6 vehículos y daña una playa"/>
    <x v="3"/>
    <m/>
    <s v="España"/>
    <s v="Riadas, desbordamientos, inundaciones"/>
    <s v="Local"/>
    <s v="Perdida de Control"/>
    <s v="Sin datos"/>
    <x v="2"/>
    <s v="Otros"/>
    <s v="Severas condiciones metereológicas o del agua"/>
    <s v="Sin Reanimacion"/>
    <s v="No vigilado"/>
    <s v="Circulación en vehiculo"/>
    <s v="Acompañante, familiar, amigo"/>
    <s v="Cuerpo de Seguridad o Emergencias"/>
    <s v="Rescate por personal adiestrado con equipamiento"/>
    <s v="#https://www.levante-emv.com/multimedia/videos/castello/2019-08-20-181838-rescatan-ocupantes-tres-coches-atrapados-fuertes-lluvias-benicarlo.html#"/>
  </r>
  <r>
    <d v="2019-08-20T00:00:00"/>
    <x v="321"/>
    <x v="417"/>
    <s v="Benicarló, La Basseta"/>
    <s v="Castellón"/>
    <s v="Cdad Valenciana"/>
    <m/>
    <s v="40.425027"/>
    <s v="0.403011"/>
    <s v="La tormenta entre Peníscola y Benicarló atrapa 6 vehículos y daña una playa"/>
    <x v="3"/>
    <m/>
    <s v="España"/>
    <s v="Riadas, desbordamientos, inundaciones"/>
    <s v="Local"/>
    <s v="Perdida de Control"/>
    <s v="Sin datos"/>
    <x v="2"/>
    <s v="Otros"/>
    <s v="Severas condiciones metereológicas o del agua"/>
    <s v="Sin Reanimacion"/>
    <s v="No vigilado"/>
    <s v="Circulación en vehiculo"/>
    <s v="Acompañante, familiar, amigo"/>
    <s v="Cuerpo de Seguridad o Emergencias"/>
    <s v="Rescate por personal adiestrado con equipamiento"/>
    <s v="#https://www.levante-emv.com/multimedia/videos/castello/2019-08-20-181838-rescatan-ocupantes-tres-coches-atrapados-fuertes-lluvias-benicarlo.html#"/>
  </r>
  <r>
    <d v="2019-08-20T00:00:00"/>
    <x v="321"/>
    <x v="418"/>
    <s v="Benicarló, La Basseta"/>
    <s v="Castellón"/>
    <s v="Cdad Valenciana"/>
    <m/>
    <s v="40.425027"/>
    <s v="0.403011"/>
    <s v="La tormenta entre Peníscola y Benicarló atrapa 6 vehículos y daña una playa"/>
    <x v="3"/>
    <m/>
    <s v="España"/>
    <s v="Riadas, desbordamientos, inundaciones"/>
    <s v="Local"/>
    <s v="Perdida de Control"/>
    <s v="Sin datos"/>
    <x v="2"/>
    <s v="Otros"/>
    <s v="Severas condiciones metereológicas o del agua"/>
    <s v="Sin Reanimacion"/>
    <s v="No vigilado"/>
    <s v="Circulación en vehiculo"/>
    <s v="Acompañante, familiar, amigo"/>
    <s v="Cuerpo de Seguridad o Emergencias"/>
    <s v="Rescate por personal adiestrado con equipamiento"/>
    <s v="#https://www.levante-emv.com/multimedia/videos/castello/2019-08-20-181838-rescatan-ocupantes-tres-coches-atrapados-fuertes-lluvias-benicarlo.html#"/>
  </r>
  <r>
    <d v="2019-08-20T00:00:00"/>
    <x v="321"/>
    <x v="419"/>
    <s v="Benicarló, La Basseta"/>
    <s v="Castellón"/>
    <s v="Cdad Valenciana"/>
    <m/>
    <s v="40.425027"/>
    <s v="0.403011"/>
    <s v="La tormenta entre Peníscola y Benicarló atrapa 6 vehículos y daña una playa"/>
    <x v="3"/>
    <m/>
    <s v="España"/>
    <s v="Riadas, desbordamientos, inundaciones"/>
    <s v="Local"/>
    <s v="Perdida de Control"/>
    <s v="Sin datos"/>
    <x v="2"/>
    <s v="Otros"/>
    <s v="Severas condiciones metereológicas o del agua"/>
    <s v="Sin Reanimacion"/>
    <s v="No vigilado"/>
    <s v="Circulación en vehiculo"/>
    <s v="Acompañante, familiar, amigo"/>
    <s v="Cuerpo de Seguridad o Emergencias"/>
    <s v="Rescate por personal adiestrado con equipamiento"/>
    <s v="#https://www.levante-emv.com/multimedia/videos/castello/2019-08-20-181838-rescatan-ocupantes-tres-coches-atrapados-fuertes-lluvias-benicarlo.html#"/>
  </r>
  <r>
    <d v="2019-08-20T00:00:00"/>
    <x v="322"/>
    <x v="420"/>
    <s v="Ibiza, playa de ses Figueretes"/>
    <s v="Ibiza"/>
    <s v="Baleares"/>
    <d v="1899-12-30T12:01:00"/>
    <s v="38.903946"/>
    <s v="1.421586"/>
    <s v="Hospitalizada una bañista tras desmayarse en una playa de Ibiza"/>
    <x v="0"/>
    <n v="65"/>
    <s v="España"/>
    <s v="Sin datos"/>
    <s v="Sin datos"/>
    <s v="Ahogado con sintomas de aspiración de agua"/>
    <s v="Edad, Enfermedad, Enfermedad Mental"/>
    <x v="1"/>
    <s v="Playas con vigilancia"/>
    <s v="Sin datos"/>
    <s v="RCP basica SOS y SVA por SEM"/>
    <s v="En horario de vigilancia"/>
    <s v="Natación recreativa"/>
    <s v="Socorrista en servicio"/>
    <s v="Socorrista"/>
    <s v="Rescate por Socorristas o personas adiestradas en RCP"/>
    <s v="#https://www.diariodeibiza.es/pitiuses-balears/2019/08/20/hospitalizada-desmayarse-playa-ibiza/1086662.html#"/>
  </r>
  <r>
    <d v="2019-08-20T00:00:00"/>
    <x v="323"/>
    <x v="421"/>
    <s v="Santoña, Faro del Caballo"/>
    <s v="Cantabria"/>
    <s v="Cantabria"/>
    <d v="1899-12-30T13:40:00"/>
    <s v="43.451284"/>
    <s v="-3.425767"/>
    <s v="Nuevo rescate en el Faro del Caballo por una lesión al saltar al agua"/>
    <x v="0"/>
    <n v="23"/>
    <s v="España"/>
    <s v="Accidente, caída o zambullida accidentales"/>
    <s v="Otra CCAA"/>
    <s v="Victima con traumatismo"/>
    <s v="Peligrosidad del entorno"/>
    <x v="4"/>
    <s v="Entorno marino"/>
    <s v="Sin datos"/>
    <s v="Sin Reanimacion"/>
    <s v="No vigilado"/>
    <s v="Zambullida"/>
    <s v="Acompañante, familiar, amigo"/>
    <s v="Helicoptero"/>
    <s v="Rescate por personal adiestrado con equipamiento"/>
    <s v="#https://www.eldiariomontanes.es/cantabria/nuevo-rescate-faro-20190820181203-nt.html#"/>
  </r>
  <r>
    <d v="2019-08-20T00:00:00"/>
    <x v="324"/>
    <x v="422"/>
    <s v="Sanxenxo, playa de Silga"/>
    <s v="Pontevedra"/>
    <s v="Galicia"/>
    <d v="1899-12-30T18:30:00"/>
    <s v="42.39916"/>
    <s v="-8.812323"/>
    <s v="Evacuado en helicóptero tras caer al mar cuando practicaba &quot;parascending&quot; en Sanxenxo"/>
    <x v="1"/>
    <n v="48"/>
    <s v="España"/>
    <s v="Navegación o deportes acuáticos"/>
    <s v="Sin datos"/>
    <s v="Perdida de Control"/>
    <s v="Sin datos"/>
    <x v="5"/>
    <s v="Entorno marino"/>
    <s v="Sin datos"/>
    <s v="Sin Reanimacion"/>
    <s v="No vigilado"/>
    <s v="Parapente, vuelo"/>
    <s v="Acompañante, familiar, amigo"/>
    <s v="Acompañante, familiar, amigo"/>
    <s v="Asistencia por transeúntes adiestrados"/>
    <s v="#https://www.farodevigo.es/portada-pontevedra/2019/08/21/hombre-evacuado-helicoptero-caer-mar/2157980.html#"/>
  </r>
  <r>
    <d v="2019-08-20T00:00:00"/>
    <x v="325"/>
    <x v="423"/>
    <s v="Alboraya, playa de Port Saplaya"/>
    <s v="Valencia"/>
    <s v="Cdad Valenciana"/>
    <d v="1899-12-30T12:00:00"/>
    <s v="39.506416"/>
    <s v="-0.321747"/>
    <s v="Rescatan en la playa de Port Saplaya a cinco bañistas por el mal estado del mar"/>
    <x v="3"/>
    <n v="30"/>
    <s v="España"/>
    <s v="Condiciones del medio acuático"/>
    <s v="Sin datos"/>
    <s v="Perdida de Control"/>
    <s v="Sin datos"/>
    <x v="2"/>
    <s v="Playas con vigilancia"/>
    <s v="Moderadas condiciones metereológicas o del agua (Bandera amarilla)"/>
    <s v="Sin Reanimacion"/>
    <s v="En horario de vigilancia"/>
    <s v="Natación recreativa"/>
    <s v="Socorrista en servicio"/>
    <s v="Socorrista"/>
    <s v="Rescate por Socorristas o personas adiestradas en RCP"/>
    <s v="#https://www.hortanoticias.com/rescatan-en-la-playa-de-port-saplaya-a-cinco-banistas-por-el-mal-estado-del-mar/#"/>
  </r>
  <r>
    <d v="2019-08-20T00:00:00"/>
    <x v="325"/>
    <x v="424"/>
    <s v="Alboraya, playa de Port Saplaya"/>
    <s v="Valencia"/>
    <s v="Cdad Valenciana"/>
    <d v="1899-12-30T12:00:00"/>
    <s v="39.506416"/>
    <s v="-0.321747"/>
    <s v="Rescatan en la playa de Port Saplaya a cinco bañistas por el mal estado del mar"/>
    <x v="3"/>
    <n v="30"/>
    <s v="España"/>
    <s v="Condiciones del medio acuático"/>
    <s v="Sin datos"/>
    <s v="Perdida de Control"/>
    <s v="Sin datos"/>
    <x v="2"/>
    <s v="Playas con vigilancia"/>
    <s v="Moderadas condiciones metereológicas o del agua (Bandera amarilla)"/>
    <s v="Sin Reanimacion"/>
    <s v="En horario de vigilancia"/>
    <s v="Natación recreativa"/>
    <s v="Socorrista en servicio"/>
    <s v="Socorrista"/>
    <s v="Rescate por Socorristas o personas adiestradas en RCP"/>
    <s v="#https://www.hortanoticias.com/rescatan-en-la-playa-de-port-saplaya-a-cinco-banistas-por-el-mal-estado-del-mar/#"/>
  </r>
  <r>
    <d v="2019-08-20T00:00:00"/>
    <x v="325"/>
    <x v="425"/>
    <s v="Alboraya, playa de Port Saplaya"/>
    <s v="Valencia"/>
    <s v="Cdad Valenciana"/>
    <d v="1899-12-30T12:00:00"/>
    <s v="39.506416"/>
    <s v="-0.321747"/>
    <s v="Rescatan en la playa de Port Saplaya a cinco bañistas por el mal estado del mar"/>
    <x v="3"/>
    <n v="30"/>
    <s v="España"/>
    <s v="Condiciones del medio acuático"/>
    <s v="Sin datos"/>
    <s v="Perdida de Control"/>
    <s v="Sin datos"/>
    <x v="2"/>
    <s v="Playas con vigilancia"/>
    <s v="Moderadas condiciones metereológicas o del agua (Bandera amarilla)"/>
    <s v="Sin Reanimacion"/>
    <s v="En horario de vigilancia"/>
    <s v="Natación recreativa"/>
    <s v="Socorrista en servicio"/>
    <s v="Socorrista"/>
    <s v="Rescate por Socorristas o personas adiestradas en RCP"/>
    <s v="#https://www.hortanoticias.com/rescatan-en-la-playa-de-port-saplaya-a-cinco-banistas-por-el-mal-estado-del-mar/#"/>
  </r>
  <r>
    <d v="2019-08-20T00:00:00"/>
    <x v="325"/>
    <x v="426"/>
    <s v="Alboraya, playa de Port Saplaya"/>
    <s v="Valencia"/>
    <s v="Cdad Valenciana"/>
    <d v="1899-12-30T12:00:00"/>
    <s v="39.506416"/>
    <s v="-0.321747"/>
    <s v="Rescatan en la playa de Port Saplaya a cinco bañistas por el mal estado del mar"/>
    <x v="3"/>
    <n v="30"/>
    <s v="España"/>
    <s v="Condiciones del medio acuático"/>
    <s v="Sin datos"/>
    <s v="Ahogado con sintomas de aspiración de agua"/>
    <s v="Sin datos"/>
    <x v="2"/>
    <s v="Playas con vigilancia"/>
    <s v="Moderadas condiciones metereológicas o del agua (Bandera amarilla)"/>
    <s v="Sin Reanimacion"/>
    <s v="En horario de vigilancia"/>
    <s v="Natación recreativa"/>
    <s v="Socorrista en servicio"/>
    <s v="Socorrista"/>
    <s v="Rescate por Socorristas o personas adiestradas en RCP"/>
    <s v="#https://www.hortanoticias.com/rescatan-en-la-playa-de-port-saplaya-a-cinco-banistas-por-el-mal-estado-del-mar/#"/>
  </r>
  <r>
    <d v="2019-08-20T00:00:00"/>
    <x v="325"/>
    <x v="427"/>
    <s v="Alboraya, playa de Port Saplaya"/>
    <s v="Valencia"/>
    <s v="Cdad Valenciana"/>
    <d v="1899-12-30T12:00:00"/>
    <s v="39.506416"/>
    <s v="-0.321747"/>
    <s v="Rescatan en la playa de Port Saplaya a cinco bañistas por el mal estado del mar"/>
    <x v="3"/>
    <n v="10"/>
    <s v="España"/>
    <s v="Condiciones del medio acuático"/>
    <s v="Sin datos"/>
    <s v="Perdida de Control"/>
    <s v="Sin datos"/>
    <x v="2"/>
    <s v="Playas con vigilancia"/>
    <s v="Moderadas condiciones metereológicas o del agua (Bandera amarilla)"/>
    <s v="Sin Reanimacion"/>
    <s v="En horario de vigilancia"/>
    <s v="Natación recreativa"/>
    <s v="Socorrista en servicio"/>
    <s v="No preciso extraccion"/>
    <s v="Rescate por Socorristas o personas adiestradas en RCP"/>
    <s v="#https://www.hortanoticias.com/rescatan-en-la-playa-de-port-saplaya-a-cinco-banistas-por-el-mal-estado-del-mar/#"/>
  </r>
  <r>
    <d v="2019-08-20T00:00:00"/>
    <x v="325"/>
    <x v="428"/>
    <s v="Alboraya, playa de Port Saplaya"/>
    <s v="Valencia"/>
    <s v="Cdad Valenciana"/>
    <d v="1899-12-30T12:00:00"/>
    <s v="39.506416"/>
    <s v="-0.321747"/>
    <s v="Rescatan en la playa de Port Saplaya a cinco bañistas por el mal estado del mar"/>
    <x v="3"/>
    <n v="10"/>
    <s v="España"/>
    <s v="Condiciones del medio acuático"/>
    <s v="Sin datos"/>
    <s v="Perdida de Control"/>
    <s v="Sin datos"/>
    <x v="2"/>
    <s v="Playas con vigilancia"/>
    <s v="Moderadas condiciones metereológicas o del agua (Bandera amarilla)"/>
    <s v="Sin Reanimacion"/>
    <s v="En horario de vigilancia"/>
    <s v="Natación recreativa"/>
    <s v="Socorrista en servicio"/>
    <s v="No preciso extraccion"/>
    <s v="Rescate por Socorristas o personas adiestradas en RCP"/>
    <s v="#https://www.hortanoticias.com/rescatan-en-la-playa-de-port-saplaya-a-cinco-banistas-por-el-mal-estado-del-mar/#"/>
  </r>
  <r>
    <d v="2019-08-20T00:00:00"/>
    <x v="326"/>
    <x v="429"/>
    <s v="Guardamar de Segura, Playa de les Ortigues"/>
    <s v="Alicante"/>
    <s v="Cdad Valenciana"/>
    <d v="1899-12-30T12:44:00"/>
    <s v="38.038279"/>
    <s v="-.651506"/>
    <s v="Hallan muerto al hombre desaparecido en la playa de Les Ortigues de Guardamar"/>
    <x v="1"/>
    <n v="39"/>
    <s v="Portugal"/>
    <s v="Sin datos"/>
    <s v="Extranjero"/>
    <s v="Ahogado con sintomas de aspiración de agua"/>
    <s v="Sin datos"/>
    <x v="0"/>
    <s v="Playas con vigilancia"/>
    <s v="Moderadas condiciones metereológicas o del agua (Bandera amarilla)"/>
    <s v="Recuperacion de cadaver"/>
    <s v="En horario de vigilancia"/>
    <s v="Natación recreativa"/>
    <s v="Acompañante, familiar, amigo"/>
    <s v="Helicoptero"/>
    <s v="Recuperación de cadaver"/>
    <s v="#https://www.diarioinformacion.com/vega-baja/2019/08/20/amplio-despliegue-buscar-hombre-desaparecido/2178958.html#"/>
  </r>
  <r>
    <d v="2019-08-20T00:00:00"/>
    <x v="327"/>
    <x v="430"/>
    <s v="Burela, Playa de A Marosa"/>
    <s v="Lugo"/>
    <s v="Galicia"/>
    <d v="1899-12-30T10:50:00"/>
    <s v="43.674399"/>
    <s v="-7.373549"/>
    <s v="Muere el bañista rescatado tras arrastrarlo la corriente en la playa de A Marosa, en Burela"/>
    <x v="1"/>
    <n v="60"/>
    <s v="España"/>
    <s v="Sin datos"/>
    <s v="Otra provincia"/>
    <s v="Posible Ahogamiento"/>
    <s v="Sin datos"/>
    <x v="0"/>
    <s v="Playas con vigilancia"/>
    <s v="Sin datos"/>
    <s v="RCP basica SOS y SVA por SEM"/>
    <s v="Fuera del horario de vigilancia"/>
    <s v="Natación recreativa"/>
    <s v="Ciudadano"/>
    <s v="Ciudadano"/>
    <s v="Rescate por Socorristas o personas adiestradas en RCP"/>
    <s v="#https://www.lavozdegalicia.es/noticia/amarina/burela/2019/08/20/muere-banista-rescatado-tras-arrastrarlo-corriente-playa-marosa-burela/00031566296918702523756.htm#"/>
  </r>
  <r>
    <d v="2019-08-19T00:00:00"/>
    <x v="328"/>
    <x v="431"/>
    <s v="Santander, Playa de la Magdalena"/>
    <s v="Cantabria"/>
    <s v="Cantabria"/>
    <d v="1899-12-30T19:30:00"/>
    <s v="43.466387"/>
    <s v="-3.774719"/>
    <s v="Fallece el bañista que fue socorrido en la Magdalena el lunes 19"/>
    <x v="1"/>
    <m/>
    <s v="USA"/>
    <s v="Sin datos"/>
    <s v="Extranjero"/>
    <s v="Ahogado con sintomas de aspiración de agua"/>
    <s v="Sin datos"/>
    <x v="0"/>
    <s v="Playas con vigilancia"/>
    <s v="Sin datos"/>
    <s v="RCP basica SOS y SVA por SEM"/>
    <s v="En horario de vigilancia"/>
    <s v="Natación recreativa"/>
    <s v="Socorrista en servicio"/>
    <s v="Socorrista"/>
    <s v="Rescate por Socorristas o personas adiestradas en RCP"/>
    <s v="#http://www.cantabriadirecta.es/fallece-el-banista-que-fue-socorrido-en-la-magdalena-el-lunes-19/#"/>
  </r>
  <r>
    <d v="2019-08-19T00:00:00"/>
    <x v="329"/>
    <x v="432"/>
    <s v="Candelaria, residencial Afirama"/>
    <s v="Tenerife"/>
    <s v="Canarias"/>
    <m/>
    <s v="28.369653"/>
    <s v="-16.362220"/>
    <s v="Recuperan a una mujer que estaba en parada cardiorespiratoria en una piscina"/>
    <x v="0"/>
    <m/>
    <s v="España"/>
    <s v="Sin datos"/>
    <s v="Sin datos"/>
    <s v="Ahogado con sintomas de aspiración de agua"/>
    <s v="Sin datos"/>
    <x v="1"/>
    <s v="Piscinas de equipamientos hoteleros y similares"/>
    <s v="Buenas condiciones metereológicas o del agua (Bandera Verde)"/>
    <s v="RCP temprana por transeuntes no adiestrados"/>
    <s v="No vigilado"/>
    <s v="Natación recreativa"/>
    <s v="Ciudadano"/>
    <s v="Ciudadano"/>
    <s v="Asistencia por transeúntes no adiestrados"/>
    <s v="#https://www.laprovincia.es/sucesos/2019/08/23/recuperan-mujer-parada-cardiorespiratoria-piscina/1203600.html#"/>
  </r>
  <r>
    <d v="2019-08-19T00:00:00"/>
    <x v="330"/>
    <x v="433"/>
    <s v="Marbella, Playa Puente Romano"/>
    <s v="Málaga"/>
    <s v="Andalucía"/>
    <d v="1899-12-30T09:00:00"/>
    <s v="36.504187"/>
    <s v="-4.916310"/>
    <s v="Dos socorristas del Hotel Marbella Club salvan a un hombre que pedía auxilio agarrado a una boya situada a 200 metros de la orilla"/>
    <x v="1"/>
    <m/>
    <s v="España"/>
    <s v="Falta de competencia acuática"/>
    <s v="Sin datos"/>
    <s v="Distres Acuatico"/>
    <s v="Sin datos"/>
    <x v="2"/>
    <s v="Playas con vigilancia"/>
    <s v="Sin datos"/>
    <s v="Sin Reanimacion"/>
    <s v="Fuera del horario de vigilancia"/>
    <s v="Natación recreativa"/>
    <s v="Socorrista no en servicio"/>
    <s v="Socorrista"/>
    <s v="Rescate por Socorristas o personas adiestradas en RCP"/>
    <s v="#https://www.diariosur.es/marbella-estepona/hicimos-ninguna-heroicidad-20190821163722-nt.html#"/>
  </r>
  <r>
    <d v="2019-08-19T00:00:00"/>
    <x v="331"/>
    <x v="434"/>
    <s v="Gandía"/>
    <s v="Valencia"/>
    <s v="Cdad Valenciana"/>
    <d v="1899-12-30T21:45:00"/>
    <s v="39.010579"/>
    <s v="-0.169087"/>
    <s v="La Policía Local de Gandia atiende a un varón por ahogamiento en una piscina"/>
    <x v="1"/>
    <n v="62"/>
    <s v="España"/>
    <s v="Sin datos"/>
    <s v="Sin datos"/>
    <s v="Ahogado con sintomas de aspiración de agua"/>
    <s v="Sin datos"/>
    <x v="0"/>
    <s v="Piscinas urbanización o privadas no vigiladas"/>
    <s v="Buenas condiciones metereológicas o del agua (Bandera Verde)"/>
    <s v="SVA por SEM"/>
    <s v="No vigilado"/>
    <s v="Natación recreativa"/>
    <s v="Acompañante, familiar, amigo"/>
    <s v="Acompañante, familiar, amigo"/>
    <s v="Asistencia por transeúntes no adiestrados"/>
    <s v="#https://www.ondanaranjacope.com/noticias/id47414-la-policia-local-de-gandia-atiende-a-un-varon-por-ahogamiento-en-una-piscina.html#.XVxsDhYTh4E.twitter#"/>
  </r>
  <r>
    <d v="2019-08-19T00:00:00"/>
    <x v="332"/>
    <x v="435"/>
    <s v="Sineu"/>
    <s v="Mallorca"/>
    <s v="Baleares"/>
    <d v="1899-12-30T09:00:00"/>
    <s v="39.649240"/>
    <s v="3.013399"/>
    <s v="Rescatan a un hombre de 68 años que se había caído en una cisterna en Sineu"/>
    <x v="1"/>
    <n v="68"/>
    <s v="España"/>
    <s v="Accidente, caída o zambullida accidentales"/>
    <s v="Local"/>
    <s v="Perdida de Control"/>
    <s v="Edad, Enfermedad, Enfermedad Mental"/>
    <x v="5"/>
    <s v="Sistemas de recogida, transporte o almacenamiento de agua"/>
    <s v="Sin datos"/>
    <s v="Sin Reanimacion"/>
    <s v="No vigilado"/>
    <s v="Actividad cerca del agua"/>
    <s v="Acompañante, familiar, amigo"/>
    <s v="Cuerpo de Seguridad o Emergencias"/>
    <s v="Rescate por personal adiestrado con equipamiento"/>
    <s v="#https://www.mallorcadiario.com/rescate-sineu-hombre-precipitado-al-interior-de-una-cisterna#"/>
  </r>
  <r>
    <d v="2019-08-19T00:00:00"/>
    <x v="333"/>
    <x v="436"/>
    <s v="Trebalúger"/>
    <s v="Menorca"/>
    <s v="Baleares"/>
    <d v="1899-12-30T13:00:00"/>
    <s v="39.931033"/>
    <s v="3.988915"/>
    <s v="Sufre una lesión medular en una playa en Menorca"/>
    <x v="1"/>
    <n v="35"/>
    <s v="Albania"/>
    <s v="Accidente, caída o zambullida accidentales"/>
    <s v="Extranjero"/>
    <s v="Victima con traumatismo"/>
    <s v="Sin datos"/>
    <x v="4"/>
    <s v="Playas sin vigilancia"/>
    <s v="Sin datos"/>
    <s v="Sin Reanimacion"/>
    <s v="No vigilado"/>
    <s v="Zambullida"/>
    <s v="Acompañante, familiar, amigo"/>
    <s v="Acompañante, familiar, amigo"/>
    <s v="Rescate por personal adiestrado con equipamiento"/>
    <s v="#https://www.menorca.info/menorca/sucesos/2019/08/19/664333/evacuado-turista-lesion-medular-tirarse-trebaluger.html#"/>
  </r>
  <r>
    <d v="2019-08-19T00:00:00"/>
    <x v="334"/>
    <x v="437"/>
    <s v="Banyalbufal, Cala"/>
    <s v="Mallorca"/>
    <s v="Baleares"/>
    <d v="1899-12-30T12:50:00"/>
    <s v="39.691767"/>
    <s v="2.517125"/>
    <s v="Un joven sufre graves lesiones al tirarse al mar de 15 metros en Cala Banyalbufar"/>
    <x v="1"/>
    <n v="48"/>
    <s v="España"/>
    <s v="Accidente, caída o zambullida accidentales"/>
    <s v="Sin datos"/>
    <s v="Victima con traumatismo"/>
    <s v="Peligrosidad del entorno"/>
    <x v="4"/>
    <s v="Entorno marino"/>
    <s v="Sin datos"/>
    <s v="Sin Reanimacion"/>
    <s v="No vigilado"/>
    <s v="Zambullida"/>
    <s v="Acompañante, familiar, amigo"/>
    <s v="Cuerpo de Seguridad o Emergencias"/>
    <s v="Rescate por personal adiestrado con equipamiento"/>
    <s v="#https://www.diariodemallorca.es/sucesos/2019/08/19/herido-grave-lanzarse-mar-15/1441926.html#"/>
  </r>
  <r>
    <d v="2019-08-19T00:00:00"/>
    <x v="335"/>
    <x v="438"/>
    <s v="Granadilla de Abona, Playa de El Médano"/>
    <s v="Tenerife"/>
    <s v="Canarias"/>
    <d v="1899-12-30T13:15:00"/>
    <s v="28.043182"/>
    <s v="-16.538489"/>
    <s v="Muere un windsurfista en El Médano"/>
    <x v="1"/>
    <m/>
    <s v="España"/>
    <s v="Navegación o deportes acuáticos"/>
    <s v="Sin datos"/>
    <s v="Ahogado con sintomas de aspiración de agua"/>
    <s v="Sin datos"/>
    <x v="0"/>
    <s v="Playas con vigilancia"/>
    <s v="Sin datos"/>
    <s v="RCP basica SOS y SVA por SEM"/>
    <s v="En horario de vigilancia"/>
    <s v="Surf-Windsurf-Esqui acuatico-Kyte"/>
    <s v="Socorrista en servicio"/>
    <s v="Socorrista"/>
    <s v="Rescate por Socorristas o personas adiestradas en RCP"/>
    <s v="#https://www3.gobiernodecanarias.org/noticias/un-windsurfista-fallece-tras-ser-rescatado-del-mar-en-tenerife/#"/>
  </r>
  <r>
    <d v="2019-08-19T00:00:00"/>
    <x v="336"/>
    <x v="439"/>
    <s v="Mogán, Playa de Amadores"/>
    <s v="Gran Canaria"/>
    <s v="Canarias"/>
    <d v="1899-12-30T10:17:00"/>
    <s v="27.789474"/>
    <s v="-15.725909"/>
    <s v="Un varón fallece tras sufrir un ahogamiento en el mar en Gran Canaria"/>
    <x v="1"/>
    <m/>
    <s v="España"/>
    <s v="Sin datos"/>
    <s v="Sin datos"/>
    <s v="Ahogado con sintomas de aspiración de agua"/>
    <s v="Sin datos"/>
    <x v="0"/>
    <s v="Playas con vigilancia"/>
    <s v="Sin datos"/>
    <s v="SVA por SEM"/>
    <s v="Fuera del horario de vigilancia"/>
    <s v="Natación recreativa"/>
    <s v="Ciudadano"/>
    <s v="Helicoptero"/>
    <s v="Rescate por personal adiestrado con equipamiento"/>
    <s v="#https://www3.gobiernodecanarias.org/noticias/un-varon-fallece-tras-sufrir-un-ahogamiento-en-el-mar-en-gran-canaria/#"/>
  </r>
  <r>
    <d v="2019-08-19T00:00:00"/>
    <x v="337"/>
    <x v="440"/>
    <s v="Barcelona, Playa de la Barceloneta"/>
    <s v="Barcelona"/>
    <s v="Cataluña"/>
    <d v="1899-12-30T05:00:00"/>
    <s v="41.378300"/>
    <s v="2.192458"/>
    <s v="Un mosso d’esquadra rescata a un hombre que se estaba ahogando en la Barceloneta"/>
    <x v="1"/>
    <m/>
    <s v="España"/>
    <s v="Falta de competencia acuática"/>
    <s v="Sin datos"/>
    <s v="Perdida de Control"/>
    <s v="Sin datos"/>
    <x v="2"/>
    <s v="Playas con vigilancia"/>
    <s v="Sin datos"/>
    <s v="Sin Reanimacion"/>
    <s v="Fuera del horario de vigilancia"/>
    <s v="Natación recreativa"/>
    <s v="Servicios de emergencia, policia, bomberos"/>
    <s v="Fuerzas orden publico"/>
    <s v="Asistencia por transeúntes adiestrados"/>
    <s v="#https://www.lavanguardia.com/local/barcelona/20190819/464160339975/rescatan-hombre-ahogado-barceloneta.html#"/>
  </r>
  <r>
    <d v="2019-08-19T00:00:00"/>
    <x v="338"/>
    <x v="441"/>
    <s v="Sant Feliú de Guisols, Playa de Sant Pol"/>
    <s v="Girona"/>
    <s v="Cataluña"/>
    <d v="1899-12-30T13:30:00"/>
    <s v="41.790224"/>
    <s v="3.048693"/>
    <s v="Una mujer de 86 años muere ahogada en una playa de Sant Feliu de Guíxols"/>
    <x v="0"/>
    <n v="86"/>
    <s v="España"/>
    <s v="Sin datos"/>
    <s v="Sin datos"/>
    <s v="Ahogado con sintomas de aspiración de agua"/>
    <s v="Edad, Enfermedad, Enfermedad Mental"/>
    <x v="0"/>
    <s v="Playas con vigilancia"/>
    <s v="Buenas condiciones metereológicas o del agua (Bandera Verde)"/>
    <s v="RCP basica SOS y SVA por SEM"/>
    <s v="En horario de vigilancia"/>
    <s v="Natación recreativa"/>
    <s v="Socorrista en servicio"/>
    <s v="Socorrista"/>
    <s v="Rescate por Socorristas o personas adiestradas en RCP"/>
    <s v="#https://www.lavanguardia.com/sucesos/20190819/464161466590/mujer-86-anos-muere-ahogada-playa-sant-feliu-guixols.html#"/>
  </r>
  <r>
    <d v="2019-08-19T00:00:00"/>
    <x v="339"/>
    <x v="442"/>
    <s v="Arnao, Castrillón"/>
    <s v="Asturias"/>
    <s v="Asturias"/>
    <d v="1899-12-30T02:00:00"/>
    <s v="43.578387"/>
    <s v="-5.977710"/>
    <s v="Desaparecida una mujer tras caer al mar en Arnao"/>
    <x v="0"/>
    <n v="35"/>
    <s v="España"/>
    <s v="Accidente, caída o zambullida accidentales"/>
    <s v="Limítrofe"/>
    <s v="Ahogamiento secundario a accidente"/>
    <s v="Sin datos"/>
    <x v="0"/>
    <s v="Entorno marino"/>
    <s v="Sin datos"/>
    <s v="Recuperacion de cadaver"/>
    <s v="No vigilado"/>
    <s v="Pesca desde playa o rocas"/>
    <s v="Acompañante, familiar, amigo"/>
    <s v="Cuerpo de Seguridad o Emergencias"/>
    <s v="Rescate por personal adiestrado con equipamiento"/>
    <s v="#https://www.elcomercio.es/asturias/buscan-joven-castrillon-20190820000803-ntvo.html#"/>
  </r>
  <r>
    <d v="2019-08-18T00:00:00"/>
    <x v="340"/>
    <x v="443"/>
    <s v="Alcudia, Acequia Real"/>
    <s v="Valencia"/>
    <s v="Cdad Valenciana"/>
    <m/>
    <s v="39.191016"/>
    <s v="-0.498239"/>
    <s v="La policía de l'Alcúdia rescatan a una mujer y a su perro en la Acequia Real"/>
    <x v="0"/>
    <n v="30"/>
    <s v="España"/>
    <s v="Intento de rescate de personas o animales"/>
    <s v="Local"/>
    <s v="Perdida de Control"/>
    <s v="Peligrosidad del entorno"/>
    <x v="2"/>
    <s v="Rios, canales y similares"/>
    <s v="Sin datos"/>
    <s v="Sin Reanimacion"/>
    <s v="No vigilado"/>
    <s v="Intento de rescate acuatico"/>
    <s v="Acompañante, familiar, amigo"/>
    <s v="Fuerzas orden publico"/>
    <s v="Rescate por personal adiestrado con equipamiento"/>
    <s v="#https://www.lasprovincias.es/ribera-costera/policia-alcudia-rescate-perro-mujer-20190820113300-nt.html#"/>
  </r>
  <r>
    <d v="2019-08-18T00:00:00"/>
    <x v="341"/>
    <x v="444"/>
    <s v="Madrid, Moratalaz, Piscina polideportivo de la Elipa"/>
    <s v="Madrid"/>
    <s v="Madrid"/>
    <d v="1899-12-30T18:00:00"/>
    <s v="40.414334"/>
    <s v="-3.654440"/>
    <s v="Una mujer salva la vida gracias a la actuación de una enfermera tras semiahogarse en Moratalaz"/>
    <x v="0"/>
    <n v="44"/>
    <s v="España"/>
    <s v="Sin datos"/>
    <s v="Sin datos"/>
    <s v="Ahogado con sintomas de aspiración de agua"/>
    <s v="Sin datos"/>
    <x v="1"/>
    <s v="Piscinas publicas con vigilancia"/>
    <s v="Buenas condiciones metereológicas o del agua (Bandera Verde)"/>
    <s v="RCP basica SOS y SVA por SEM"/>
    <s v="En horario de vigilancia"/>
    <s v="Natación recreativa"/>
    <s v="Socorrista en servicio"/>
    <s v="Socorrista"/>
    <s v="Rescate por Socorristas o personas adiestradas en RCP"/>
    <s v="#https://gacetinmadrid.com/2019/08/18/una-mujer-salva-la-vida-gracias-a-la-actuacion-de-una-enfermera-tras-semiahogarse-en-moratalaz/#"/>
  </r>
  <r>
    <d v="2019-08-18T00:00:00"/>
    <x v="342"/>
    <x v="445"/>
    <s v="Tortosa, Canal del Ebro"/>
    <s v="Tarragona"/>
    <s v="Cataluña"/>
    <d v="1899-12-30T15:45:00"/>
    <s v="40.793299"/>
    <s v="0.497124"/>
    <s v="Hallado el cadáver de una persona en el coche caído al canal en Tortosa"/>
    <x v="1"/>
    <m/>
    <s v="España"/>
    <s v="Accidente de Trafico"/>
    <s v="Sin datos"/>
    <s v="Ahogamiento secundario a accidente"/>
    <s v="Sin datos"/>
    <x v="0"/>
    <s v="Rios, canales y similares"/>
    <s v="Sin datos"/>
    <s v="Recuperacion de cadaver"/>
    <s v="No vigilado"/>
    <s v="Circulación en vehiculo"/>
    <s v="Ciudadano"/>
    <s v="Cuerpo de Seguridad o Emergencias"/>
    <s v="Rescate por personal adiestrado con equipamiento"/>
    <s v="#https://www.diaridetarragona.com/ebre/Hallado-el-cadaver-de-una-persona-en-el-coche-caido-al-canal-en-Tortosa-20190818-0024.html#"/>
  </r>
  <r>
    <d v="2019-08-18T00:00:00"/>
    <x v="343"/>
    <x v="446"/>
    <s v="Ciutadella"/>
    <s v="Menorca"/>
    <s v="Baleares"/>
    <d v="1899-12-30T17:09:00"/>
    <s v="40.011287"/>
    <s v="3.843692"/>
    <s v="Un niño de 2 años a punto de ahogarse, trasladado a Son Espases desde Menorca"/>
    <x v="1"/>
    <n v="2"/>
    <s v="España"/>
    <s v="Sin datos"/>
    <s v="Sin datos"/>
    <s v="Ahogado con sintomas de aspiración de agua"/>
    <s v="Sin datos"/>
    <x v="1"/>
    <s v="Piscinas domesticas no vigiladas"/>
    <s v="Buenas condiciones metereológicas o del agua (Bandera Verde)"/>
    <s v="SVA por SEM"/>
    <s v="No vigilado"/>
    <s v="Actividad cerca del agua"/>
    <s v="Acompañante, familiar, amigo"/>
    <s v="Acompañante, familiar, amigo"/>
    <s v="Asistencia por transeúntes no adiestrados"/>
    <s v="#https://www.ultimahora.es/sucesos/ultimas/2019/08/18/1101187/nino-anos-punto-ahogarse-trasladado-son-espases-desde-menorca.html#"/>
  </r>
  <r>
    <d v="2019-08-18T00:00:00"/>
    <x v="344"/>
    <x v="447"/>
    <s v="San Roque, Cala Sardina"/>
    <s v="Cádiz"/>
    <s v="Andalucía"/>
    <d v="1899-12-30T18:30:00"/>
    <s v="36.309373"/>
    <s v="-5.258006"/>
    <s v="Rescatadas cinco personas en tres intervenciones en las playas de Torreguadiaro"/>
    <x v="1"/>
    <n v="41"/>
    <s v="España"/>
    <s v="Condiciones del medio acuático"/>
    <s v="Sin datos"/>
    <s v="Perdida de Control"/>
    <s v="Navegación, deportes acuáticos"/>
    <x v="2"/>
    <s v="Playas con vigilancia"/>
    <s v="Moderadas condiciones metereológicas o del agua (Bandera amarilla)"/>
    <s v="Sin Reanimacion"/>
    <s v="En horario de vigilancia"/>
    <s v="Natación recreativa"/>
    <s v="Socorrista en servicio"/>
    <s v="Socorrista"/>
    <s v="Rescate por Socorristas o personas adiestradas en RCP"/>
    <s v="#https://www.yanoticias.es/rescatadas-cinco-personas-en-tres-intervenciones-en-las-playas-de-torreguadiaro-y-de-cala-sardina/#"/>
  </r>
  <r>
    <d v="2019-08-18T00:00:00"/>
    <x v="344"/>
    <x v="448"/>
    <s v="San Roque, Cala Sardina"/>
    <s v="Cádiz"/>
    <s v="Andalucía"/>
    <d v="1899-12-30T18:30:00"/>
    <s v="36.309373"/>
    <s v="-5.258006"/>
    <s v="Rescatadas cinco personas en tres intervenciones en las playas de Torreguadiaro"/>
    <x v="1"/>
    <n v="13"/>
    <s v="España"/>
    <s v="Condiciones del medio acuático"/>
    <s v="Sin datos"/>
    <s v="Perdida de Control"/>
    <s v="Navegación, deportes acuáticos"/>
    <x v="2"/>
    <s v="Playas con vigilancia"/>
    <s v="Moderadas condiciones metereológicas o del agua (Bandera amarilla)"/>
    <s v="Sin Reanimacion"/>
    <s v="En horario de vigilancia"/>
    <s v="Natación recreativa"/>
    <s v="Socorrista en servicio"/>
    <s v="Socorrista"/>
    <s v="Rescate por Socorristas o personas adiestradas en RCP"/>
    <s v="#https://www.yanoticias.es/rescatadas-cinco-personas-en-tres-intervenciones-en-las-playas-de-torreguadiaro-y-de-cala-sardina/#"/>
  </r>
  <r>
    <d v="2019-08-18T00:00:00"/>
    <x v="344"/>
    <x v="449"/>
    <s v="San Roque, Cala Sardina"/>
    <s v="Cádiz"/>
    <s v="Andalucía"/>
    <d v="1899-12-30T18:30:00"/>
    <s v="36.309373"/>
    <s v="-5.258006"/>
    <s v="Rescatadas cinco personas en tres intervenciones en las playas de Torreguadiaro"/>
    <x v="1"/>
    <n v="8"/>
    <s v="España"/>
    <s v="Condiciones del medio acuático"/>
    <s v="Sin datos"/>
    <s v="Perdida de Control"/>
    <s v="Navegación, deportes acuáticos"/>
    <x v="2"/>
    <s v="Playas con vigilancia"/>
    <s v="Moderadas condiciones metereológicas o del agua (Bandera amarilla)"/>
    <s v="Sin Reanimacion"/>
    <s v="En horario de vigilancia"/>
    <s v="Natación recreativa"/>
    <s v="Socorrista en servicio"/>
    <s v="Socorrista"/>
    <s v="Rescate por Socorristas o personas adiestradas en RCP"/>
    <s v="#https://www.yanoticias.es/rescatadas-cinco-personas-en-tres-intervenciones-en-las-playas-de-torreguadiaro-y-de-cala-sardina/#"/>
  </r>
  <r>
    <d v="2019-08-18T00:00:00"/>
    <x v="345"/>
    <x v="450"/>
    <s v="San Roque, playa de Torreguadiaro"/>
    <s v="Cádiz"/>
    <s v="Andalucía"/>
    <d v="1899-12-30T18:30:00"/>
    <s v="36.299506"/>
    <s v="-5.269072"/>
    <s v="Rescatadas cinco personas en tres intervenciones en las playas de Torreguadiaro"/>
    <x v="0"/>
    <n v="40"/>
    <s v="España"/>
    <s v="Condiciones del medio acuático"/>
    <s v="Sin datos"/>
    <s v="Perdida de Control"/>
    <s v="Navegación, deportes acuáticos"/>
    <x v="2"/>
    <s v="Playas con vigilancia"/>
    <s v="Moderadas condiciones metereológicas o del agua (Bandera amarilla)"/>
    <s v="Sin Reanimacion"/>
    <s v="En horario de vigilancia"/>
    <s v="Natación recreativa"/>
    <s v="Socorrista en servicio"/>
    <s v="Socorrista"/>
    <s v="Rescate por Socorristas o personas adiestradas en RCP"/>
    <s v="#https://www.yanoticias.es/rescatadas-cinco-personas-en-tres-intervenciones-en-las-playas-de-torreguadiaro-y-de-cala-sardina/#"/>
  </r>
  <r>
    <d v="2019-08-18T00:00:00"/>
    <x v="346"/>
    <x v="451"/>
    <s v="San Roque, playa de Torreguadiaro"/>
    <s v="Cádiz"/>
    <s v="Andalucía"/>
    <d v="1899-12-30T14:00:00"/>
    <s v="36.299506"/>
    <s v="-5.269072"/>
    <s v="Rescatadas cinco personas en tres intervenciones en las playas de Torreguadiaro"/>
    <x v="1"/>
    <n v="9"/>
    <s v="España"/>
    <s v="Condiciones del medio acuático"/>
    <s v="Sin datos"/>
    <s v="Perdida de Control"/>
    <s v="Navegación, deportes acuáticos"/>
    <x v="2"/>
    <s v="Playas con vigilancia"/>
    <s v="Moderadas condiciones metereológicas o del agua (Bandera amarilla)"/>
    <s v="Sin Reanimacion"/>
    <s v="En horario de vigilancia"/>
    <s v="Surf-Windsurf-Esqui acuatico-Kyte"/>
    <s v="Socorrista en servicio"/>
    <s v="Socorrista"/>
    <s v="Rescate por Socorristas o personas adiestradas en RCP"/>
    <s v="#https://www.yanoticias.es/rescatadas-cinco-personas-en-tres-intervenciones-en-las-playas-de-torreguadiaro-y-de-cala-sardina/#"/>
  </r>
  <r>
    <d v="2019-08-18T00:00:00"/>
    <x v="347"/>
    <x v="452"/>
    <s v="Sant Josep de Talaia, Playa es Xarcú"/>
    <s v="Ibiza"/>
    <s v="Baleares"/>
    <d v="1899-12-30T14:10:00"/>
    <s v="38.868458"/>
    <s v="1.310887"/>
    <s v="Un hombre se encuentra en estado grave tras ahogarse en Ibiza"/>
    <x v="1"/>
    <n v="64"/>
    <s v="España"/>
    <s v="Sin datos"/>
    <s v="Sin datos"/>
    <s v="Ahogado con sintomas de aspiración de agua"/>
    <s v="Edad, Enfermedad, Enfermedad Mental"/>
    <x v="1"/>
    <s v="Playas sin vigilancia"/>
    <s v="Sin datos"/>
    <s v="SVA por SEM"/>
    <s v="No vigilado"/>
    <s v="Natación recreativa"/>
    <s v="Ciudadano"/>
    <s v="Ciudadano"/>
    <s v="Asistencia por transeúntes no adiestrados"/>
    <s v="#https://www.ultimahora.es/sucesos/ultimas/2019/08/18/1101189/hombre-encuentra-estado-grave-tras-ahogarse-ibiza.html#"/>
  </r>
  <r>
    <d v="2019-08-18T00:00:00"/>
    <x v="348"/>
    <x v="453"/>
    <s v="Alcudia, Playa de Alcudia"/>
    <s v="Mallorca"/>
    <s v="Baleares"/>
    <d v="1899-12-30T16:20:00"/>
    <s v="39.837159"/>
    <s v="3.124345"/>
    <s v="Rescatan a una bañista de 84 años inconsciente en la playa de Alcúdia"/>
    <x v="0"/>
    <n v="84"/>
    <s v="España"/>
    <s v="Sin datos"/>
    <s v="Otra CCAA"/>
    <s v="Ahogado con sintomas de aspiración de agua"/>
    <s v="Edad, Enfermedad, Enfermedad Mental"/>
    <x v="1"/>
    <s v="Piscinas urbanización o privadas no vigiladas"/>
    <s v="Sin datos"/>
    <s v="Sin Reanimacion"/>
    <s v="En horario de vigilancia"/>
    <s v="Natación recreativa"/>
    <s v="Ciudadano"/>
    <s v="Ciudadano"/>
    <s v="Rescate por Socorristas o personas adiestradas en RCP"/>
    <s v="#https://www.ultimahora.es/sucesos/ultimas/2019/08/19/1101215/rescatan-banista-anos-inconsciente-playa-alcudia.html#"/>
  </r>
  <r>
    <d v="2019-08-18T00:00:00"/>
    <x v="349"/>
    <x v="454"/>
    <s v="Rota, Playa de La Costilla"/>
    <s v="Cádiz"/>
    <s v="Andalucía"/>
    <d v="1899-12-30T16:15:00"/>
    <s v="36.619956"/>
    <s v="-6.365568"/>
    <s v="Muere una bañista sevillana en la playa roteña de La Costilla"/>
    <x v="0"/>
    <n v="70"/>
    <s v="España"/>
    <s v="Enfermedad, ataque cardíaco o ACVA"/>
    <s v="Otra provincia"/>
    <s v="Ahogamiento secundario a accidente"/>
    <s v="Edad, Enfermedad, Enfermedad Mental"/>
    <x v="0"/>
    <s v="Playas con vigilancia"/>
    <s v="Sin datos"/>
    <s v="RCP basica SOS y SVA por SEM"/>
    <s v="En horario de vigilancia"/>
    <s v="Natación recreativa"/>
    <s v="Socorrista en servicio"/>
    <s v="Socorrista"/>
    <s v="Rescate por Socorristas o personas adiestradas en RCP"/>
    <s v="#https://www.lavozdigital.es/cadiz/provincia/lvdi-fallece-banista-playa-costilla-rota-201908182027_noticia.html#"/>
  </r>
  <r>
    <d v="2019-08-17T00:00:00"/>
    <x v="350"/>
    <x v="455"/>
    <s v="Cap D'en Font"/>
    <s v="Menorca"/>
    <s v="Baleares"/>
    <m/>
    <s v="39.824222"/>
    <s v="4.205466"/>
    <s v="Aparece flotando un cuerpo sin vida cerca de Cap d'en Font"/>
    <x v="0"/>
    <n v="65"/>
    <s v="España"/>
    <s v="Accidente, caída o zambullida accidentales"/>
    <s v="Local"/>
    <s v="Ahogamiento secundario a accidente"/>
    <s v="Edad, Enfermedad, Enfermedad Mental"/>
    <x v="0"/>
    <s v="Entorno marino"/>
    <s v="Sin datos"/>
    <s v="Recuperacion de cadaver"/>
    <s v="No vigilado"/>
    <s v="Paseo en tierra"/>
    <s v="Ciudadano"/>
    <s v="Cuerpo de Seguridad o Emergencias"/>
    <s v="Recuperación de cadaver"/>
    <s v="#https://www.menorca.info/menorca/sucesos/2019/08/17/664215/aparece-cuerpo-flotando-cerca-cap-font.html#"/>
  </r>
  <r>
    <d v="2019-08-17T00:00:00"/>
    <x v="351"/>
    <x v="456"/>
    <s v="Arenas de Iguña, Río Besaya"/>
    <s v="Cantabria"/>
    <s v="Cantabria"/>
    <d v="1899-12-30T14:00:00"/>
    <s v="43.183045"/>
    <s v="-4.045869"/>
    <s v="Fallece un hombre de 81 años ahogado en Arenas de Iguña"/>
    <x v="1"/>
    <n v="81"/>
    <s v="España"/>
    <s v="Accidente, caída o zambullida accidentales"/>
    <s v="Local"/>
    <s v="Posible Ahogamiento"/>
    <s v="Edad, Enfermedad, Enfermedad Mental"/>
    <x v="0"/>
    <s v="Rios, canales y similares"/>
    <s v="Sin datos"/>
    <s v="Recuperacion de cadaver"/>
    <s v="No vigilado"/>
    <s v="Actividad cerca del agua"/>
    <s v="Acompañante, familiar, amigo"/>
    <s v="Cuerpo de Seguridad o Emergencias"/>
    <s v="Recuperación de cadaver"/>
    <s v="#https://www.ifomocantabria.es/articulo/besaya/fallece-hombre-81-anos-ahogado-arenas-iguna/20190817143045005152.html#"/>
  </r>
  <r>
    <d v="2019-08-17T00:00:00"/>
    <x v="352"/>
    <x v="457"/>
    <s v="Lousame"/>
    <s v="A Coruña"/>
    <s v="Galicia"/>
    <m/>
    <s v="42.766821"/>
    <s v="-8.848646"/>
    <s v="Encuentran muerta a una anciana en un depósito de agua en A Coruña"/>
    <x v="0"/>
    <n v="80"/>
    <s v="España"/>
    <s v="Accidente, caída o zambullida accidentales"/>
    <s v="Local"/>
    <s v="Ahogamiento secundario a accidente"/>
    <s v="Edad, Enfermedad, Enfermedad Mental"/>
    <x v="0"/>
    <s v="Sistemas de recogida, transporte o almacenamiento de agua"/>
    <s v="Sin datos"/>
    <s v="Recuperacion de cadaver"/>
    <s v="No vigilado"/>
    <s v="Actividad cerca del agua"/>
    <s v="Ciudadano"/>
    <s v="Ciudadano"/>
    <s v="Recuperación de cadaver"/>
    <s v="#https://www.elindependiente.com/sociedad/2019/08/17/hallan-muerta-una-anciana-deposito-agua-coruna/#"/>
  </r>
  <r>
    <d v="2019-08-17T00:00:00"/>
    <x v="353"/>
    <x v="458"/>
    <s v="Almenara"/>
    <s v="Castellón"/>
    <s v="Cdad Valenciana"/>
    <d v="1899-12-30T13:35:00"/>
    <s v="39.735300"/>
    <s v="-0.180690"/>
    <s v="Muere ahogado un hombre de 68 años en la playa de Almenara"/>
    <x v="1"/>
    <n v="68"/>
    <s v="España"/>
    <s v="Navegación o deportes acuáticos"/>
    <s v="Sin datos"/>
    <s v="Ahogamiento secundario a accidente"/>
    <s v="Edad, Enfermedad, Enfermedad Mental"/>
    <x v="0"/>
    <s v="Playas con vigilancia"/>
    <s v="Moderadas condiciones metereológicas o del agua (Bandera amarilla)"/>
    <s v="RCP basica SOS y SVA por SEM"/>
    <s v="En horario de vigilancia"/>
    <s v="Surf-Windsurf-Esqui acuatico-Kyte"/>
    <s v="Socorrista en servicio"/>
    <s v="Socorrista"/>
    <s v="Rescate por Socorristas o personas adiestradas en RCP"/>
    <s v="#https://www.abc.es/espana/comunidad-valenciana/abci-muere-ahogado-hombre-68-anos-playa-almenara-201908171752_noticia.html#"/>
  </r>
  <r>
    <d v="2019-08-17T00:00:00"/>
    <x v="354"/>
    <x v="459"/>
    <s v="Calella, Playa Garbí"/>
    <s v="Barcelona"/>
    <s v="Cataluña"/>
    <d v="1899-12-30T12:08:00"/>
    <s v="41.608967"/>
    <s v="2.649817"/>
    <s v="Muere un hombre de 79 años en una playa de Calella"/>
    <x v="1"/>
    <n v="79"/>
    <s v="España"/>
    <s v="Sin datos"/>
    <s v="Sin datos"/>
    <s v="Posible Ahogamiento"/>
    <s v="Edad, Enfermedad, Enfermedad Mental"/>
    <x v="0"/>
    <s v="Playas con vigilancia"/>
    <s v="Buenas condiciones metereológicas o del agua (Bandera Verde)"/>
    <s v="RCP basica SOS y SVA por SEM"/>
    <s v="En horario de vigilancia"/>
    <s v="Natación recreativa"/>
    <s v="Ciudadano"/>
    <s v="Socorrista"/>
    <s v="Rescate por Socorristas o personas adiestradas en RCP"/>
    <s v="#https://www.lavanguardia.com/sucesos/20190817/464116498377/muere-hombre-79-anos-playa-calella-barcelona.html#"/>
  </r>
  <r>
    <d v="2019-08-17T00:00:00"/>
    <x v="355"/>
    <x v="460"/>
    <s v="L'Escala, Playa de Riells"/>
    <s v="Girona"/>
    <s v="Cataluña"/>
    <d v="1899-12-30T15:30:00"/>
    <s v="42.115511"/>
    <s v="3.139251"/>
    <s v="Mueren ahogados un niño de 4 años y su padre, de 29, en una playa de L’Escala"/>
    <x v="1"/>
    <n v="4"/>
    <s v="Francia"/>
    <s v="Falta de competencia acuática"/>
    <s v="Extranjero"/>
    <s v="Ahogado con sintomas de aspiración de agua"/>
    <s v="Sin datos"/>
    <x v="1"/>
    <s v="Playas con vigilancia"/>
    <s v="Sin datos"/>
    <s v="RCP basica SOS y SVA por SEM"/>
    <s v="En horario de vigilancia"/>
    <s v="Natación recreativa"/>
    <s v="Acompañante, familiar, amigo"/>
    <s v="Socorrista"/>
    <s v="Rescate por Socorristas o personas adiestradas en RCP"/>
    <s v="#https://www.lavanguardia.com/sucesos/20190817/464122665776/mueren-ahogados-nino-4-anos-padre-29-playa-lescala.html#"/>
  </r>
  <r>
    <d v="2019-08-17T00:00:00"/>
    <x v="355"/>
    <x v="461"/>
    <s v="L'Escala, Playa de Riells"/>
    <s v="Girona"/>
    <s v="Cataluña"/>
    <d v="1899-12-30T15:30:00"/>
    <s v="42.115511"/>
    <s v="3.139251"/>
    <s v="Mueren ahogados un niño de 4 años y su padre, de 29, en una playa de L’Escala"/>
    <x v="1"/>
    <n v="29"/>
    <s v="Francia"/>
    <s v="Sin datos"/>
    <s v="Extranjero"/>
    <s v="Ahogado con sintomas de aspiración de agua"/>
    <s v="Sin datos"/>
    <x v="0"/>
    <s v="Playas con vigilancia"/>
    <s v="Sin datos"/>
    <s v="Recuperacion de cadaver"/>
    <s v="En horario de vigilancia"/>
    <s v="Natación recreativa"/>
    <s v="Acompañante, familiar, amigo"/>
    <s v="Socorrista"/>
    <s v="Rescate por Socorristas o personas adiestradas en RCP"/>
    <s v="#https://www.lavanguardia.com/sucesos/20190817/464122665776/mueren-ahogados-nino-4-anos-padre-29-playa-lescala.html#"/>
  </r>
  <r>
    <d v="2019-08-17T00:00:00"/>
    <x v="356"/>
    <x v="462"/>
    <s v="Playa de Xagó"/>
    <s v="Asturias"/>
    <s v="Asturias"/>
    <d v="1899-12-30T13:45:00"/>
    <s v="43.604068"/>
    <s v="-5.921129"/>
    <s v="Rescatados cuatro menores y una mujer cuando estaban en riesgo en la playa de Xagó"/>
    <x v="0"/>
    <n v="43"/>
    <s v="Francia"/>
    <s v="Corriente de resaca"/>
    <s v="Extranjero"/>
    <s v="Perdida de Control"/>
    <s v="Peligrosidad del entorno"/>
    <x v="2"/>
    <s v="Playas con vigilancia"/>
    <s v="Sin datos"/>
    <s v="Sin Reanimacion"/>
    <s v="En horario de vigilancia"/>
    <s v="Natación recreativa"/>
    <s v="Socorrista en servicio"/>
    <s v="Socorrista"/>
    <s v="Rescate por Socorristas o personas adiestradas en RCP"/>
    <s v="#https://www.lne.es/asturias/2019/08/19/sufristas-socorrista-rescatan-cuatro-menores/2517638.html#"/>
  </r>
  <r>
    <d v="2019-08-17T00:00:00"/>
    <x v="356"/>
    <x v="463"/>
    <s v="Playa de Xagó"/>
    <s v="Asturias"/>
    <s v="Asturias"/>
    <d v="1899-12-30T13:45:00"/>
    <s v="43.604068"/>
    <s v="-5.921129"/>
    <s v="Rescatados cuatro menores y una mujer cuando estaban en riesgo en la playa de Xagó"/>
    <x v="1"/>
    <n v="12"/>
    <s v="Francia"/>
    <s v="Corriente de resaca"/>
    <s v="Extranjero"/>
    <s v="Perdida de Control"/>
    <s v="Peligrosidad del entorno"/>
    <x v="2"/>
    <s v="Playas con vigilancia"/>
    <s v="Sin datos"/>
    <s v="Sin Reanimacion"/>
    <s v="En horario de vigilancia"/>
    <s v="Natación recreativa"/>
    <s v="Socorrista en servicio"/>
    <s v="Socorrista"/>
    <s v="Rescate por Socorristas o personas adiestradas en RCP"/>
    <s v="#https://www.lne.es/asturias/2019/08/19/sufristas-socorrista-rescatan-cuatro-menores/2517638.html#"/>
  </r>
  <r>
    <d v="2019-08-17T00:00:00"/>
    <x v="356"/>
    <x v="464"/>
    <s v="Playa de Xagó"/>
    <s v="Asturias"/>
    <s v="Asturias"/>
    <d v="1899-12-30T13:45:00"/>
    <s v="43.604068"/>
    <s v="-5.921129"/>
    <s v="Rescatados cuatro menores y una mujer cuando estaban en riesgo en la playa de Xagó"/>
    <x v="1"/>
    <n v="12"/>
    <s v="Francia"/>
    <s v="Corriente de resaca"/>
    <s v="Extranjero"/>
    <s v="Perdida de Control"/>
    <s v="Peligrosidad del entorno"/>
    <x v="2"/>
    <s v="Playas con vigilancia"/>
    <s v="Sin datos"/>
    <s v="Sin Reanimacion"/>
    <s v="En horario de vigilancia"/>
    <s v="Natación recreativa"/>
    <s v="Socorrista en servicio"/>
    <s v="Socorrista"/>
    <s v="Rescate por Socorristas o personas adiestradas en RCP"/>
    <s v="#https://www.lne.es/asturias/2019/08/19/sufristas-socorrista-rescatan-cuatro-menores/2517638.html#"/>
  </r>
  <r>
    <d v="2019-08-17T00:00:00"/>
    <x v="356"/>
    <x v="465"/>
    <s v="Playa de Xagó"/>
    <s v="Asturias"/>
    <s v="Asturias"/>
    <d v="1899-12-30T13:45:00"/>
    <s v="43.604068"/>
    <s v="-5.921129"/>
    <s v="Rescatados cuatro menores y una mujer cuando estaban en riesgo en la playa de Xagó"/>
    <x v="1"/>
    <n v="13"/>
    <s v="Francia"/>
    <s v="Corriente de resaca"/>
    <s v="Extranjero"/>
    <s v="Perdida de Control"/>
    <s v="Peligrosidad del entorno"/>
    <x v="2"/>
    <s v="Playas con vigilancia"/>
    <s v="Sin datos"/>
    <s v="Sin Reanimacion"/>
    <s v="En horario de vigilancia"/>
    <s v="Natación recreativa"/>
    <s v="Socorrista en servicio"/>
    <s v="Socorrista"/>
    <s v="Rescate por Socorristas o personas adiestradas en RCP"/>
    <s v="#https://www.lne.es/asturias/2019/08/19/sufristas-socorrista-rescatan-cuatro-menores/2517638.html#"/>
  </r>
  <r>
    <d v="2019-08-17T00:00:00"/>
    <x v="356"/>
    <x v="466"/>
    <s v="Playa de Xagó"/>
    <s v="Asturias"/>
    <s v="Asturias"/>
    <d v="1899-12-30T13:45:00"/>
    <s v="43.604068"/>
    <s v="-5.921129"/>
    <s v="Rescatados cuatro menores y una mujer cuando estaban en riesgo en la playa de Xagó"/>
    <x v="1"/>
    <n v="14"/>
    <s v="Francia"/>
    <s v="Corriente de resaca"/>
    <s v="Extranjero"/>
    <s v="Perdida de Control"/>
    <s v="Peligrosidad del entorno"/>
    <x v="2"/>
    <s v="Playas con vigilancia"/>
    <s v="Sin datos"/>
    <s v="Sin Reanimacion"/>
    <s v="En horario de vigilancia"/>
    <s v="Natación recreativa"/>
    <s v="Socorrista en servicio"/>
    <s v="Socorrista"/>
    <s v="Rescate por Socorristas o personas adiestradas en RCP"/>
    <s v="#https://www.lne.es/asturias/2019/08/19/sufristas-socorrista-rescatan-cuatro-menores/2517638.html#"/>
  </r>
  <r>
    <d v="2019-08-16T00:00:00"/>
    <x v="357"/>
    <x v="467"/>
    <s v="Ciruelos de Cervera"/>
    <s v="Burgos"/>
    <s v="Castilla y León"/>
    <m/>
    <s v="41.905664"/>
    <s v="-3.530621"/>
    <s v="Fallece un niño de 3 años tras caer a una piscina en un pueblo de Burgos"/>
    <x v="1"/>
    <n v="3"/>
    <s v="España"/>
    <s v="Falta de supervisión o vigilancia"/>
    <s v="Local"/>
    <s v="Ahogado con sintomas de aspiración de agua"/>
    <s v="Sin datos"/>
    <x v="0"/>
    <s v="Piscinas domesticas no vigiladas"/>
    <s v="Buenas condiciones metereológicas o del agua (Bandera Verde)"/>
    <s v="RCP temprana por transeuntes no adiestrados"/>
    <s v="No vigilado"/>
    <s v="Actividad cerca del agua"/>
    <s v="Acompañante, familiar, amigo"/>
    <s v="Acompañante, familiar, amigo"/>
    <s v="Asistencia por transeúntes no adiestrados"/>
    <s v="#http://www.elcorreodeburgos.com/noticias/provincia/fallece-nino-ahogado-piscina-finca-particular_197638.html#"/>
  </r>
  <r>
    <d v="2019-08-16T00:00:00"/>
    <x v="358"/>
    <x v="468"/>
    <s v="Ameal, O Campo, Marín"/>
    <s v="Pontevedra"/>
    <s v="Galicia"/>
    <m/>
    <s v="42.232973"/>
    <s v="-8.036226"/>
    <s v="Rescatan el cadáver de una mujer de un lavadero en Marín"/>
    <x v="0"/>
    <n v="83"/>
    <s v="España"/>
    <s v="Accidente, caída o zambullida accidentales"/>
    <s v="Local"/>
    <s v="Ahogado con sintomas de aspiración de agua"/>
    <s v="Edad, Enfermedad, Enfermedad Mental"/>
    <x v="0"/>
    <s v="Otros"/>
    <s v="Sin datos"/>
    <s v="Recuperacion de cadaver"/>
    <s v="No vigilado"/>
    <s v="Actividad cerca del agua"/>
    <s v="Ciudadano"/>
    <s v="Ciudadano"/>
    <s v="Recuperación de cadaver"/>
    <s v="#https://www.farodevigo.es/portada-pontevedra/2019/08/18/rescatan-cadaver-mujer-lavadero-marin/2156696.html#"/>
  </r>
  <r>
    <d v="2019-08-16T00:00:00"/>
    <x v="359"/>
    <x v="469"/>
    <s v="Estepona"/>
    <s v="Málaga"/>
    <s v="Andalucía"/>
    <d v="1899-12-30T14:00:00"/>
    <s v="36.417820"/>
    <s v="-5.502708"/>
    <s v="Rescatan a una niña atrapada en una piscina al meter el brazo en el tubo aspirador"/>
    <x v="0"/>
    <n v="6"/>
    <s v="Reino Unido"/>
    <s v="Atrapamiento"/>
    <s v="Extranjero"/>
    <s v="Perdida de Control"/>
    <s v="Sin datos"/>
    <x v="3"/>
    <s v="Piscinas urbanización o privadas no vigiladas"/>
    <s v="Buenas condiciones metereológicas o del agua (Bandera Verde)"/>
    <s v="Sin Reanimacion"/>
    <s v="No vigilado"/>
    <s v="Natación recreativa"/>
    <s v="Acompañante, familiar, amigo"/>
    <s v="Cuerpo de Seguridad o Emergencias"/>
    <s v="Rescate por personal adiestrado con equipamiento"/>
    <s v="#https://www.diariosur.es/marbella-estepona/rescatan-nina-quedado-20190816195027-nt.html#"/>
  </r>
  <r>
    <d v="2019-08-15T00:00:00"/>
    <x v="360"/>
    <x v="470"/>
    <s v="Arrecife, Playa del Reducto"/>
    <s v="Lanzarote"/>
    <s v="Canarias"/>
    <m/>
    <s v="28.957765"/>
    <s v="-13.559018"/>
    <s v="Rescatado un bañista en El Reducto"/>
    <x v="1"/>
    <m/>
    <s v="España"/>
    <s v="Sin datos"/>
    <s v="Sin datos"/>
    <s v="Perdida de Control"/>
    <s v="Sin datos"/>
    <x v="2"/>
    <s v="Playas con vigilancia"/>
    <s v="Sin datos"/>
    <s v="Sin Reanimacion"/>
    <s v="Fuera del horario de vigilancia"/>
    <s v="Natación recreativa"/>
    <s v="Ciudadano"/>
    <s v="Ciudadano"/>
    <s v="Asistencia por transeúntes no adiestrados"/>
    <s v="#http://www.lancelotdigital.com/sucesos/rescatado-un-banista-en-la-playa-en-el-reducto#"/>
  </r>
  <r>
    <d v="2019-08-15T00:00:00"/>
    <x v="361"/>
    <x v="471"/>
    <s v="Carchuna, Gualchos, Playa de la Rijana"/>
    <s v="Granada"/>
    <s v="Andalucía"/>
    <m/>
    <s v="36.709661"/>
    <s v="-3.391244"/>
    <s v="Rescatan en Carchuna a un submarinista herido tras clavarse un arpón en la mano"/>
    <x v="1"/>
    <n v="20"/>
    <s v="España"/>
    <s v="Incidente o accidente de buceo"/>
    <s v="Sin datos"/>
    <s v="Victima con traumatismo"/>
    <s v="Sin datos"/>
    <x v="5"/>
    <s v="Playas con vigilancia"/>
    <s v="Sin datos"/>
    <s v="Sin Reanimacion"/>
    <s v="En horario de vigilancia"/>
    <s v="Buceo a pulmon"/>
    <s v="Socorrista en servicio"/>
    <s v="Socorrista"/>
    <s v="Rescate por Socorristas o personas adiestradas en RCP"/>
    <s v="#https://www.ideal.es/granada/costa/rescatan-carchuna-submarinista-20190819170633-nt.html#"/>
  </r>
  <r>
    <d v="2019-08-15T00:00:00"/>
    <x v="362"/>
    <x v="472"/>
    <s v="El Puig de Santa Maria, Playa Pedretes"/>
    <s v="Valencia"/>
    <s v="Cdad Valenciana"/>
    <d v="1899-12-30T18:55:00"/>
    <s v="39.585686"/>
    <s v="-0.271615"/>
    <s v="Un hombre de avanzada edad muere en la playa del Puig"/>
    <x v="1"/>
    <n v="70"/>
    <s v="España"/>
    <s v="Sin datos"/>
    <s v="Sin datos"/>
    <s v="Posible Ahogamiento"/>
    <s v="Edad, Enfermedad, Enfermedad Mental"/>
    <x v="0"/>
    <s v="Playas con vigilancia"/>
    <s v="Sin datos"/>
    <s v="RCP basica SOS y SVA por SEM"/>
    <s v="En horario de vigilancia"/>
    <s v="Natación recreativa"/>
    <s v="Socorrista en servicio"/>
    <s v="Socorrista"/>
    <s v="Rescate por Socorristas o personas adiestradas en RCP"/>
    <s v="#https://www.levante-emv.com/sucesos/2019/08/17/hombre-avanzada-edad-muere-playa/1912220.html#"/>
  </r>
  <r>
    <d v="2019-08-15T00:00:00"/>
    <x v="363"/>
    <x v="473"/>
    <s v="Lastres"/>
    <s v="Asturias"/>
    <s v="Asturias"/>
    <m/>
    <s v="43.533589"/>
    <s v="-5.245228"/>
    <s v="Rescatan a siete jóvenes tras naufragar su barco en Lastres"/>
    <x v="1"/>
    <m/>
    <s v="España"/>
    <s v="Naufragio"/>
    <s v="Sin datos"/>
    <s v="Perdida de Control"/>
    <s v="Sin datos"/>
    <x v="2"/>
    <s v="Franja costera o alta mar"/>
    <s v="Sin datos"/>
    <s v="Sin Reanimacion"/>
    <s v="No vigilado"/>
    <s v="Embarcación a motor"/>
    <s v="Acompañante, familiar, amigo"/>
    <s v="Embarcación de recreo"/>
    <s v="Asistencia por transeúntes no adiestrados"/>
    <s v="#https://www.elcomercio.es/asturias/rescatados-siete-tripulantes-20190815230215-nt.html#"/>
  </r>
  <r>
    <d v="2019-08-15T00:00:00"/>
    <x v="363"/>
    <x v="474"/>
    <s v="Lastres"/>
    <s v="Asturias"/>
    <s v="Asturias"/>
    <m/>
    <s v="43.533589"/>
    <s v="-5.245228"/>
    <s v="Rescatan a siete jóvenes tras naufragar su barco en Lastres"/>
    <x v="1"/>
    <m/>
    <s v="España"/>
    <s v="Naufragio"/>
    <s v="Sin datos"/>
    <s v="Perdida de Control"/>
    <s v="Sin datos"/>
    <x v="2"/>
    <s v="Franja costera o alta mar"/>
    <s v="Sin datos"/>
    <s v="Sin Reanimacion"/>
    <s v="No vigilado"/>
    <s v="Embarcación a motor"/>
    <s v="Acompañante, familiar, amigo"/>
    <s v="Embarcación de recreo"/>
    <s v="Asistencia por transeúntes no adiestrados"/>
    <s v="#https://www.elcomercio.es/asturias/rescatados-siete-tripulantes-20190815230215-nt.html#"/>
  </r>
  <r>
    <d v="2019-08-15T00:00:00"/>
    <x v="363"/>
    <x v="475"/>
    <s v="Lastres"/>
    <s v="Asturias"/>
    <s v="Asturias"/>
    <m/>
    <s v="43.533589"/>
    <s v="-5.245228"/>
    <s v="Rescatan a siete jóvenes tras naufragar su barco en Lastres"/>
    <x v="1"/>
    <m/>
    <s v="España"/>
    <s v="Naufragio"/>
    <s v="Sin datos"/>
    <s v="Perdida de Control"/>
    <s v="Sin datos"/>
    <x v="2"/>
    <s v="Franja costera o alta mar"/>
    <s v="Sin datos"/>
    <s v="Sin Reanimacion"/>
    <s v="No vigilado"/>
    <s v="Embarcación a motor"/>
    <s v="Acompañante, familiar, amigo"/>
    <s v="Embarcación de recreo"/>
    <s v="Asistencia por transeúntes no adiestrados"/>
    <s v="#https://www.elcomercio.es/asturias/rescatados-siete-tripulantes-20190815230215-nt.html#"/>
  </r>
  <r>
    <d v="2019-08-15T00:00:00"/>
    <x v="363"/>
    <x v="476"/>
    <s v="Lastres"/>
    <s v="Asturias"/>
    <s v="Asturias"/>
    <m/>
    <s v="43.533589"/>
    <s v="-5.245228"/>
    <s v="Rescatan a siete jóvenes tras naufragar su barco en Lastres"/>
    <x v="1"/>
    <m/>
    <s v="España"/>
    <s v="Naufragio"/>
    <s v="Sin datos"/>
    <s v="Perdida de Control"/>
    <s v="Sin datos"/>
    <x v="2"/>
    <s v="Franja costera o alta mar"/>
    <s v="Sin datos"/>
    <s v="Sin Reanimacion"/>
    <s v="No vigilado"/>
    <s v="Embarcación a motor"/>
    <s v="Acompañante, familiar, amigo"/>
    <s v="Embarcación de recreo"/>
    <s v="Asistencia por transeúntes no adiestrados"/>
    <s v="#https://www.elcomercio.es/asturias/rescatados-siete-tripulantes-20190815230215-nt.html#"/>
  </r>
  <r>
    <d v="2019-08-15T00:00:00"/>
    <x v="363"/>
    <x v="477"/>
    <s v="Lastres"/>
    <s v="Asturias"/>
    <s v="Asturias"/>
    <m/>
    <s v="43.533589"/>
    <s v="-5.245228"/>
    <s v="Rescatan a siete jóvenes tras naufragar su barco en Lastres"/>
    <x v="1"/>
    <m/>
    <s v="España"/>
    <s v="Naufragio"/>
    <s v="Sin datos"/>
    <s v="Perdida de Control"/>
    <s v="Sin datos"/>
    <x v="2"/>
    <s v="Franja costera o alta mar"/>
    <s v="Sin datos"/>
    <s v="Sin Reanimacion"/>
    <s v="No vigilado"/>
    <s v="Embarcación a motor"/>
    <s v="Acompañante, familiar, amigo"/>
    <s v="Embarcación de recreo"/>
    <s v="Asistencia por transeúntes no adiestrados"/>
    <s v="#https://www.elcomercio.es/asturias/rescatados-siete-tripulantes-20190815230215-nt.html#"/>
  </r>
  <r>
    <d v="2019-08-15T00:00:00"/>
    <x v="363"/>
    <x v="478"/>
    <s v="Lastres"/>
    <s v="Asturias"/>
    <s v="Asturias"/>
    <m/>
    <s v="43.533589"/>
    <s v="-5.245228"/>
    <s v="Rescatan a siete jóvenes tras naufragar su barco en Lastres"/>
    <x v="1"/>
    <m/>
    <s v="España"/>
    <s v="Naufragio"/>
    <s v="Sin datos"/>
    <s v="Perdida de Control"/>
    <s v="Sin datos"/>
    <x v="2"/>
    <s v="Franja costera o alta mar"/>
    <s v="Sin datos"/>
    <s v="Sin Reanimacion"/>
    <s v="No vigilado"/>
    <s v="Embarcación a motor"/>
    <s v="Acompañante, familiar, amigo"/>
    <s v="Embarcación de recreo"/>
    <s v="Asistencia por transeúntes no adiestrados"/>
    <s v="#https://www.elcomercio.es/asturias/rescatados-siete-tripulantes-20190815230215-nt.html#"/>
  </r>
  <r>
    <d v="2019-08-15T00:00:00"/>
    <x v="363"/>
    <x v="479"/>
    <s v="Lastres"/>
    <s v="Asturias"/>
    <s v="Asturias"/>
    <m/>
    <s v="43.533589"/>
    <s v="-5.245228"/>
    <s v="Rescatan a siete jóvenes tras naufragar su barco en Lastres"/>
    <x v="1"/>
    <m/>
    <s v="España"/>
    <s v="Naufragio"/>
    <s v="Sin datos"/>
    <s v="Perdida de Control"/>
    <s v="Sin datos"/>
    <x v="2"/>
    <s v="Franja costera o alta mar"/>
    <s v="Sin datos"/>
    <s v="Sin Reanimacion"/>
    <s v="No vigilado"/>
    <s v="Embarcación a motor"/>
    <s v="Acompañante, familiar, amigo"/>
    <s v="Embarcación de recreo"/>
    <s v="Asistencia por transeúntes no adiestrados"/>
    <s v="#https://www.elcomercio.es/asturias/rescatados-siete-tripulantes-20190815230215-nt.html#"/>
  </r>
  <r>
    <d v="2019-08-15T00:00:00"/>
    <x v="364"/>
    <x v="480"/>
    <s v="Mogro, arenal de Usil"/>
    <s v="Cantabria"/>
    <s v="Cantabria"/>
    <d v="1899-12-30T16:30:00"/>
    <s v="43.438898"/>
    <s v="-3.972585"/>
    <s v="Un bañista muere en la playa de Mogro"/>
    <x v="1"/>
    <n v="48"/>
    <s v="España"/>
    <s v="Enfermedad, ataque cardíaco o ACVA"/>
    <s v="Limítrofe"/>
    <s v="Ahogamiento secundario a enfermedad"/>
    <s v="Sin datos"/>
    <x v="0"/>
    <s v="Playas con vigilancia"/>
    <s v="Sin datos"/>
    <s v="RCP basica SOS y SVA por SEM"/>
    <s v="En horario de vigilancia"/>
    <s v="Natación recreativa"/>
    <s v="Ciudadano"/>
    <s v="Socorrista"/>
    <s v="Asistencia por transeúntes no adiestrados"/>
    <s v="#https://www.eldiariomontanes.es/cantabria/banista-muere-playa-20190815185804-nt.html#"/>
  </r>
  <r>
    <d v="2019-08-14T00:00:00"/>
    <x v="365"/>
    <x v="481"/>
    <s v="Valencia, Playa del Pucol"/>
    <s v="Valencia"/>
    <s v="Cdad Valenciana"/>
    <d v="1899-12-30T20:30:00"/>
    <s v="39.599143"/>
    <s v="-0.267882"/>
    <s v="Policías locales y socorristas salvan a dos bañistas a punto de ahogarse en la playa de Puçol"/>
    <x v="1"/>
    <n v="60"/>
    <s v="España"/>
    <s v="Condiciones del medio acuático"/>
    <s v="Local"/>
    <s v="Distres Acuatico"/>
    <s v="Violación de normas de seguridad"/>
    <x v="1"/>
    <s v="Playas con vigilancia"/>
    <s v="Malas condiciones meterológicas o del agua (Bandera Roja)"/>
    <s v="Sin Reanimacion"/>
    <s v="Fuera del horario de vigilancia"/>
    <s v="Natación recreativa"/>
    <s v="Ciudadano"/>
    <s v="Socorrista"/>
    <s v="Asistencia por transeúntes adiestrados"/>
    <s v="#https://www.lasprovincias.es/sucesos/policias-locales-socorristas-20190815172140-nt.html#"/>
  </r>
  <r>
    <d v="2019-08-14T00:00:00"/>
    <x v="365"/>
    <x v="482"/>
    <s v="Valencia, Playa del Pucol"/>
    <s v="Valencia"/>
    <s v="Cdad Valenciana"/>
    <d v="1899-12-30T20:30:00"/>
    <s v="39.599143"/>
    <s v="-0.267882"/>
    <s v="Policías locales y socorristas salvan a dos bañistas a punto de ahogarse en la playa de Puçol"/>
    <x v="1"/>
    <n v="60"/>
    <s v="España"/>
    <s v="Condiciones del medio acuático"/>
    <s v="Local"/>
    <s v="Distres Acuatico"/>
    <s v="Violación de normas de seguridad"/>
    <x v="1"/>
    <s v="Playas con vigilancia"/>
    <s v="Malas condiciones meterológicas o del agua (Bandera Roja)"/>
    <s v="Sin Reanimacion"/>
    <s v="Fuera del horario de vigilancia"/>
    <s v="Natación recreativa"/>
    <s v="Ciudadano"/>
    <s v="Socorrista"/>
    <s v="Asistencia por transeúntes adiestrados"/>
    <s v="#https://www.lasprovincias.es/sucesos/policias-locales-socorristas-20190815172140-nt.html#"/>
  </r>
  <r>
    <d v="2019-08-14T00:00:00"/>
    <x v="366"/>
    <x v="483"/>
    <s v="Moraira, Playa de El Portet"/>
    <s v="Alicante"/>
    <s v="Cdad Valenciana"/>
    <d v="1899-12-30T18:45:00"/>
    <s v="38.686591"/>
    <s v="0.147504"/>
    <s v="Los socorristas del Portet de Moraira piden refuerzos a otros pueblos para sacar del agua a ocho bañista en apuros"/>
    <x v="3"/>
    <m/>
    <s v="España"/>
    <s v="Corriente de resaca"/>
    <s v="Sin datos"/>
    <s v="Perdida de Control"/>
    <s v="Violación de normas de seguridad"/>
    <x v="2"/>
    <s v="Playas con vigilancia"/>
    <s v="Malas condiciones meterológicas o del agua (Bandera Roja)"/>
    <s v="Sin Reanimacion"/>
    <s v="En horario de vigilancia"/>
    <s v="Natación recreativa"/>
    <s v="Socorrista en servicio"/>
    <s v="Socorrista"/>
    <s v="Rescate por Socorristas o personas adiestradas en RCP"/>
    <s v="#https://www.levante-emv.com/marina/2019/08/14/socorristas-portet-moraira-piden-refuerzos/1911471.html#"/>
  </r>
  <r>
    <d v="2019-08-14T00:00:00"/>
    <x v="366"/>
    <x v="484"/>
    <s v="Moraira, Playa de El Portet"/>
    <s v="Alicante"/>
    <s v="Cdad Valenciana"/>
    <d v="1899-12-30T18:45:00"/>
    <s v="38.686591"/>
    <s v="0.147504"/>
    <s v="Los socorristas del Portet de Moraira piden refuerzos a otros pueblos para sacar del agua a ocho bañista en apuros"/>
    <x v="3"/>
    <m/>
    <s v="España"/>
    <s v="Corriente de resaca"/>
    <s v="Sin datos"/>
    <s v="Perdida de Control"/>
    <s v="Violación de normas de seguridad"/>
    <x v="2"/>
    <s v="Playas con vigilancia"/>
    <s v="Malas condiciones meterológicas o del agua (Bandera Roja)"/>
    <s v="Sin Reanimacion"/>
    <s v="En horario de vigilancia"/>
    <s v="Natación recreativa"/>
    <s v="Socorrista en servicio"/>
    <s v="Socorrista"/>
    <s v="Rescate por Socorristas o personas adiestradas en RCP"/>
    <s v="#https://www.levante-emv.com/marina/2019/08/14/socorristas-portet-moraira-piden-refuerzos/1911471.html#"/>
  </r>
  <r>
    <d v="2019-08-14T00:00:00"/>
    <x v="366"/>
    <x v="485"/>
    <s v="Moraira, Playa de El Portet"/>
    <s v="Alicante"/>
    <s v="Cdad Valenciana"/>
    <d v="1899-12-30T18:45:00"/>
    <s v="38.686591"/>
    <s v="0.147504"/>
    <s v="Los socorristas del Portet de Moraira piden refuerzos a otros pueblos para sacar del agua a ocho bañista en apuros"/>
    <x v="3"/>
    <m/>
    <s v="España"/>
    <s v="Corriente de resaca"/>
    <s v="Sin datos"/>
    <s v="Perdida de Control"/>
    <s v="Violación de normas de seguridad"/>
    <x v="2"/>
    <s v="Playas con vigilancia"/>
    <s v="Malas condiciones meterológicas o del agua (Bandera Roja)"/>
    <s v="Sin Reanimacion"/>
    <s v="En horario de vigilancia"/>
    <s v="Natación recreativa"/>
    <s v="Socorrista en servicio"/>
    <s v="Socorrista"/>
    <s v="Rescate por Socorristas o personas adiestradas en RCP"/>
    <s v="#https://www.levante-emv.com/marina/2019/08/14/socorristas-portet-moraira-piden-refuerzos/1911471.html#"/>
  </r>
  <r>
    <d v="2019-08-14T00:00:00"/>
    <x v="366"/>
    <x v="486"/>
    <s v="Moraira, Playa de El Portet"/>
    <s v="Alicante"/>
    <s v="Cdad Valenciana"/>
    <d v="1899-12-30T18:45:00"/>
    <s v="38.686591"/>
    <s v="0.147504"/>
    <s v="Los socorristas del Portet de Moraira piden refuerzos a otros pueblos para sacar del agua a ocho bañista en apuros"/>
    <x v="3"/>
    <m/>
    <s v="España"/>
    <s v="Corriente de resaca"/>
    <s v="Sin datos"/>
    <s v="Perdida de Control"/>
    <s v="Violación de normas de seguridad"/>
    <x v="2"/>
    <s v="Playas con vigilancia"/>
    <s v="Malas condiciones meterológicas o del agua (Bandera Roja)"/>
    <s v="Sin Reanimacion"/>
    <s v="En horario de vigilancia"/>
    <s v="Natación recreativa"/>
    <s v="Socorrista en servicio"/>
    <s v="Socorrista"/>
    <s v="Rescate por Socorristas o personas adiestradas en RCP"/>
    <s v="#https://www.levante-emv.com/marina/2019/08/14/socorristas-portet-moraira-piden-refuerzos/1911471.html#"/>
  </r>
  <r>
    <d v="2019-08-14T00:00:00"/>
    <x v="366"/>
    <x v="487"/>
    <s v="Moraira, Playa de El Portet"/>
    <s v="Alicante"/>
    <s v="Cdad Valenciana"/>
    <d v="1899-12-30T18:45:00"/>
    <s v="38.686591"/>
    <s v="0.147504"/>
    <s v="Los socorristas del Portet de Moraira piden refuerzos a otros pueblos para sacar del agua a ocho bañista en apuros"/>
    <x v="3"/>
    <m/>
    <s v="España"/>
    <s v="Corriente de resaca"/>
    <s v="Sin datos"/>
    <s v="Perdida de Control"/>
    <s v="Violación de normas de seguridad"/>
    <x v="2"/>
    <s v="Playas con vigilancia"/>
    <s v="Malas condiciones meterológicas o del agua (Bandera Roja)"/>
    <s v="Sin Reanimacion"/>
    <s v="En horario de vigilancia"/>
    <s v="Natación recreativa"/>
    <s v="Socorrista en servicio"/>
    <s v="Socorrista"/>
    <s v="Rescate por Socorristas o personas adiestradas en RCP"/>
    <s v="#https://www.levante-emv.com/marina/2019/08/14/socorristas-portet-moraira-piden-refuerzos/1911471.html#"/>
  </r>
  <r>
    <d v="2019-08-14T00:00:00"/>
    <x v="366"/>
    <x v="488"/>
    <s v="Moraira, Playa de El Portet"/>
    <s v="Alicante"/>
    <s v="Cdad Valenciana"/>
    <d v="1899-12-30T18:45:00"/>
    <s v="38.686591"/>
    <s v="0.147504"/>
    <s v="Los socorristas del Portet de Moraira piden refuerzos a otros pueblos para sacar del agua a ocho bañista en apuros"/>
    <x v="3"/>
    <m/>
    <s v="España"/>
    <s v="Corriente de resaca"/>
    <s v="Sin datos"/>
    <s v="Perdida de Control"/>
    <s v="Violación de normas de seguridad"/>
    <x v="2"/>
    <s v="Playas con vigilancia"/>
    <s v="Malas condiciones meterológicas o del agua (Bandera Roja)"/>
    <s v="Sin Reanimacion"/>
    <s v="En horario de vigilancia"/>
    <s v="Natación recreativa"/>
    <s v="Socorrista en servicio"/>
    <s v="Socorrista"/>
    <s v="Rescate por Socorristas o personas adiestradas en RCP"/>
    <s v="#https://www.levante-emv.com/marina/2019/08/14/socorristas-portet-moraira-piden-refuerzos/1911471.html#"/>
  </r>
  <r>
    <d v="2019-08-14T00:00:00"/>
    <x v="366"/>
    <x v="489"/>
    <s v="Moraira, Playa de El Portet"/>
    <s v="Alicante"/>
    <s v="Cdad Valenciana"/>
    <d v="1899-12-30T18:45:00"/>
    <s v="38.686591"/>
    <s v="0.147504"/>
    <s v="Los socorristas del Portet de Moraira piden refuerzos a otros pueblos para sacar del agua a ocho bañista en apuros"/>
    <x v="3"/>
    <m/>
    <s v="España"/>
    <s v="Corriente de resaca"/>
    <s v="Sin datos"/>
    <s v="Perdida de Control"/>
    <s v="Violación de normas de seguridad"/>
    <x v="2"/>
    <s v="Playas con vigilancia"/>
    <s v="Malas condiciones meterológicas o del agua (Bandera Roja)"/>
    <s v="Sin Reanimacion"/>
    <s v="En horario de vigilancia"/>
    <s v="Natación recreativa"/>
    <s v="Socorrista en servicio"/>
    <s v="Socorrista"/>
    <s v="Rescate por Socorristas o personas adiestradas en RCP"/>
    <s v="#https://www.levante-emv.com/marina/2019/08/14/socorristas-portet-moraira-piden-refuerzos/1911471.html#"/>
  </r>
  <r>
    <d v="2019-08-14T00:00:00"/>
    <x v="366"/>
    <x v="490"/>
    <s v="Moraira, Playa de El Portet"/>
    <s v="Alicante"/>
    <s v="Cdad Valenciana"/>
    <d v="1899-12-30T18:45:00"/>
    <s v="38.686591"/>
    <s v="0.147504"/>
    <s v="Los socorristas del Portet de Moraira piden refuerzos a otros pueblos para sacar del agua a ocho bañista en apuros"/>
    <x v="3"/>
    <m/>
    <s v="España"/>
    <s v="Corriente de resaca"/>
    <s v="Sin datos"/>
    <s v="Perdida de Control"/>
    <s v="Violación de normas de seguridad"/>
    <x v="2"/>
    <s v="Playas con vigilancia"/>
    <s v="Malas condiciones meterológicas o del agua (Bandera Roja)"/>
    <s v="Sin Reanimacion"/>
    <s v="En horario de vigilancia"/>
    <s v="Natación recreativa"/>
    <s v="Socorrista en servicio"/>
    <s v="Socorrista"/>
    <s v="Rescate por Socorristas o personas adiestradas en RCP"/>
    <s v="#https://www.levante-emv.com/marina/2019/08/14/socorristas-portet-moraira-piden-refuerzos/1911471.html#"/>
  </r>
  <r>
    <d v="2019-08-14T00:00:00"/>
    <x v="367"/>
    <x v="491"/>
    <s v="Telde, Playa del Hombre"/>
    <s v="Gran Canaria"/>
    <s v="Canarias"/>
    <d v="1899-12-30T18:30:00"/>
    <s v="27.996638"/>
    <s v="-15.374614"/>
    <s v="Los socorristas de Proactiva rescatan del mar de Playa de Hombre a cuatro personas en apuro"/>
    <x v="1"/>
    <m/>
    <s v="España"/>
    <s v="Condiciones del medio acuático"/>
    <s v="Sin datos"/>
    <s v="Perdida de Control"/>
    <s v="Navegación, deportes acuáticos"/>
    <x v="2"/>
    <s v="Playas con vigilancia"/>
    <s v="Moderadas condiciones metereológicas o del agua (Bandera amarilla)"/>
    <s v="Sin Reanimacion"/>
    <s v="En horario de vigilancia"/>
    <s v="Surf-Windsurf-Esqui acuatico-Kyte"/>
    <s v="Socorrista en servicio"/>
    <s v="Socorrista"/>
    <s v="Rescate por Socorristas o personas adiestradas en RCP"/>
    <s v="#https://www.teldeactualidad.com/noticia/medioambiente/2019/08/14/3219.html#"/>
  </r>
  <r>
    <d v="2019-08-14T00:00:00"/>
    <x v="367"/>
    <x v="492"/>
    <s v="Telde, Playa del Hombre"/>
    <s v="Gran Canaria"/>
    <s v="Canarias"/>
    <d v="1899-12-30T18:30:00"/>
    <s v="27.996638"/>
    <s v="-15.374614"/>
    <s v="Los socorristas de Proactiva rescatan del mar de Playa de Hombre a cuatro personas en apuro"/>
    <x v="1"/>
    <m/>
    <s v="España"/>
    <s v="Condiciones del medio acuático"/>
    <s v="Sin datos"/>
    <s v="Perdida de Control"/>
    <s v="Intento de Rescate acuático"/>
    <x v="2"/>
    <s v="Playas con vigilancia"/>
    <s v="Moderadas condiciones metereológicas o del agua (Bandera amarilla)"/>
    <s v="Sin Reanimacion"/>
    <s v="En horario de vigilancia"/>
    <s v="Surf-Windsurf-Esqui acuatico-Kyte"/>
    <s v="Socorrista en servicio"/>
    <s v="Socorrista"/>
    <s v="Rescate por Socorristas o personas adiestradas en RCP"/>
    <s v="#https://www.teldeactualidad.com/noticia/medioambiente/2019/08/14/3219.html#"/>
  </r>
  <r>
    <d v="2019-08-14T00:00:00"/>
    <x v="367"/>
    <x v="493"/>
    <s v="Telde, Playa del Hombre"/>
    <s v="Gran Canaria"/>
    <s v="Canarias"/>
    <d v="1899-12-30T18:30:00"/>
    <s v="27.996638"/>
    <s v="-15.374614"/>
    <s v="Los socorristas de Proactiva rescatan del mar de Playa de Hombre a cuatro personas en apuro"/>
    <x v="1"/>
    <m/>
    <s v="España"/>
    <s v="Condiciones del medio acuático"/>
    <s v="Sin datos"/>
    <s v="Perdida de Control"/>
    <s v="Intento de Rescate acuático"/>
    <x v="2"/>
    <s v="Playas con vigilancia"/>
    <s v="Moderadas condiciones metereológicas o del agua (Bandera amarilla)"/>
    <s v="Sin Reanimacion"/>
    <s v="En horario de vigilancia"/>
    <s v="Surf-Windsurf-Esqui acuatico-Kyte"/>
    <s v="Socorrista en servicio"/>
    <s v="Socorrista"/>
    <s v="Rescate por Socorristas o personas adiestradas en RCP"/>
    <s v="#https://www.teldeactualidad.com/noticia/medioambiente/2019/08/14/3219.html#"/>
  </r>
  <r>
    <d v="2019-08-14T00:00:00"/>
    <x v="367"/>
    <x v="494"/>
    <s v="Telde, Playa del Hombre"/>
    <s v="Gran Canaria"/>
    <s v="Canarias"/>
    <d v="1899-12-30T18:30:00"/>
    <s v="27.996638"/>
    <s v="-15.374614"/>
    <s v="Los socorristas de Proactiva rescatan del mar de Playa de Hombre a cuatro personas en apuro"/>
    <x v="1"/>
    <m/>
    <s v="España"/>
    <s v="Condiciones del medio acuático"/>
    <s v="Sin datos"/>
    <s v="Perdida de Control"/>
    <s v="Intento de Rescate acuático"/>
    <x v="2"/>
    <s v="Playas con vigilancia"/>
    <s v="Moderadas condiciones metereológicas o del agua (Bandera amarilla)"/>
    <s v="Sin Reanimacion"/>
    <s v="En horario de vigilancia"/>
    <s v="Surf-Windsurf-Esqui acuatico-Kyte"/>
    <s v="Socorrista en servicio"/>
    <s v="Socorrista"/>
    <s v="Rescate por Socorristas o personas adiestradas en RCP"/>
    <s v="#https://www.teldeactualidad.com/noticia/medioambiente/2019/08/14/3219.html#"/>
  </r>
  <r>
    <d v="2019-08-14T00:00:00"/>
    <x v="368"/>
    <x v="495"/>
    <s v="Oropesa, Torre Colomera"/>
    <s v="Castellón"/>
    <s v="Cdad Valenciana"/>
    <d v="1899-12-30T22:00:00"/>
    <s v="40.065433"/>
    <s v="0.125179"/>
    <s v="Rescatan en helicóptero a tres menores en Orpesa atrapados en el mar"/>
    <x v="1"/>
    <n v="15"/>
    <s v="España"/>
    <s v="Condiciones del medio acuático"/>
    <s v="Sin datos"/>
    <s v="Perdida de Control"/>
    <s v="Sin datos"/>
    <x v="2"/>
    <s v="Entorno marino"/>
    <s v="Moderadas condiciones metereológicas o del agua (Bandera amarilla)"/>
    <s v="Sin Reanimacion"/>
    <s v="No vigilado"/>
    <s v="Actividad cerca del agua"/>
    <s v="Acompañante, familiar, amigo"/>
    <s v="Helicoptero"/>
    <s v="Rescate por personal adiestrado con equipamiento"/>
    <s v="#https://www.levante-emv.com/sucesos/2019/08/14/rescatan-helicoptero-tres-menores-orpesa/1911578.html#"/>
  </r>
  <r>
    <d v="2019-08-14T00:00:00"/>
    <x v="368"/>
    <x v="496"/>
    <s v="Oropesa, Torre Colomera"/>
    <s v="Castellón"/>
    <s v="Cdad Valenciana"/>
    <d v="1899-12-30T22:00:00"/>
    <s v="40.065433"/>
    <s v="0.125179"/>
    <s v="Rescatan en helicóptero a tres menores en Orpesa atrapados en el mar"/>
    <x v="1"/>
    <n v="15"/>
    <s v="España"/>
    <s v="Condiciones del medio acuático"/>
    <s v="Sin datos"/>
    <s v="Perdida de Control"/>
    <s v="Sin datos"/>
    <x v="2"/>
    <s v="Entorno marino"/>
    <s v="Moderadas condiciones metereológicas o del agua (Bandera amarilla)"/>
    <s v="Sin Reanimacion"/>
    <s v="No vigilado"/>
    <s v="Actividad cerca del agua"/>
    <s v="Acompañante, familiar, amigo"/>
    <s v="Helicoptero"/>
    <s v="Rescate por personal adiestrado con equipamiento"/>
    <s v="#https://www.levante-emv.com/sucesos/2019/08/14/rescatan-helicoptero-tres-menores-orpesa/1911578.html#"/>
  </r>
  <r>
    <d v="2019-08-14T00:00:00"/>
    <x v="368"/>
    <x v="497"/>
    <s v="Oropesa, Torre Colomera"/>
    <s v="Castellón"/>
    <s v="Cdad Valenciana"/>
    <d v="1899-12-30T22:00:00"/>
    <s v="40.065433"/>
    <s v="0.125179"/>
    <s v="Rescatan en helicóptero a tres menores en Orpesa atrapados en el mar"/>
    <x v="1"/>
    <n v="15"/>
    <s v="España"/>
    <s v="Condiciones del medio acuático"/>
    <s v="Sin datos"/>
    <s v="Perdida de Control"/>
    <s v="Sin datos"/>
    <x v="2"/>
    <s v="Entorno marino"/>
    <s v="Moderadas condiciones metereológicas o del agua (Bandera amarilla)"/>
    <s v="Sin Reanimacion"/>
    <s v="No vigilado"/>
    <s v="Actividad cerca del agua"/>
    <s v="Acompañante, familiar, amigo"/>
    <s v="Helicoptero"/>
    <s v="Rescate por personal adiestrado con equipamiento"/>
    <s v="#https://www.levante-emv.com/sucesos/2019/08/14/rescatan-helicoptero-tres-menores-orpesa/1911578.html#"/>
  </r>
  <r>
    <d v="2019-08-14T00:00:00"/>
    <x v="369"/>
    <x v="498"/>
    <s v="Pechón, Playa de Amió"/>
    <s v="Cantabria"/>
    <s v="Cantabria"/>
    <d v="1899-12-30T12:20:00"/>
    <s v="43.395217"/>
    <s v="-4.486228"/>
    <s v="Fallece un vallisoletano de 52 años en Cantabria mientras practicaba submarinismo"/>
    <x v="1"/>
    <n v="52"/>
    <s v="España"/>
    <s v="Incidente o accidente de buceo"/>
    <s v="Otra CCAA"/>
    <s v="Ahogamiento secundario a enfermedad"/>
    <s v="Sin datos"/>
    <x v="0"/>
    <s v="Playas sin vigilancia"/>
    <s v="Sin datos"/>
    <s v="SVA por SEM"/>
    <s v="No vigilado"/>
    <s v="Buceo a pulmon"/>
    <s v="Ciudadano"/>
    <s v="Ciudadano"/>
    <s v="Asistencia por transeúntes no adiestrados"/>
    <s v="#https://www.elnortedecastilla.es/valladolid/fallece-vallisoletano-cantabria-20190814151417-nt.html#"/>
  </r>
  <r>
    <d v="2019-08-14T00:00:00"/>
    <x v="370"/>
    <x v="499"/>
    <s v="San Sebastián, La Concha"/>
    <s v="Guipuzcoa"/>
    <s v="Euskadi"/>
    <d v="1899-12-30T00:20:00"/>
    <s v="43.321732"/>
    <s v="-1.988290"/>
    <s v="Así fue el hundimiento de la embarcación tras los fuegos en La Concha"/>
    <x v="1"/>
    <n v="70"/>
    <s v="España"/>
    <s v="Naufragio"/>
    <s v="Sin datos"/>
    <s v="Perdida de Control"/>
    <s v="Edad, Enfermedad, Enfermedad Mental"/>
    <x v="2"/>
    <s v="Playas con vigilancia"/>
    <s v="Buenas condiciones metereológicas o del agua (Bandera Verde)"/>
    <s v="Sin Reanimacion"/>
    <s v="Fuera del horario de vigilancia"/>
    <s v="Embarcación a motor"/>
    <s v="Ciudadano"/>
    <s v="Embarcación de recreo"/>
    <s v="Rescate por personal adiestrado con equipamiento"/>
    <s v="#https://www.diariovasco.com/san-sebastian/embarcacion-hunde-bahia-20190814090944-nt.html#"/>
  </r>
  <r>
    <d v="2019-08-14T00:00:00"/>
    <x v="370"/>
    <x v="500"/>
    <s v="San Sebastián, La Concha"/>
    <s v="Guipuzcoa"/>
    <s v="Euskadi"/>
    <d v="1899-12-30T00:20:00"/>
    <s v="43.321732"/>
    <s v="-1.988290"/>
    <s v="Así fue el hundimiento de la embarcación tras los fuegos en La Concha"/>
    <x v="1"/>
    <n v="70"/>
    <s v="España"/>
    <s v="Naufragio"/>
    <s v="Sin datos"/>
    <s v="Perdida de Control"/>
    <s v="Edad, Enfermedad, Enfermedad Mental"/>
    <x v="2"/>
    <s v="Playas con vigilancia"/>
    <s v="Buenas condiciones metereológicas o del agua (Bandera Verde)"/>
    <s v="Sin Reanimacion"/>
    <s v="Fuera del horario de vigilancia"/>
    <s v="Embarcación a motor"/>
    <s v="Ciudadano"/>
    <s v="Embarcación de recreo"/>
    <s v="Rescate por personal adiestrado con equipamiento"/>
    <s v="#https://www.diariovasco.com/san-sebastian/embarcacion-hunde-bahia-20190814090944-nt.html#"/>
  </r>
  <r>
    <d v="2019-08-14T00:00:00"/>
    <x v="370"/>
    <x v="501"/>
    <s v="San Sebastián, La Concha"/>
    <s v="Guipuzcoa"/>
    <s v="Euskadi"/>
    <d v="1899-12-30T00:20:00"/>
    <s v="43.321732"/>
    <s v="-1.988290"/>
    <s v="Así fue el hundimiento de la embarcación tras los fuegos en La Concha"/>
    <x v="0"/>
    <n v="70"/>
    <s v="España"/>
    <s v="Naufragio"/>
    <s v="Sin datos"/>
    <s v="Ahogado con sintomas de aspiración de agua"/>
    <s v="Edad, Enfermedad, Enfermedad Mental"/>
    <x v="1"/>
    <s v="Playas con vigilancia"/>
    <s v="Buenas condiciones metereológicas o del agua (Bandera Verde)"/>
    <s v="SVA por SEM"/>
    <s v="Fuera del horario de vigilancia"/>
    <s v="Embarcación a motor"/>
    <s v="Ciudadano"/>
    <s v="Embarcación de recreo"/>
    <s v="Rescate por personal adiestrado con equipamiento"/>
    <s v="#https://www.diariovasco.com/san-sebastian/embarcacion-hunde-bahia-20190814090944-nt.html#"/>
  </r>
  <r>
    <d v="2019-08-13T00:00:00"/>
    <x v="371"/>
    <x v="502"/>
    <s v="Torrejón de Ardoz, lago del Parque del Ocio"/>
    <s v="Madrid"/>
    <s v="Madrid"/>
    <m/>
    <s v="40.442635"/>
    <s v="-3.456179"/>
    <s v="Aparece el cadáver de un hombre en un lago de Torrejón"/>
    <x v="1"/>
    <n v="35"/>
    <s v="España"/>
    <s v="Accidente, caída o zambullida accidentales"/>
    <s v="Local"/>
    <s v="Posible Ahogamiento"/>
    <s v="Drogas, Alcohol, tóxicos"/>
    <x v="0"/>
    <s v="Aguas interiores sin vigilancia"/>
    <s v="Sin datos"/>
    <s v="Recuperacion de cadaver"/>
    <s v="No vigilado"/>
    <s v="Actividad cerca del agua"/>
    <s v="Ciudadano"/>
    <s v="Cuerpo de Seguridad o Emergencias"/>
    <s v="Recuperación de cadaver"/>
    <s v="#https://www.miracorredor.tv/aparece-el-cadaver-de-un-hombre-en-un-lago-de-torrejon/#"/>
  </r>
  <r>
    <d v="2019-08-13T00:00:00"/>
    <x v="372"/>
    <x v="503"/>
    <s v="Peníscola, cala Pedret"/>
    <s v="Alicante"/>
    <s v="Cdad Valenciana"/>
    <d v="1899-12-30T19:16:00"/>
    <s v="40.307809"/>
    <s v="0.351591"/>
    <s v="Asisten a dos bañistas con síntomas de ahogamiento"/>
    <x v="0"/>
    <n v="20"/>
    <s v="España"/>
    <s v="Condiciones del medio acuático"/>
    <s v="Sin datos"/>
    <s v="Ahogado con sintomas de aspiración de agua"/>
    <s v="Sin datos"/>
    <x v="3"/>
    <s v="Playas con vigilancia"/>
    <s v="Sin datos"/>
    <s v="RCP basica por socorrista en servicio"/>
    <s v="En horario de vigilancia"/>
    <s v="Natación recreativa"/>
    <s v="Socorrista en servicio"/>
    <s v="Socorrista"/>
    <s v="Rescate por Socorristas o personas adiestradas en RCP"/>
    <s v="#https://www.elperiodicomediterraneo.com/noticias/sucesos/asisten-dos-banistas-sintomas-ahogamiento_1238813.html#"/>
  </r>
  <r>
    <d v="2019-08-13T00:00:00"/>
    <x v="372"/>
    <x v="504"/>
    <s v="Peníscola, cala Pedret"/>
    <s v="Alicante"/>
    <s v="Cdad Valenciana"/>
    <d v="1899-12-30T19:16:00"/>
    <s v="40.307809"/>
    <s v="0.351591"/>
    <s v="Asisten a dos bañistas con síntomas de ahogamiento"/>
    <x v="1"/>
    <n v="31"/>
    <s v="España"/>
    <s v="Condiciones del medio acuático"/>
    <s v="Sin datos"/>
    <s v="Ahogado con sintomas de aspiración de agua"/>
    <s v="Sin datos"/>
    <x v="3"/>
    <s v="Playas con vigilancia"/>
    <s v="Sin datos"/>
    <s v="RCP basica por socorrista en servicio"/>
    <s v="En horario de vigilancia"/>
    <s v="Natación recreativa"/>
    <s v="Socorrista en servicio"/>
    <s v="Socorrista"/>
    <s v="Rescate por Socorristas o personas adiestradas en RCP"/>
    <s v="#https://www.elperiodicomediterraneo.com/noticias/sucesos/asisten-dos-banistas-sintomas-ahogamiento_1238813.html#"/>
  </r>
  <r>
    <d v="2019-08-13T00:00:00"/>
    <x v="373"/>
    <x v="505"/>
    <s v="Alaró"/>
    <s v="Mallorca"/>
    <s v="Baleares"/>
    <d v="1899-12-30T07:00:00"/>
    <s v="39.711656"/>
    <s v="2.793707"/>
    <s v="Muere ahogada una joven turista en Alaró"/>
    <x v="0"/>
    <n v="19"/>
    <s v="Reino Unido"/>
    <s v="Sin datos"/>
    <s v="Extranjero"/>
    <s v="Ahogado con sintomas de aspiración de agua"/>
    <s v="Drogas, Alcohol, tóxicos"/>
    <x v="0"/>
    <s v="Piscinas domesticas no vigiladas"/>
    <s v="Buenas condiciones metereológicas o del agua (Bandera Verde)"/>
    <s v="SVA por SEM"/>
    <s v="No vigilado"/>
    <s v="Natación recreativa"/>
    <s v="Acompañante, familiar, amigo"/>
    <s v="Acompañante, familiar, amigo"/>
    <s v="Asistencia por transeúntes no adiestrados"/>
    <s v="#https://www.ultimahora.es/sucesos/ultimas/2019/08/13/1100289/muere-ahogada-joven-turista-alaro.html#"/>
  </r>
  <r>
    <d v="2019-08-13T00:00:00"/>
    <x v="374"/>
    <x v="506"/>
    <s v="Valencia, Playa de la Molvarrosa"/>
    <s v="Valencia"/>
    <s v="Cdad Valenciana"/>
    <d v="1899-12-30T12:30:00"/>
    <s v="39.477379"/>
    <s v="-0.323472"/>
    <s v="Una turista muere ahogada en la playa de la Malva-rosa"/>
    <x v="0"/>
    <n v="58"/>
    <s v="Francia"/>
    <s v="Condiciones del medio acuático"/>
    <s v="Extranjero"/>
    <s v="Ahogado con sintomas de aspiración de agua"/>
    <s v="Sin datos"/>
    <x v="0"/>
    <s v="Playas con vigilancia"/>
    <s v="Moderadas condiciones metereológicas o del agua (Bandera amarilla)"/>
    <s v="RCP basica SOS y SVA por SEM"/>
    <s v="En horario de vigilancia"/>
    <s v="Natación recreativa"/>
    <s v="Ciudadano"/>
    <s v="Socorrista"/>
    <s v="Rescate por Socorristas o personas adiestradas en RCP"/>
    <s v="#https://www.levante-emv.com/sucesos/2019/08/15/turista-francesa-muere-ahogada-playa/1911524.html#"/>
  </r>
  <r>
    <d v="2019-08-13T00:00:00"/>
    <x v="375"/>
    <x v="507"/>
    <s v="Guimar, Playa del Cabezo"/>
    <s v="Tenerife"/>
    <s v="Canarias"/>
    <d v="1899-12-30T08:56:00"/>
    <s v="28.291908"/>
    <s v="-16.376823"/>
    <s v="Un varón fallece tras sufrir un posible ahogamiento en una playa en Tenerife"/>
    <x v="1"/>
    <n v="81"/>
    <s v="España"/>
    <s v="Sin datos"/>
    <s v="Sin datos"/>
    <s v="Posible Ahogamiento"/>
    <s v="Edad, Enfermedad, Enfermedad Mental"/>
    <x v="0"/>
    <s v="Playas con vigilancia"/>
    <s v="Sin datos"/>
    <s v="RCP temprana por transeuntes no adiestrados"/>
    <s v="Fuera del horario de vigilancia"/>
    <s v="Natación recreativa"/>
    <s v="Acompañante, familiar, amigo"/>
    <s v="Ciudadano"/>
    <s v="Asistencia por transeúntes no adiestrados"/>
    <s v="#https://www3.gobiernodecanarias.org/noticias/un-varon-fallece-tras-sufrir-un-posible-ahogamiento-en-una-playa-en-tenerife/#"/>
  </r>
  <r>
    <d v="2019-08-13T00:00:00"/>
    <x v="376"/>
    <x v="508"/>
    <s v="Torrevieja, Curva del Palangre"/>
    <s v="Alicante"/>
    <s v="Cdad Valenciana"/>
    <d v="1899-12-30T12:55:00"/>
    <s v="37.980407"/>
    <s v="-0.663633"/>
    <s v="Muere un hombre ahogado en la Curva del Palangre de Torrevieja"/>
    <x v="1"/>
    <n v="60"/>
    <s v="España"/>
    <s v="Sin datos"/>
    <s v="Sin datos"/>
    <s v="Posible Ahogamiento"/>
    <s v="Sin datos"/>
    <x v="0"/>
    <s v="Playas con vigilancia"/>
    <s v="Moderadas condiciones metereológicas o del agua (Bandera amarilla)"/>
    <s v="RCP basica SOS y SVA por SEM"/>
    <s v="En horario de vigilancia"/>
    <s v="Natación recreativa"/>
    <s v="Socorrista en servicio"/>
    <s v="Socorrista"/>
    <s v="Rescate por Socorristas o personas adiestradas en RCP"/>
    <s v="#https://www.diarioinformacion.com/vega-baja/2019/08/13/muerto-ahogado-curva-palangre-torrevieja/2177212.html#"/>
  </r>
  <r>
    <d v="2019-08-12T00:00:00"/>
    <x v="377"/>
    <x v="509"/>
    <s v="Tenerife"/>
    <s v="Tenerife"/>
    <s v="Canarias"/>
    <d v="1899-12-30T08:00:00"/>
    <s v="28.129189"/>
    <s v="-16.466978"/>
    <s v="Una joven británica de 17 años muere ahogada en una piscina en Tenerife"/>
    <x v="0"/>
    <n v="17"/>
    <s v="Reino Unido"/>
    <s v="Sin datos"/>
    <s v="Extranjero"/>
    <s v="Ahogado con sintomas de aspiración de agua"/>
    <s v="Sin datos"/>
    <x v="0"/>
    <s v="Piscinas domesticas no vigiladas"/>
    <s v="Buenas condiciones metereológicas o del agua (Bandera Verde)"/>
    <s v="SVA por SEM"/>
    <s v="No vigilado"/>
    <s v="Natación recreativa"/>
    <s v="Acompañante, familiar, amigo"/>
    <s v="Acompañante, familiar, amigo"/>
    <s v="Asistencia por transeúntes no adiestrados"/>
    <s v="#https://www.abc.es/sociedad/abci-joven-britanica-17-anos-muere-ahoga-piscina-tenerife-201908201111_noticia.html#"/>
  </r>
  <r>
    <d v="2019-08-12T00:00:00"/>
    <x v="378"/>
    <x v="510"/>
    <s v="Gijón, Darsena del acuario"/>
    <s v="Asturias"/>
    <s v="Asturias"/>
    <d v="1899-12-30T23:56:00"/>
    <s v="43.541499"/>
    <s v="-5.678153"/>
    <s v="Consternación por la muerte de un hombre que apareció flotando en la zona de Poniente"/>
    <x v="1"/>
    <n v="58"/>
    <s v="España"/>
    <s v="Accidente, caída o zambullida accidentales"/>
    <s v="Local"/>
    <s v="Ahogado con sintomas de aspiración de agua"/>
    <s v="Drogas, Alcohol, tóxicos"/>
    <x v="0"/>
    <s v="Puertos, embarcaderos, amarres"/>
    <s v="Sin datos"/>
    <s v="SVA por SEM"/>
    <s v="No vigilado"/>
    <s v="Actividad cerca del agua"/>
    <s v="Ciudadano"/>
    <s v="Fuerzas orden publico"/>
    <s v="Asistencia por transeúntes no adiestrados"/>
    <s v="#https://www.elcomercio.es/gijon/muerte-hombre-poniente-concierto-semana-grande-20190813002714-nt.html#"/>
  </r>
  <r>
    <d v="2019-08-12T00:00:00"/>
    <x v="379"/>
    <x v="511"/>
    <s v="Cabo Roig, Aldeas de Aguamarina"/>
    <s v="Alicante"/>
    <s v="Cdad Valenciana"/>
    <d v="1899-12-30T09:05:00"/>
    <s v="37.913708"/>
    <s v="-0.734324"/>
    <s v="Fallece el niño de 3 años rescatado ayer de una piscina de Orihuela"/>
    <x v="1"/>
    <n v="3"/>
    <s v="Irlanda"/>
    <s v="Falta de supervisión o vigilancia"/>
    <s v="Extranjero"/>
    <s v="Ahogado con sintomas de aspiración de agua"/>
    <s v="Sin datos"/>
    <x v="0"/>
    <s v="Piscinas de equipamientos hoteleros y similares"/>
    <s v="Buenas condiciones metereológicas o del agua (Bandera Verde)"/>
    <s v="SVA por SEM"/>
    <s v="Fuera del horario de vigilancia"/>
    <s v="Actividad cerca del agua"/>
    <s v="Acompañante, familiar, amigo"/>
    <s v="Acompañante, familiar, amigo"/>
    <s v="Asistencia por transeúntes no adiestrados"/>
    <s v="#https://www.lasprovincias.es/sucesos/fallece-menor-piscina-orihuela-20190813113146-nt.html#"/>
  </r>
  <r>
    <d v="2019-08-12T00:00:00"/>
    <x v="380"/>
    <x v="512"/>
    <s v="Alicante, Playa del Postiguet"/>
    <s v="Alicante"/>
    <s v="Cdad Valenciana"/>
    <m/>
    <s v="38.342803"/>
    <s v="-0.477988"/>
    <s v="Muere ahogado un hombre de unos 50 años junto al espigón del puerto de Alicante"/>
    <x v="1"/>
    <n v="50"/>
    <s v="España"/>
    <s v="Accidente, caída o zambullida accidentales"/>
    <s v="Sin datos"/>
    <s v="Ahogamiento secundario a accidente"/>
    <s v="Sin datos"/>
    <x v="0"/>
    <s v="Puertos, embarcaderos, amarres"/>
    <s v="Sin datos"/>
    <s v="SVA por SEM"/>
    <s v="No vigilado"/>
    <s v="Actividad cerca del agua"/>
    <s v="Acompañante, familiar, amigo"/>
    <s v="Cuerpo de Seguridad o Emergencias"/>
    <s v="Rescate por personal adiestrado con equipamiento"/>
    <s v="#https://www.lasprovincias.es/sucesos/muere-ahogado-hombre-20190812181013-nt.html#"/>
  </r>
  <r>
    <d v="2019-08-11T00:00:00"/>
    <x v="381"/>
    <x v="513"/>
    <s v="Miami Playa, L'Estartit, Cala Vienesos"/>
    <s v="Girona"/>
    <s v="Cataluña"/>
    <d v="1899-12-30T10:10:00"/>
    <s v="41.014136"/>
    <s v="0.949516"/>
    <s v="Evacuado un bañista de 65 años de Mont-roig en helicóptero"/>
    <x v="1"/>
    <n v="65"/>
    <s v="España"/>
    <s v="Sin datos"/>
    <s v="Sin datos"/>
    <s v="Ahogado con sintomas de aspiración de agua"/>
    <s v="Edad, Enfermedad, Enfermedad Mental"/>
    <x v="0"/>
    <s v="Playas con vigilancia"/>
    <s v="Sin datos"/>
    <s v="SVA por SEM"/>
    <s v="Fuera del horario de vigilancia"/>
    <s v="Natación recreativa"/>
    <s v="Ciudadano"/>
    <s v="Ciudadano"/>
    <s v="Asistencia por transeúntes no adiestrados"/>
    <s v="#https://www.diaridetarragona.com/costa/Evacuado-un-banista-de-65-anos-de-Mont-roig-en-helicoptero-20190811-0004.html#"/>
  </r>
  <r>
    <d v="2019-08-11T00:00:00"/>
    <x v="382"/>
    <x v="514"/>
    <s v="El Campello, Cova del Llop Marí"/>
    <s v="Alicante"/>
    <s v="Cdad Valenciana"/>
    <d v="1899-12-30T13:00:00"/>
    <s v="38.437192"/>
    <s v="-0.348920"/>
    <s v="Rescatan un barco a la deriva en El Campello con una pareja de ancianos y cuatro niños a bordo"/>
    <x v="1"/>
    <n v="80"/>
    <s v="España"/>
    <s v="Naufragio"/>
    <s v="Sin datos"/>
    <s v="Perdida de Control"/>
    <s v="Edad, Enfermedad, Enfermedad Mental"/>
    <x v="2"/>
    <s v="Franja costera o alta mar"/>
    <s v="Sin datos"/>
    <s v="Sin Reanimacion"/>
    <s v="No vigilado"/>
    <s v="Embarcación a motor"/>
    <s v="Acompañante, familiar, amigo"/>
    <s v="Cuerpo de Seguridad o Emergencias"/>
    <s v="Rescate por personal adiestrado con equipamiento"/>
    <s v="#https://www.diarioinformacion.com/alacanti/2019/08/13/rescatan-barco-deriva-campello-pareja/2177199.html#"/>
  </r>
  <r>
    <d v="2019-08-11T00:00:00"/>
    <x v="382"/>
    <x v="515"/>
    <s v="El Campello, Cova del Llop Marí"/>
    <s v="Alicante"/>
    <s v="Cdad Valenciana"/>
    <d v="1899-12-30T13:00:00"/>
    <s v="38.437192"/>
    <s v="-0.348920"/>
    <s v="Rescatan un barco a la deriva en El Campello con una pareja de ancianos y cuatro niños a bordo"/>
    <x v="0"/>
    <n v="80"/>
    <s v="España"/>
    <s v="Naufragio"/>
    <s v="Sin datos"/>
    <s v="Perdida de Control"/>
    <s v="Edad, Enfermedad, Enfermedad Mental"/>
    <x v="2"/>
    <s v="Franja costera o alta mar"/>
    <s v="Sin datos"/>
    <s v="Sin Reanimacion"/>
    <s v="No vigilado"/>
    <s v="Embarcación a motor"/>
    <s v="Acompañante, familiar, amigo"/>
    <s v="Cuerpo de Seguridad o Emergencias"/>
    <s v="Rescate por personal adiestrado con equipamiento"/>
    <s v="#https://www.diarioinformacion.com/alacanti/2019/08/13/rescatan-barco-deriva-campello-pareja/2177199.html#"/>
  </r>
  <r>
    <d v="2019-08-11T00:00:00"/>
    <x v="382"/>
    <x v="516"/>
    <s v="El Campello, Cova del Llop Marí"/>
    <s v="Alicante"/>
    <s v="Cdad Valenciana"/>
    <d v="1899-12-30T13:00:00"/>
    <s v="38.437192"/>
    <s v="-0.348920"/>
    <s v="Rescatan un barco a la deriva en El Campello con una pareja de ancianos y cuatro niños a bordo"/>
    <x v="1"/>
    <n v="8"/>
    <s v="España"/>
    <s v="Naufragio"/>
    <s v="Sin datos"/>
    <s v="Perdida de Control"/>
    <s v="Edad, Enfermedad, Enfermedad Mental"/>
    <x v="2"/>
    <s v="Franja costera o alta mar"/>
    <s v="Sin datos"/>
    <s v="Sin Reanimacion"/>
    <s v="No vigilado"/>
    <s v="Embarcación a motor"/>
    <s v="Acompañante, familiar, amigo"/>
    <s v="Cuerpo de Seguridad o Emergencias"/>
    <s v="Rescate por personal adiestrado con equipamiento"/>
    <s v="#https://www.diarioinformacion.com/alacanti/2019/08/13/rescatan-barco-deriva-campello-pareja/2177199.html#"/>
  </r>
  <r>
    <d v="2019-08-11T00:00:00"/>
    <x v="382"/>
    <x v="517"/>
    <s v="El Campello, Cova del Llop Marí"/>
    <s v="Alicante"/>
    <s v="Cdad Valenciana"/>
    <d v="1899-12-30T13:00:00"/>
    <s v="38.437192"/>
    <s v="-0.348920"/>
    <s v="Rescatan un barco a la deriva en El Campello con una pareja de ancianos y cuatro niños a bordo"/>
    <x v="0"/>
    <n v="8"/>
    <s v="España"/>
    <s v="Naufragio"/>
    <s v="Sin datos"/>
    <s v="Perdida de Control"/>
    <s v="Edad, Enfermedad, Enfermedad Mental"/>
    <x v="2"/>
    <s v="Franja costera o alta mar"/>
    <s v="Sin datos"/>
    <s v="Sin Reanimacion"/>
    <s v="No vigilado"/>
    <s v="Embarcación a motor"/>
    <s v="Acompañante, familiar, amigo"/>
    <s v="Cuerpo de Seguridad o Emergencias"/>
    <s v="Rescate por personal adiestrado con equipamiento"/>
    <s v="#https://www.diarioinformacion.com/alacanti/2019/08/13/rescatan-barco-deriva-campello-pareja/2177199.html#"/>
  </r>
  <r>
    <d v="2019-08-11T00:00:00"/>
    <x v="382"/>
    <x v="518"/>
    <s v="El Campello, Cova del Llop Marí"/>
    <s v="Alicante"/>
    <s v="Cdad Valenciana"/>
    <d v="1899-12-30T13:00:00"/>
    <s v="38.437192"/>
    <s v="-0.348920"/>
    <s v="Rescatan un barco a la deriva en El Campello con una pareja de ancianos y cuatro niños a bordo"/>
    <x v="1"/>
    <n v="10"/>
    <s v="España"/>
    <s v="Naufragio"/>
    <s v="Sin datos"/>
    <s v="Perdida de Control"/>
    <s v="Edad, Enfermedad, Enfermedad Mental"/>
    <x v="2"/>
    <s v="Franja costera o alta mar"/>
    <s v="Sin datos"/>
    <s v="Sin Reanimacion"/>
    <s v="No vigilado"/>
    <s v="Embarcación a motor"/>
    <s v="Acompañante, familiar, amigo"/>
    <s v="Cuerpo de Seguridad o Emergencias"/>
    <s v="Rescate por personal adiestrado con equipamiento"/>
    <s v="#https://www.diarioinformacion.com/alacanti/2019/08/13/rescatan-barco-deriva-campello-pareja/2177199.html#"/>
  </r>
  <r>
    <d v="2019-08-11T00:00:00"/>
    <x v="382"/>
    <x v="519"/>
    <s v="El Campello, Cova del Llop Marí"/>
    <s v="Alicante"/>
    <s v="Cdad Valenciana"/>
    <d v="1899-12-30T13:00:00"/>
    <s v="38.437192"/>
    <s v="-0.348920"/>
    <s v="Rescatan un barco a la deriva en El Campello con una pareja de ancianos y cuatro niños a bordo"/>
    <x v="1"/>
    <n v="10"/>
    <s v="España"/>
    <s v="Naufragio"/>
    <s v="Sin datos"/>
    <s v="Perdida de Control"/>
    <s v="Edad, Enfermedad, Enfermedad Mental"/>
    <x v="2"/>
    <s v="Franja costera o alta mar"/>
    <s v="Sin datos"/>
    <s v="Sin Reanimacion"/>
    <s v="No vigilado"/>
    <s v="Embarcación a motor"/>
    <s v="Acompañante, familiar, amigo"/>
    <s v="Cuerpo de Seguridad o Emergencias"/>
    <s v="Rescate por personal adiestrado con equipamiento"/>
    <s v="#https://www.diarioinformacion.com/alacanti/2019/08/13/rescatan-barco-deriva-campello-pareja/2177199.html#"/>
  </r>
  <r>
    <d v="2019-08-11T00:00:00"/>
    <x v="383"/>
    <x v="520"/>
    <s v="San Sebastián, Playa de la Zurriola"/>
    <s v="Guipuzcoa"/>
    <s v="Euskadi"/>
    <d v="1899-12-30T20:00:00"/>
    <s v="43.326719"/>
    <s v="-1.982104"/>
    <s v="El mal rato de unos remeros en la desembocadura del Urumea en San Sebastián"/>
    <x v="1"/>
    <n v="18"/>
    <s v="España"/>
    <s v="Condiciones del medio acuático"/>
    <s v="Local"/>
    <s v="Perdida de Control"/>
    <s v="Sin datos"/>
    <x v="2"/>
    <s v="Entorno marino"/>
    <s v="Moderadas condiciones metereológicas o del agua (Bandera amarilla)"/>
    <s v="Sin Reanimacion"/>
    <s v="No vigilado"/>
    <s v="Embarcación de vela"/>
    <s v="Ciudadano"/>
    <s v="Cuerpo de Seguridad o Emergencias"/>
    <s v="Rescate por personal adiestrado con equipamiento"/>
    <s v="#https://www.elcorreo.com/sociedad/sucesos/rato-remeros-desembocadura-20190812080432-nt.html#"/>
  </r>
  <r>
    <d v="2019-08-11T00:00:00"/>
    <x v="384"/>
    <x v="521"/>
    <s v="Santoalla, Guntín, Río Miño"/>
    <s v="Lugo"/>
    <s v="Galicia"/>
    <m/>
    <s v="42.836440"/>
    <s v="-7.588899"/>
    <s v="Localizado el cadáver de un hombre tras caer al río Miño mientras pescaba"/>
    <x v="1"/>
    <n v="52"/>
    <s v="Rumanía"/>
    <s v="Falta de competencia acuática"/>
    <s v="Residente"/>
    <s v="Ahogamiento secundario a accidente"/>
    <s v="Drogas, Alcohol, tóxicos"/>
    <x v="0"/>
    <s v="Rios, canales y similares"/>
    <s v="Sin datos"/>
    <s v="Recuperacion de cadaver"/>
    <s v="No vigilado"/>
    <s v="Pesca desde playa o rocas"/>
    <s v="Ciudadano"/>
    <s v="Cuerpo de Seguridad o Emergencias"/>
    <s v="Recuperación de cadaver"/>
    <s v="#https://www.farodevigo.es/sucesos/2019/08/11/localizado-cadaver-hombre-caer-rio/2153740.html#"/>
  </r>
  <r>
    <d v="2019-08-11T00:00:00"/>
    <x v="385"/>
    <x v="522"/>
    <s v="L'Estartit"/>
    <s v="Girona"/>
    <s v="Cataluña"/>
    <d v="1899-12-30T12:00:00"/>
    <s v="42.049334"/>
    <s v="3.198237"/>
    <s v="Muere un hombre de 78 años en la playa de l'Estartit"/>
    <x v="1"/>
    <n v="78"/>
    <s v="España"/>
    <s v="Sin datos"/>
    <s v="Sin datos"/>
    <s v="Ahogado con sintomas de aspiración de agua"/>
    <s v="Edad, Enfermedad, Enfermedad Mental"/>
    <x v="0"/>
    <s v="Playas con vigilancia"/>
    <s v="Buenas condiciones metereológicas o del agua (Bandera Verde)"/>
    <s v="RCP basica SOS y SVA por SEM"/>
    <s v="En horario de vigilancia"/>
    <s v="Natación recreativa"/>
    <s v="Socorrista en servicio"/>
    <s v="Socorrista"/>
    <s v="Rescate por Socorristas o personas adiestradas en RCP"/>
    <s v="#https://www.elperiodico.com/es/sociedad/20190811/muere-hombre-playa-lestartit-girona-7590100#"/>
  </r>
  <r>
    <d v="2019-08-10T00:00:00"/>
    <x v="386"/>
    <x v="523"/>
    <s v="L'Escala, Puerto de la Clota"/>
    <s v="Girona"/>
    <s v="Cataluña"/>
    <d v="1899-12-30T13:30:00"/>
    <s v="42.121891"/>
    <s v="3.143936"/>
    <s v="Muere una submarinista de 57 años en l’Escala"/>
    <x v="0"/>
    <n v="57"/>
    <s v="España"/>
    <s v="Incidente o accidente de buceo"/>
    <s v="Limítrofe"/>
    <s v="Ahogado con sintomas de aspiración de agua"/>
    <s v="Sin datos"/>
    <x v="0"/>
    <s v="Franja costera o alta mar"/>
    <s v="Sin datos"/>
    <s v="RCP basica SOS y SVA por SEM"/>
    <s v="No vigilado"/>
    <s v="Buceo recreativo con botella"/>
    <s v="Acompañante, familiar, amigo"/>
    <s v="Acompañante, familiar, amigo"/>
    <s v="Asistencia por transeúntes no adiestrados"/>
    <s v="#https://www.lavanguardia.com/local/girona/20190812/464000390799/muere-submarinista-57-anos-escala-girona-oxigeno.html#"/>
  </r>
  <r>
    <d v="2019-08-10T00:00:00"/>
    <x v="387"/>
    <x v="524"/>
    <s v="El Grau de Moncofa, Playa Camí de Cabres"/>
    <s v="Castellón"/>
    <s v="Cdad Valenciana"/>
    <d v="1899-12-30T19:15:00"/>
    <s v="39.765746"/>
    <s v="-0.132276"/>
    <s v="Un policía local fuera de servicio salva la vida de un padre y su hijo, que se estaban ahogando"/>
    <x v="1"/>
    <n v="45"/>
    <s v="España"/>
    <s v="Condiciones del medio acuático"/>
    <s v="Sin datos"/>
    <s v="Perdida de Control"/>
    <s v="Violación de normas de seguridad"/>
    <x v="3"/>
    <s v="Playas con vigilancia"/>
    <s v="Malas condiciones meterológicas o del agua (Bandera Roja)"/>
    <s v="Sin Reanimacion"/>
    <s v="Fuera del horario de vigilancia"/>
    <s v="Natación recreativa"/>
    <s v="Ciudadano"/>
    <s v="Ciudadano"/>
    <s v="Asistencia por transeúntes adiestrados"/>
    <s v="#https://www.ideal.es/sociedad/policia-local-servicio-20190811142032-nt.html#"/>
  </r>
  <r>
    <d v="2019-08-10T00:00:00"/>
    <x v="388"/>
    <x v="525"/>
    <s v="Barreiros, Playa de Longara"/>
    <s v="Lugo"/>
    <s v="Galicia"/>
    <d v="1899-12-30T13:00:00"/>
    <s v="43.562264"/>
    <s v="-7.191268"/>
    <s v="Dos surfistas chocan en una playa de Barreiros y uno se hiere en la cabeza"/>
    <x v="1"/>
    <n v="30"/>
    <s v="España"/>
    <s v="Navegación o deportes acuáticos"/>
    <s v="Sin datos"/>
    <s v="Victima con traumatismo"/>
    <s v="Sin datos"/>
    <x v="5"/>
    <s v="Playas con vigilancia"/>
    <s v="Severas condiciones metereológicas o del agua"/>
    <s v="Sin Reanimacion"/>
    <s v="En horario de vigilancia"/>
    <s v="Surf-Windsurf-Esqui acuatico-Kyte"/>
    <s v="Acompañante, familiar, amigo"/>
    <s v="No preciso extraccion"/>
    <s v="Rescate por Socorristas o personas adiestradas en RCP"/>
    <s v="#https://www.lavozdegalicia.es/noticia/amarina/barreiros/2019/08/11/dos-surfistas-chocan-playa-barreiros-hiere-cabeza/0003_201908X11C7993.htm#"/>
  </r>
  <r>
    <d v="2019-08-10T00:00:00"/>
    <x v="389"/>
    <x v="526"/>
    <s v="Málaga, playa Guadalmar"/>
    <s v="Málaga"/>
    <s v="Andalucía"/>
    <d v="1899-12-30T08:40:00"/>
    <s v="36.664428"/>
    <s v="-4.453662"/>
    <s v="Rescatadas cinco personas por problemas para salir del mar en Guadalmar"/>
    <x v="1"/>
    <n v="40"/>
    <s v="España"/>
    <s v="Navegación o deportes acuáticos"/>
    <s v="Sin datos"/>
    <s v="Perdida de Control"/>
    <s v="Sin datos"/>
    <x v="2"/>
    <s v="Playas sin vigilancia"/>
    <s v="Sin datos"/>
    <s v="Sin Reanimacion"/>
    <s v="No vigilado"/>
    <s v="Piraguismo, Kayac"/>
    <s v="Ciudadano"/>
    <s v="Cuerpo de Seguridad o Emergencias"/>
    <s v="Rescate por personal adiestrado con equipamiento"/>
    <s v="#https://www.laopiniondemalaga.es/malaga/2019/08/10/rescatadas-cinco-personas-problemas-salir/1107442.html#"/>
  </r>
  <r>
    <d v="2019-08-10T00:00:00"/>
    <x v="389"/>
    <x v="527"/>
    <s v="Málaga, playa Guadalmar"/>
    <s v="Málaga"/>
    <s v="Andalucía"/>
    <d v="1899-12-30T08:40:00"/>
    <s v="36.664428"/>
    <s v="-4.453662"/>
    <s v="Rescatadas cinco personas por problemas para salir del mar en Guadalmar"/>
    <x v="1"/>
    <n v="40"/>
    <s v="España"/>
    <s v="Navegación o deportes acuáticos"/>
    <s v="Sin datos"/>
    <s v="Perdida de Control"/>
    <s v="Sin datos"/>
    <x v="2"/>
    <s v="Playas sin vigilancia"/>
    <s v="Sin datos"/>
    <s v="Sin Reanimacion"/>
    <s v="No vigilado"/>
    <s v="Piraguismo, Kayac"/>
    <s v="Ciudadano"/>
    <s v="Cuerpo de Seguridad o Emergencias"/>
    <s v="Rescate por personal adiestrado con equipamiento"/>
    <s v="#https://www.laopiniondemalaga.es/malaga/2019/08/10/rescatadas-cinco-personas-problemas-salir/1107442.html#"/>
  </r>
  <r>
    <d v="2019-08-10T00:00:00"/>
    <x v="389"/>
    <x v="528"/>
    <s v="Málaga, playa Guadalmar"/>
    <s v="Málaga"/>
    <s v="Andalucía"/>
    <d v="1899-12-30T08:40:00"/>
    <s v="36.664428"/>
    <s v="-4.453662"/>
    <s v="Rescatadas cinco personas por problemas para salir del mar en Guadalmar"/>
    <x v="1"/>
    <n v="12"/>
    <s v="España"/>
    <s v="Navegación o deportes acuáticos"/>
    <s v="Sin datos"/>
    <s v="Perdida de Control"/>
    <s v="Sin datos"/>
    <x v="2"/>
    <s v="Playas sin vigilancia"/>
    <s v="Sin datos"/>
    <s v="Sin Reanimacion"/>
    <s v="No vigilado"/>
    <s v="Piraguismo, Kayac"/>
    <s v="Ciudadano"/>
    <s v="Cuerpo de Seguridad o Emergencias"/>
    <s v="Rescate por personal adiestrado con equipamiento"/>
    <s v="#https://www.laopiniondemalaga.es/malaga/2019/08/10/rescatadas-cinco-personas-problemas-salir/1107442.html#"/>
  </r>
  <r>
    <d v="2019-08-10T00:00:00"/>
    <x v="389"/>
    <x v="529"/>
    <s v="Málaga, playa Guadalmar"/>
    <s v="Málaga"/>
    <s v="Andalucía"/>
    <d v="1899-12-30T08:40:00"/>
    <s v="36.664428"/>
    <s v="-4.453662"/>
    <s v="Rescatadas cinco personas por problemas para salir del mar en Guadalmar"/>
    <x v="1"/>
    <n v="12"/>
    <s v="España"/>
    <s v="Navegación o deportes acuáticos"/>
    <s v="Sin datos"/>
    <s v="Perdida de Control"/>
    <s v="Sin datos"/>
    <x v="2"/>
    <s v="Playas sin vigilancia"/>
    <s v="Sin datos"/>
    <s v="Sin Reanimacion"/>
    <s v="No vigilado"/>
    <s v="Piraguismo, Kayac"/>
    <s v="Ciudadano"/>
    <s v="Cuerpo de Seguridad o Emergencias"/>
    <s v="Rescate por personal adiestrado con equipamiento"/>
    <s v="#https://www.laopiniondemalaga.es/malaga/2019/08/10/rescatadas-cinco-personas-problemas-salir/1107442.html#"/>
  </r>
  <r>
    <d v="2019-08-10T00:00:00"/>
    <x v="389"/>
    <x v="530"/>
    <s v="Málaga, playa Guadalmar"/>
    <s v="Málaga"/>
    <s v="Andalucía"/>
    <d v="1899-12-30T08:40:00"/>
    <s v="36.664428"/>
    <s v="-4.453662"/>
    <s v="Rescatadas cinco personas por problemas para salir del mar en Guadalmar"/>
    <x v="1"/>
    <n v="12"/>
    <s v="España"/>
    <s v="Navegación o deportes acuáticos"/>
    <s v="Sin datos"/>
    <s v="Perdida de Control"/>
    <s v="Sin datos"/>
    <x v="2"/>
    <s v="Playas sin vigilancia"/>
    <s v="Sin datos"/>
    <s v="Sin Reanimacion"/>
    <s v="No vigilado"/>
    <s v="Piraguismo, Kayac"/>
    <s v="Ciudadano"/>
    <s v="Cuerpo de Seguridad o Emergencias"/>
    <s v="Rescate por personal adiestrado con equipamiento"/>
    <s v="#https://www.laopiniondemalaga.es/malaga/2019/08/10/rescatadas-cinco-personas-problemas-salir/1107442.html#"/>
  </r>
  <r>
    <d v="2019-08-10T00:00:00"/>
    <x v="390"/>
    <x v="531"/>
    <s v="Roquetas de Mar, Paseo de Los baños"/>
    <s v="Almería"/>
    <s v="Andalucía"/>
    <d v="1899-12-30T19:20:00"/>
    <s v="36.765920"/>
    <s v="-2.604055"/>
    <s v="Muere un hombre de 28 años ahogado en Roquetas del Mar (Almería)"/>
    <x v="1"/>
    <n v="28"/>
    <s v="España"/>
    <s v="Sin datos"/>
    <s v="Sin datos"/>
    <s v="Ahogado con sintomas de aspiración de agua"/>
    <s v="Sin datos"/>
    <x v="0"/>
    <s v="Playas con vigilancia"/>
    <s v="Sin datos"/>
    <s v="RCP basica SOS y SVA por SEM"/>
    <s v="En horario de vigilancia"/>
    <s v="Natación recreativa"/>
    <s v="Sin datos"/>
    <s v="Socorrista"/>
    <s v="Rescate por Socorristas o personas adiestradas en RCP"/>
    <s v="#https://sevilla.abc.es/andalucia/almeria/sevi-muere-hombre-28-anos-ahogado-roquetas-mar-almeria-201908102203_noticia.html#"/>
  </r>
  <r>
    <d v="2019-08-10T00:00:00"/>
    <x v="391"/>
    <x v="532"/>
    <s v="San Javier, Santiago de la Ribera, playa de Barnuevo"/>
    <s v="Murcia"/>
    <s v="Murcia"/>
    <d v="1899-12-30T12:00:00"/>
    <s v="37.802261"/>
    <s v="-0.801056"/>
    <s v="Muere un bañista en la playa de Barnuevo de San Javier"/>
    <x v="1"/>
    <n v="70"/>
    <s v="España"/>
    <s v="Sin datos"/>
    <s v="Sin datos"/>
    <s v="Posible Ahogamiento"/>
    <s v="Edad, Enfermedad, Enfermedad Mental"/>
    <x v="0"/>
    <s v="Playas sin vigilancia"/>
    <s v="Sin datos"/>
    <s v="SVA por SEM"/>
    <s v="No vigilado"/>
    <s v="Natación recreativa"/>
    <s v="Sin datos"/>
    <s v="Sin datos"/>
    <s v="Sin datos"/>
    <s v="#https://www.laopiniondemurcia.es/municipios/2019/08/10/muere-hombre-70-anos-banaba/1044098.html#"/>
  </r>
  <r>
    <d v="2019-08-10T00:00:00"/>
    <x v="392"/>
    <x v="533"/>
    <s v="Santander, Playa Segunda de El Sardinero"/>
    <s v="Cantabria"/>
    <s v="Cantabria"/>
    <m/>
    <s v="43.476635"/>
    <s v="-3.786138"/>
    <s v="Fallece un bañista de 70 años en la Segunda de El Sardinero"/>
    <x v="1"/>
    <n v="70"/>
    <s v="España"/>
    <s v="Enfermedad, ataque cardíaco o ACVA"/>
    <s v="Sin datos"/>
    <s v="Ahogamiento secundario a enfermedad"/>
    <s v="Edad, Enfermedad, Enfermedad Mental"/>
    <x v="0"/>
    <s v="Piscinas publicas con vigilancia"/>
    <s v="Buenas condiciones metereológicas o del agua (Bandera Verde)"/>
    <s v="RCP basica SOS y SVA por SEM"/>
    <s v="En horario de vigilancia"/>
    <s v="Natación recreativa"/>
    <s v="Ciudadano"/>
    <s v="Ciudadano"/>
    <s v="Rescate por Socorristas o personas adiestradas en RCP"/>
    <s v="#https://www.eldiariomontanes.es/santander/fallece-banista-anos-20190810191940-nt.html#"/>
  </r>
  <r>
    <d v="2019-08-10T00:00:00"/>
    <x v="393"/>
    <x v="534"/>
    <s v="Artana, Piscina Municipal"/>
    <s v="Castellón"/>
    <s v="Cdad Valenciana"/>
    <m/>
    <s v="39.885173"/>
    <s v="-0.260137"/>
    <s v="Salvan de ahogarse a un niño de 5 años en la piscina municipal de Artana"/>
    <x v="1"/>
    <n v="5"/>
    <s v="España"/>
    <s v="Falta de supervisión o vigilancia"/>
    <s v="Local"/>
    <s v="Ahogado con sintomas de aspiración de agua"/>
    <s v="Sin datos"/>
    <x v="1"/>
    <s v="Piscinas publicas con vigilancia"/>
    <s v="Buenas condiciones metereológicas o del agua (Bandera Verde)"/>
    <s v="RCP basica por socorrista en servicio"/>
    <s v="En horario de vigilancia"/>
    <s v="Natación recreativa"/>
    <s v="Acompañante, familiar, amigo"/>
    <s v="Acompañante, familiar, amigo"/>
    <s v="Rescate por Socorristas o personas adiestradas en RCP"/>
    <s v="#https://www.elperiodicomediterraneo.com/noticias/sucesos/salvan-ahogarse-nino-5-anos-piscina-municipal-artana_1238247.html#"/>
  </r>
  <r>
    <d v="2019-08-10T00:00:00"/>
    <x v="394"/>
    <x v="535"/>
    <s v="Alcudia, Acequia Real"/>
    <s v="Valencia"/>
    <s v="Cdad Valenciana"/>
    <d v="1899-12-30T15:45:00"/>
    <s v="39.190796"/>
    <s v="-0.504320"/>
    <s v="Un hombre muere ahogado en la Acequia Real de l'Alcúdia"/>
    <x v="1"/>
    <n v="58"/>
    <s v="España"/>
    <s v="Sin datos"/>
    <s v="Sin datos"/>
    <s v="Posible Ahogamiento"/>
    <s v="Sin datos"/>
    <x v="0"/>
    <s v="Rios, canales y similares"/>
    <s v="Sin datos"/>
    <s v="SVA por SEM"/>
    <s v="No vigilado"/>
    <s v="Actividad cerca del agua"/>
    <s v="Ciudadano"/>
    <s v="Cuerpo de Seguridad o Emergencias"/>
    <s v="Rescate por personal adiestrado con equipamiento"/>
    <s v="#https://www.levante-emv.com/sucesos/2019/08/10/ahogado-alcudia-acequia-nino-artana/1910137.html#"/>
  </r>
  <r>
    <d v="2019-08-10T00:00:00"/>
    <x v="395"/>
    <x v="536"/>
    <s v="Vinaroz, Playa del Fortí"/>
    <s v="Castellón"/>
    <s v="Cdad Valenciana"/>
    <d v="1899-12-30T14:00:00"/>
    <s v="40.469487"/>
    <s v="0.478206"/>
    <s v="Fallece un bañista indocumentado en la playa del Fortí de Vinaròs"/>
    <x v="1"/>
    <n v="65"/>
    <s v="España"/>
    <s v="Sin datos"/>
    <s v="Sin datos"/>
    <s v="Ahogado con sintomas de aspiración de agua"/>
    <s v="Edad, Enfermedad, Enfermedad Mental"/>
    <x v="0"/>
    <s v="Playas con vigilancia"/>
    <s v="Sin datos"/>
    <s v="RCP basica SOS y SVA por SEM"/>
    <s v="En horario de vigilancia"/>
    <s v="Natación recreativa"/>
    <s v="Ciudadano"/>
    <s v="Socorrista"/>
    <s v="Rescate por Socorristas o personas adiestradas en RCP"/>
    <s v="#https://www.elperiodicomediterraneo.com/noticias/sucesos/fallece-banista-indocumentado-playa-forti-vinaros_1238304.html#"/>
  </r>
  <r>
    <d v="2019-08-10T00:00:00"/>
    <x v="396"/>
    <x v="537"/>
    <s v="Burriana, Playa Malvarrosa"/>
    <s v="Castellón"/>
    <s v="Cdad Valenciana"/>
    <d v="1899-12-30T20:00:00"/>
    <s v="39.871672"/>
    <s v="-0.059645"/>
    <s v="Ahogado en Borriana"/>
    <x v="1"/>
    <n v="32"/>
    <s v="España"/>
    <s v="Sin datos"/>
    <s v="Sin datos"/>
    <s v="Ahogado con sintomas de aspiración de agua"/>
    <s v="Sin datos"/>
    <x v="1"/>
    <s v="Playas sin vigilancia"/>
    <s v="Sin datos"/>
    <s v="SVA por SEM"/>
    <s v="Fuera del horario de vigilancia"/>
    <s v="Natación recreativa"/>
    <s v="Ciudadano"/>
    <s v="Cuerpo de Seguridad o Emergencias"/>
    <s v="Rescate por personal adiestrado con equipamiento"/>
    <s v="#https://www.levante-emv.com/sucesos/2019/08/10/salvan-mujer-morir-ahogada-frente/1910077.html#"/>
  </r>
  <r>
    <d v="2019-08-10T00:00:00"/>
    <x v="397"/>
    <x v="538"/>
    <s v="Valencia, Sidi Saler, Playa de la Garrofera"/>
    <s v="Valencia"/>
    <s v="Cdad Valenciana"/>
    <d v="1899-12-30T00:16:00"/>
    <s v="39.360468"/>
    <s v="-0.315779"/>
    <s v="Salvan a una mujer de morir ahogada frente a la playa del Saler"/>
    <x v="0"/>
    <n v="57"/>
    <s v="España"/>
    <s v="Sin datos"/>
    <s v="Sin datos"/>
    <s v="Ahogado con sintomas de aspiración de agua"/>
    <s v="Sin datos"/>
    <x v="1"/>
    <s v="Playas sin vigilancia"/>
    <s v="Sin datos"/>
    <s v="SVA por SEM"/>
    <s v="No vigilado"/>
    <s v="Natación recreativa"/>
    <s v="Ciudadano"/>
    <s v="Cuerpo de Seguridad o Emergencias"/>
    <s v="Rescate por personal adiestrado con equipamiento"/>
    <s v="#https://www.levante-emv.com/sucesos/2019/08/10/salvan-mujer-morir-ahogada-frente/1910077.html#"/>
  </r>
  <r>
    <d v="2019-08-09T00:00:00"/>
    <x v="398"/>
    <x v="539"/>
    <s v="Ronda, Piscina del Padre Jesús"/>
    <s v="Málaga"/>
    <s v="Andalucía"/>
    <m/>
    <s v="36.740235"/>
    <s v="-5.159761"/>
    <s v="Una mujer de 67 años fallece en una piscina municipal de Ronda"/>
    <x v="0"/>
    <n v="67"/>
    <s v="Colombia"/>
    <s v="Enfermedad, ataque cardíaco o ACVA"/>
    <s v="Residente"/>
    <s v="Ahogamiento secundario a enfermedad"/>
    <s v="Edad, Enfermedad, Enfermedad Mental"/>
    <x v="0"/>
    <s v="Piscinas publicas con vigilancia"/>
    <s v="Buenas condiciones metereológicas o del agua (Bandera Verde)"/>
    <s v="RCP basica SOS y SVA por SEM"/>
    <s v="En horario de vigilancia"/>
    <s v="Natación recreativa"/>
    <s v="Socorrista en servicio"/>
    <s v="Socorrista"/>
    <s v="Rescate por Socorristas o personas adiestradas en RCP"/>
    <s v="#https://www.malagahoy.es/provincia/mujer-muere-piscina-Ronda_0_1380762361.html#"/>
  </r>
  <r>
    <d v="2019-08-09T00:00:00"/>
    <x v="399"/>
    <x v="540"/>
    <s v="Arrieta, playa de la Garita"/>
    <s v="Lanzarote"/>
    <s v="Canarias"/>
    <m/>
    <s v="29.129043"/>
    <s v="-13.464039"/>
    <s v="Rescatados un padre y un hijo que habían sido arrastrados por el mar en Arrieta"/>
    <x v="1"/>
    <n v="43"/>
    <s v="España"/>
    <s v="Condiciones del medio acuático"/>
    <s v="Sin datos"/>
    <s v="Perdida de Control"/>
    <s v="Violación de normas de seguridad"/>
    <x v="2"/>
    <s v="Playas con vigilancia"/>
    <s v="Malas condiciones meterológicas o del agua (Bandera Roja)"/>
    <s v="Sin Reanimacion"/>
    <s v="En horario de vigilancia"/>
    <s v="Natación recreativa"/>
    <s v="Ciudadano"/>
    <s v="Socorrista"/>
    <s v="Rescate por Socorristas o personas adiestradas en RCP"/>
    <s v="#https://www.lavozdelanzarote.com/articulo/sucesos/rescatados-padre-hijo-habian-sido-arrastrados-mar-arrieta/20190812124735140954.html#"/>
  </r>
  <r>
    <d v="2019-08-09T00:00:00"/>
    <x v="399"/>
    <x v="541"/>
    <s v="Arrieta, playa de la Garita"/>
    <s v="Lanzarote"/>
    <s v="Canarias"/>
    <m/>
    <s v="29.129043"/>
    <s v="-13.464039"/>
    <s v="Rescatados un padre y un hijo que habían sido arrastrados por el mar en Arrieta"/>
    <x v="1"/>
    <n v="10"/>
    <s v="España"/>
    <s v="Condiciones del medio acuático"/>
    <s v="Sin datos"/>
    <s v="Perdida de Control"/>
    <s v="Violación de normas de seguridad"/>
    <x v="2"/>
    <s v="Playas con vigilancia"/>
    <s v="Malas condiciones meterológicas o del agua (Bandera Roja)"/>
    <s v="Sin Reanimacion"/>
    <s v="En horario de vigilancia"/>
    <s v="Natación recreativa"/>
    <s v="Ciudadano"/>
    <s v="Socorrista"/>
    <s v="Rescate por Socorristas o personas adiestradas en RCP"/>
    <s v="#https://www.lavozdelanzarote.com/articulo/sucesos/rescatados-padre-hijo-habian-sido-arrastrados-mar-arrieta/20190812124735140954.html#"/>
  </r>
  <r>
    <d v="2019-08-09T00:00:00"/>
    <x v="400"/>
    <x v="542"/>
    <s v="Palma de Mallorca, El portixol"/>
    <s v="Mallorca"/>
    <s v="Baleares"/>
    <m/>
    <s v="39.557647"/>
    <s v="2.669550"/>
    <s v="Hallan el cadáver de un hombre flotando en el mar en el Portitxol"/>
    <x v="1"/>
    <n v="45"/>
    <s v="España"/>
    <s v="Sin datos"/>
    <s v="Sin datos"/>
    <s v="Posible Ahogamiento"/>
    <s v="Sin datos"/>
    <x v="0"/>
    <s v="Playas sin vigilancia"/>
    <s v="Sin datos"/>
    <s v="Recuperacion de cadaver"/>
    <s v="No vigilado"/>
    <s v="Sin datos"/>
    <s v="Ciudadano"/>
    <s v="Cuerpo de Seguridad o Emergencias"/>
    <s v="Recuperación de cadaver"/>
    <s v="#https://www.diariodemallorca.es/sucesos/2019/08/11/hallan-cadaver-hombre-flotando-mar/1440003.html#"/>
  </r>
  <r>
    <d v="2019-08-09T00:00:00"/>
    <x v="401"/>
    <x v="543"/>
    <s v="Jávea, Playa del Arenal"/>
    <s v="Alicante"/>
    <s v="Cdad Valenciana"/>
    <d v="1899-12-30T18:00:00"/>
    <s v="38.772730"/>
    <s v="0.193924"/>
    <s v="Un chico de 17 años se rompe un hombro al realizar un salto prohibido en el Arenal de Xàbia"/>
    <x v="1"/>
    <n v="17"/>
    <s v="España"/>
    <s v="Accidente, caída o zambullida accidentales"/>
    <s v="Sin datos"/>
    <s v="Victima con traumatismo"/>
    <s v="Violación de normas de seguridad"/>
    <x v="4"/>
    <s v="Playas con vigilancia"/>
    <s v="Sin datos"/>
    <s v="Sin Reanimacion"/>
    <s v="En horario de vigilancia"/>
    <s v="Zambullida"/>
    <s v="Acompañante, familiar, amigo"/>
    <s v="Socorrista"/>
    <s v="Rescate por Socorristas o personas adiestradas en RCP"/>
    <s v="#https://www.levante-emv.com/marina/2019/08/10/chico-17-anos-rompe-hombro/1910067.html#"/>
  </r>
  <r>
    <d v="2019-08-09T00:00:00"/>
    <x v="402"/>
    <x v="544"/>
    <s v="Torredembarra, Playa de Muntanyans"/>
    <s v="Tarragona"/>
    <s v="Cataluña"/>
    <d v="1899-12-30T12:30:00"/>
    <s v="41.144451"/>
    <s v="1.415655"/>
    <s v="Muere un octogenario ahogado en una playa de Torredembarra, Tarragona"/>
    <x v="1"/>
    <n v="85"/>
    <s v="España"/>
    <s v="Sin datos"/>
    <s v="Otra CCAA"/>
    <s v="Ahogado con sintomas de aspiración de agua"/>
    <s v="Edad, Enfermedad, Enfermedad Mental"/>
    <x v="0"/>
    <s v="Playas con vigilancia"/>
    <s v="Buenas condiciones metereológicas o del agua (Bandera Verde)"/>
    <s v="RCP basica SOS y SVA por SEM"/>
    <s v="En horario de vigilancia"/>
    <s v="Natación recreativa"/>
    <s v="Socorrista en servicio"/>
    <s v="Socorrista"/>
    <s v="Rescate por Socorristas o personas adiestradas en RCP"/>
    <s v="#https://espanadiario.es/cataluna/muere-octogenario-ahoga-playa-torredembarra#"/>
  </r>
  <r>
    <d v="2019-08-09T00:00:00"/>
    <x v="403"/>
    <x v="545"/>
    <s v="Platja d'Aro, Playa Gran"/>
    <s v="Girona"/>
    <s v="Cataluña"/>
    <d v="1899-12-30T10:00:00"/>
    <s v="41.812293"/>
    <s v="3.067453"/>
    <s v="Rescatan en estado crítico a un hombre tras ahogarse en una playa de Platja d’Aro"/>
    <x v="1"/>
    <m/>
    <s v="España"/>
    <s v="Sin datos"/>
    <s v="Sin datos"/>
    <s v="Ahogado con sintomas de aspiración de agua"/>
    <s v="Sin datos"/>
    <x v="1"/>
    <s v="Playas con vigilancia"/>
    <s v="Sin datos"/>
    <s v="SVA por SEM"/>
    <s v="Fuera del horario de vigilancia"/>
    <s v="Natación recreativa"/>
    <s v="Ciudadano"/>
    <s v="Cuerpo de Seguridad o Emergencias"/>
    <s v="Rescate por personal adiestrado con soporte de emergencias"/>
    <s v="#https://www.lavanguardia.com/local/girona/20190809/463949716437/rescatan-estado-critico-hombre-ahogarse-playa-platja-daro.html#"/>
  </r>
  <r>
    <d v="2019-08-08T00:00:00"/>
    <x v="404"/>
    <x v="546"/>
    <s v="Castro Urdiales, Playa de Brazonar"/>
    <s v="Cantabria"/>
    <s v="Cantabria"/>
    <d v="1899-12-30T12:00:00"/>
    <s v="43.374440"/>
    <s v="-3.211990"/>
    <s v="Otro susto en la playa de Brazomar, en Castro"/>
    <x v="1"/>
    <m/>
    <s v="España"/>
    <s v="Enfermedad, ataque cardíaco o ACVA"/>
    <s v="Sin datos"/>
    <s v="Ahogamiento secundario a enfermedad"/>
    <s v="Sin datos"/>
    <x v="1"/>
    <s v="Playas con vigilancia"/>
    <s v="Sin datos"/>
    <s v="RCP basica SOS y SVA por SEM"/>
    <s v="En horario de vigilancia"/>
    <s v="Natación recreativa"/>
    <s v="Ciudadano"/>
    <s v="Ciudadano"/>
    <s v="Rescate por Socorristas o personas adiestradas en RCP"/>
    <s v="#https://www.eldiariomontanes.es/region/occidental/muere-banista-playa-20190808135921-nt.html#"/>
  </r>
  <r>
    <d v="2019-08-08T00:00:00"/>
    <x v="405"/>
    <x v="547"/>
    <s v="Santa María del Corcó, Osona, Salt del Cabrit"/>
    <s v="Barcelona"/>
    <s v="Cataluña"/>
    <d v="1899-12-30T13:42:00"/>
    <s v="42.012003"/>
    <s v="2.338475"/>
    <s v="Rescatado un joven después de saltar desde 15 metros a un lago en Osona"/>
    <x v="1"/>
    <n v="23"/>
    <s v="España"/>
    <s v="Accidente, caída o zambullida accidentales"/>
    <s v="Sin datos"/>
    <s v="Victima con traumatismo"/>
    <s v="Peligrosidad del entorno"/>
    <x v="4"/>
    <s v="Rios, canales y similares"/>
    <s v="Sin datos"/>
    <s v="Sin Reanimacion"/>
    <s v="No vigilado"/>
    <s v="Zambullida"/>
    <s v="Acompañante, familiar, amigo"/>
    <s v="Cuerpo de Seguridad o Emergencias"/>
    <s v="Rescate por personal adiestrado con equipamiento"/>
    <s v="#https://www.elperiodico.com/es/sociedad/20190808/un-joven-rescatado-despues-de-saltar-desde-15-metros-a-un-lago-en-osona-7587054#"/>
  </r>
  <r>
    <d v="2019-08-08T00:00:00"/>
    <x v="406"/>
    <x v="548"/>
    <s v="Arucas, Punta de Arucas"/>
    <s v="Gran Canaria"/>
    <s v="Canarias"/>
    <d v="1899-12-30T18:07:00"/>
    <s v="28.144835"/>
    <s v="-15.497213"/>
    <s v="Bomberos rescatan a un varón en apuros en el mar en Gran Canaria"/>
    <x v="1"/>
    <n v="45"/>
    <s v="España"/>
    <s v="Condiciones del medio acuático"/>
    <s v="Sin datos"/>
    <s v="Distres Acuatico"/>
    <s v="Sin datos"/>
    <x v="1"/>
    <s v="Playas sin vigilancia"/>
    <s v="Sin datos"/>
    <s v="Sin Reanimacion"/>
    <s v="No vigilado"/>
    <s v="Natación recreativa"/>
    <s v="Ciudadano"/>
    <s v="Cuerpo de Seguridad o Emergencias"/>
    <s v="Rescate por personal adiestrado con equipamiento"/>
    <s v="#https://www3.gobiernodecanarias.org/noticias/bomberos-rescatan-a-un-varon-en-apuros-en-el-mar-en-gran-canaria/#"/>
  </r>
  <r>
    <d v="2019-08-08T00:00:00"/>
    <x v="407"/>
    <x v="549"/>
    <s v="San Vicente de la Barquera, Playa de Gerra"/>
    <s v="Cantabria"/>
    <s v="Cantabria"/>
    <d v="1899-12-30T12:30:00"/>
    <s v="43.396866"/>
    <s v="-4.363134"/>
    <s v="Fallece un vallisoletano en la playa de San Vicente de la Barquera"/>
    <x v="1"/>
    <n v="73"/>
    <s v="España"/>
    <s v="Enfermedad, ataque cardíaco o ACVA"/>
    <s v="Otra CCAA"/>
    <s v="Ahogamiento secundario a enfermedad"/>
    <s v="Edad, Enfermedad, Enfermedad Mental"/>
    <x v="0"/>
    <s v="Playas con vigilancia"/>
    <s v="Buenas condiciones metereológicas o del agua (Bandera Verde)"/>
    <s v="RCP basica SOS y SVA por SEM"/>
    <s v="En horario de vigilancia"/>
    <s v="Natación recreativa"/>
    <s v="Ciudadano"/>
    <s v="Socorrista"/>
    <s v="Rescate por Socorristas o personas adiestradas en RCP"/>
    <s v="#https://www.eldiarioalerta.com/articulo/sucesos/muere-hombre-73-anos-cuando-banaba-playa-gerra/20190808152729060228.html#"/>
  </r>
  <r>
    <d v="2019-08-08T00:00:00"/>
    <x v="408"/>
    <x v="550"/>
    <s v="Tías, Playa Grande"/>
    <s v="Lanzarote"/>
    <s v="Canarias"/>
    <d v="1899-12-30T16:26:00"/>
    <s v="28.926141"/>
    <s v="-13.635227"/>
    <s v="Un varón fallece tras sufrir un posible ahogamiento en una playa en Lanzarote"/>
    <x v="1"/>
    <n v="57"/>
    <s v="Alemania"/>
    <s v="Sin datos"/>
    <s v="Extranjero"/>
    <s v="Posible Ahogamiento"/>
    <s v="Sin datos"/>
    <x v="0"/>
    <s v="Playas con vigilancia"/>
    <s v="Sin datos"/>
    <s v="RCP basica SOS y SVA por SEM"/>
    <s v="En horario de vigilancia"/>
    <s v="Natación recreativa"/>
    <s v="Socorrista en servicio"/>
    <s v="Socorrista"/>
    <s v="Rescate por Socorristas o personas adiestradas en RCP"/>
    <s v="#https://www3.gobiernodecanarias.org/noticias/un-varon-fallece-en-una-playa-en-lanzarote/#"/>
  </r>
  <r>
    <d v="2019-08-08T00:00:00"/>
    <x v="409"/>
    <x v="551"/>
    <s v="Luanco, Playa de Santa María"/>
    <s v="Asturias"/>
    <s v="Asturias"/>
    <d v="1899-12-30T12:30:00"/>
    <s v="43.618480"/>
    <s v="-5.797502"/>
    <s v="Fallece el empresario Miguel Echeverría mientras se bañaba en Luanco"/>
    <x v="1"/>
    <n v="77"/>
    <s v="España"/>
    <s v="Enfermedad, ataque cardíaco o ACVA"/>
    <s v="Local"/>
    <s v="Ahogamiento secundario a enfermedad"/>
    <s v="Edad, Enfermedad, Enfermedad Mental"/>
    <x v="0"/>
    <s v="Playas con vigilancia"/>
    <s v="Sin datos"/>
    <s v="RCP basica SOS y SVA por SEM"/>
    <s v="En horario de vigilancia"/>
    <s v="Natación recreativa"/>
    <s v="Ciudadano"/>
    <s v="Socorrista"/>
    <s v="Asistencia por transeúntes no adiestrados"/>
    <s v="#https://www.elcomercio.es/asturias/fallece-empresario-miguel-echevarria-luanco-playa-20190809002306-ntvo.html#"/>
  </r>
  <r>
    <d v="2019-08-07T00:00:00"/>
    <x v="410"/>
    <x v="552"/>
    <s v="Barreiros"/>
    <s v="Lugo"/>
    <s v="Galicia"/>
    <m/>
    <s v="43.563659"/>
    <s v="-7.207826"/>
    <s v="Socorristas de Barreiros rescatan a un adulto y a tres niños en una lancha hinchable a la deriva"/>
    <x v="1"/>
    <n v="45"/>
    <s v="España"/>
    <s v="Condiciones del medio acuático"/>
    <s v="Sin datos"/>
    <s v="Perdida de Control"/>
    <s v="Navegación, deportes acuáticos"/>
    <x v="2"/>
    <s v="Playas con vigilancia"/>
    <s v="Moderadas condiciones metereológicas o del agua (Bandera amarilla)"/>
    <s v="Sin datos"/>
    <s v="En horario de vigilancia"/>
    <s v="Juegos en el agua"/>
    <s v="Socorrista en servicio"/>
    <s v="Socorrista"/>
    <s v="Rescate por Socorristas o personas adiestradas en RCP"/>
    <s v="#https://www.lavozdegalicia.es/noticia/amarina/barreiros/2019/08/08/socorristas-barreiros-rescatan-adulto-tres-ninos-lancha-hinchable-deriva/00031565286100547279315.htm#"/>
  </r>
  <r>
    <d v="2019-08-07T00:00:00"/>
    <x v="410"/>
    <x v="553"/>
    <s v="Barreiros"/>
    <s v="Lugo"/>
    <s v="Galicia"/>
    <m/>
    <s v="43.563659"/>
    <s v="-7.207826"/>
    <s v="Socorristas de Barreiros rescatan a un adulto y a tres niños en una lancha hinchable a la deriva"/>
    <x v="1"/>
    <n v="10"/>
    <s v="España"/>
    <s v="Condiciones del medio acuático"/>
    <s v="Sin datos"/>
    <s v="Perdida de Control"/>
    <s v="Navegación, deportes acuáticos"/>
    <x v="2"/>
    <s v="Playas con vigilancia"/>
    <s v="Moderadas condiciones metereológicas o del agua (Bandera amarilla)"/>
    <s v="Sin datos"/>
    <s v="En horario de vigilancia"/>
    <s v="Juegos en el agua"/>
    <s v="Socorrista en servicio"/>
    <s v="Socorrista"/>
    <s v="Rescate por Socorristas o personas adiestradas en RCP"/>
    <s v="#https://www.lavozdegalicia.es/noticia/amarina/barreiros/2019/08/08/socorristas-barreiros-rescatan-adulto-tres-ninos-lancha-hinchable-deriva/00031565286100547279315.htm#"/>
  </r>
  <r>
    <d v="2019-08-07T00:00:00"/>
    <x v="410"/>
    <x v="554"/>
    <s v="Barreiros"/>
    <s v="Lugo"/>
    <s v="Galicia"/>
    <m/>
    <s v="43.563659"/>
    <s v="-7.207826"/>
    <s v="Socorristas de Barreiros rescatan a un adulto y a tres niños en una lancha hinchable a la deriva"/>
    <x v="1"/>
    <n v="12"/>
    <s v="España"/>
    <s v="Condiciones del medio acuático"/>
    <s v="Sin datos"/>
    <s v="Perdida de Control"/>
    <s v="Navegación, deportes acuáticos"/>
    <x v="2"/>
    <s v="Playas con vigilancia"/>
    <s v="Moderadas condiciones metereológicas o del agua (Bandera amarilla)"/>
    <s v="Sin datos"/>
    <s v="En horario de vigilancia"/>
    <s v="Juegos en el agua"/>
    <s v="Socorrista en servicio"/>
    <s v="Socorrista"/>
    <s v="Rescate por Socorristas o personas adiestradas en RCP"/>
    <s v="#https://www.lavozdegalicia.es/noticia/amarina/barreiros/2019/08/08/socorristas-barreiros-rescatan-adulto-tres-ninos-lancha-hinchable-deriva/00031565286100547279315.htm#"/>
  </r>
  <r>
    <d v="2019-08-07T00:00:00"/>
    <x v="410"/>
    <x v="555"/>
    <s v="Barreiros"/>
    <s v="Lugo"/>
    <s v="Galicia"/>
    <m/>
    <s v="43.563659"/>
    <s v="-7.207826"/>
    <s v="Socorristas de Barreiros rescatan a un adulto y a tres niños en una lancha hinchable a la deriva"/>
    <x v="0"/>
    <n v="12"/>
    <s v="España"/>
    <s v="Condiciones del medio acuático"/>
    <s v="Sin datos"/>
    <s v="Perdida de Control"/>
    <s v="Navegación, deportes acuáticos"/>
    <x v="2"/>
    <s v="Playas con vigilancia"/>
    <s v="Moderadas condiciones metereológicas o del agua (Bandera amarilla)"/>
    <s v="Sin datos"/>
    <s v="En horario de vigilancia"/>
    <s v="Juegos en el agua"/>
    <s v="Socorrista en servicio"/>
    <s v="Socorrista"/>
    <s v="Rescate por Socorristas o personas adiestradas en RCP"/>
    <s v="#https://www.lavozdegalicia.es/noticia/amarina/barreiros/2019/08/08/socorristas-barreiros-rescatan-adulto-tres-ninos-lancha-hinchable-deriva/00031565286100547279315.htm#"/>
  </r>
  <r>
    <d v="2019-08-07T00:00:00"/>
    <x v="411"/>
    <x v="556"/>
    <s v="Hendaya"/>
    <s v="Guipuzcoa"/>
    <s v="Euskadi"/>
    <d v="1899-12-30T21:00:00"/>
    <s v="43.480575"/>
    <s v="-1.769913"/>
    <s v="Rescatados tres adultos y seis menores de un barco que naufragó frente a la playa de Hendaia"/>
    <x v="3"/>
    <n v="40"/>
    <s v="España"/>
    <s v="Naufragio"/>
    <s v="Sin datos"/>
    <s v="Perdida de Control"/>
    <s v="Sin datos"/>
    <x v="2"/>
    <s v="Franja costera o alta mar"/>
    <s v="Sin datos"/>
    <s v="Sin Reanimacion"/>
    <s v="No vigilado"/>
    <s v="Embarcación a motor"/>
    <s v="Acompañante, familiar, amigo"/>
    <s v="Cuerpo de Seguridad o Emergencias"/>
    <s v="Rescate por personal adiestrado con equipamiento"/>
    <s v="#https://www.diariovasco.com/sociedad/rescatados-tres-adultos-20190807222318-nt.html#"/>
  </r>
  <r>
    <d v="2019-08-07T00:00:00"/>
    <x v="411"/>
    <x v="557"/>
    <s v="Hendaya"/>
    <s v="Guipuzcoa"/>
    <s v="Euskadi"/>
    <d v="1899-12-30T21:00:00"/>
    <s v="43.480575"/>
    <s v="-1.769913"/>
    <s v="Rescatados tres adultos y seis menores de un barco que naufragó frente a la playa de Hendaia"/>
    <x v="3"/>
    <n v="40"/>
    <s v="España"/>
    <s v="Naufragio"/>
    <s v="Sin datos"/>
    <s v="Perdida de Control"/>
    <s v="Sin datos"/>
    <x v="2"/>
    <s v="Franja costera o alta mar"/>
    <s v="Sin datos"/>
    <s v="Sin Reanimacion"/>
    <s v="No vigilado"/>
    <s v="Embarcación a motor"/>
    <s v="Acompañante, familiar, amigo"/>
    <s v="Cuerpo de Seguridad o Emergencias"/>
    <s v="Rescate por personal adiestrado con equipamiento"/>
    <s v="#https://www.diariovasco.com/sociedad/rescatados-tres-adultos-20190807222318-nt.html#"/>
  </r>
  <r>
    <d v="2019-08-07T00:00:00"/>
    <x v="411"/>
    <x v="558"/>
    <s v="Hendaya"/>
    <s v="Guipuzcoa"/>
    <s v="Euskadi"/>
    <d v="1899-12-30T21:00:00"/>
    <s v="43.480575"/>
    <s v="-1.769913"/>
    <s v="Rescatados tres adultos y seis menores de un barco que naufragó frente a la playa de Hendaia"/>
    <x v="3"/>
    <n v="40"/>
    <s v="España"/>
    <s v="Naufragio"/>
    <s v="Sin datos"/>
    <s v="Perdida de Control"/>
    <s v="Sin datos"/>
    <x v="2"/>
    <s v="Franja costera o alta mar"/>
    <s v="Sin datos"/>
    <s v="Sin Reanimacion"/>
    <s v="No vigilado"/>
    <s v="Embarcación a motor"/>
    <s v="Acompañante, familiar, amigo"/>
    <s v="Cuerpo de Seguridad o Emergencias"/>
    <s v="Rescate por personal adiestrado con equipamiento"/>
    <s v="#https://www.diariovasco.com/sociedad/rescatados-tres-adultos-20190807222318-nt.html#"/>
  </r>
  <r>
    <d v="2019-08-07T00:00:00"/>
    <x v="411"/>
    <x v="559"/>
    <s v="Hendaya"/>
    <s v="Guipuzcoa"/>
    <s v="Euskadi"/>
    <d v="1899-12-30T21:00:00"/>
    <s v="43.480575"/>
    <s v="-1.769913"/>
    <s v="Rescatados tres adultos y seis menores de un barco que naufragó frente a la playa de Hendaia"/>
    <x v="3"/>
    <n v="10"/>
    <s v="España"/>
    <s v="Naufragio"/>
    <s v="Sin datos"/>
    <s v="Perdida de Control"/>
    <s v="Sin datos"/>
    <x v="2"/>
    <s v="Franja costera o alta mar"/>
    <s v="Sin datos"/>
    <s v="Sin Reanimacion"/>
    <s v="No vigilado"/>
    <s v="Embarcación a motor"/>
    <s v="Acompañante, familiar, amigo"/>
    <s v="Cuerpo de Seguridad o Emergencias"/>
    <s v="Rescate por personal adiestrado con equipamiento"/>
    <s v="#https://www.diariovasco.com/sociedad/rescatados-tres-adultos-20190807222318-nt.html#"/>
  </r>
  <r>
    <d v="2019-08-07T00:00:00"/>
    <x v="411"/>
    <x v="560"/>
    <s v="Hendaya"/>
    <s v="Guipuzcoa"/>
    <s v="Euskadi"/>
    <d v="1899-12-30T21:00:00"/>
    <s v="43.480575"/>
    <s v="-1.769913"/>
    <s v="Rescatados tres adultos y seis menores de un barco que naufragó frente a la playa de Hendaia"/>
    <x v="3"/>
    <n v="10"/>
    <s v="España"/>
    <s v="Naufragio"/>
    <s v="Sin datos"/>
    <s v="Perdida de Control"/>
    <s v="Sin datos"/>
    <x v="2"/>
    <s v="Franja costera o alta mar"/>
    <s v="Sin datos"/>
    <s v="Sin Reanimacion"/>
    <s v="No vigilado"/>
    <s v="Embarcación a motor"/>
    <s v="Acompañante, familiar, amigo"/>
    <s v="Cuerpo de Seguridad o Emergencias"/>
    <s v="Rescate por personal adiestrado con equipamiento"/>
    <s v="#https://www.diariovasco.com/sociedad/rescatados-tres-adultos-20190807222318-nt.html#"/>
  </r>
  <r>
    <d v="2019-08-07T00:00:00"/>
    <x v="411"/>
    <x v="561"/>
    <s v="Hendaya"/>
    <s v="Guipuzcoa"/>
    <s v="Euskadi"/>
    <d v="1899-12-30T21:00:00"/>
    <s v="43.480575"/>
    <s v="-1.769913"/>
    <s v="Rescatados tres adultos y seis menores de un barco que naufragó frente a la playa de Hendaia"/>
    <x v="3"/>
    <n v="10"/>
    <s v="España"/>
    <s v="Naufragio"/>
    <s v="Sin datos"/>
    <s v="Perdida de Control"/>
    <s v="Sin datos"/>
    <x v="2"/>
    <s v="Franja costera o alta mar"/>
    <s v="Sin datos"/>
    <s v="Sin Reanimacion"/>
    <s v="No vigilado"/>
    <s v="Embarcación a motor"/>
    <s v="Acompañante, familiar, amigo"/>
    <s v="Cuerpo de Seguridad o Emergencias"/>
    <s v="Rescate por personal adiestrado con equipamiento"/>
    <s v="#https://www.diariovasco.com/sociedad/rescatados-tres-adultos-20190807222318-nt.html#"/>
  </r>
  <r>
    <d v="2019-08-07T00:00:00"/>
    <x v="411"/>
    <x v="562"/>
    <s v="Hendaya"/>
    <s v="Guipuzcoa"/>
    <s v="Euskadi"/>
    <d v="1899-12-30T21:00:00"/>
    <s v="43.480575"/>
    <s v="-1.769913"/>
    <s v="Rescatados tres adultos y seis menores de un barco que naufragó frente a la playa de Hendaia"/>
    <x v="3"/>
    <n v="10"/>
    <s v="España"/>
    <s v="Naufragio"/>
    <s v="Sin datos"/>
    <s v="Perdida de Control"/>
    <s v="Sin datos"/>
    <x v="2"/>
    <s v="Franja costera o alta mar"/>
    <s v="Sin datos"/>
    <s v="Sin Reanimacion"/>
    <s v="No vigilado"/>
    <s v="Embarcación a motor"/>
    <s v="Acompañante, familiar, amigo"/>
    <s v="Cuerpo de Seguridad o Emergencias"/>
    <s v="Rescate por personal adiestrado con equipamiento"/>
    <s v="#https://www.diariovasco.com/sociedad/rescatados-tres-adultos-20190807222318-nt.html#"/>
  </r>
  <r>
    <d v="2019-08-07T00:00:00"/>
    <x v="411"/>
    <x v="563"/>
    <s v="Hendaya"/>
    <s v="Guipuzcoa"/>
    <s v="Euskadi"/>
    <d v="1899-12-30T21:00:00"/>
    <s v="43.480575"/>
    <s v="-1.769913"/>
    <s v="Rescatados tres adultos y seis menores de un barco que naufragó frente a la playa de Hendaia"/>
    <x v="3"/>
    <n v="10"/>
    <s v="España"/>
    <s v="Naufragio"/>
    <s v="Sin datos"/>
    <s v="Perdida de Control"/>
    <s v="Sin datos"/>
    <x v="2"/>
    <s v="Franja costera o alta mar"/>
    <s v="Sin datos"/>
    <s v="Sin Reanimacion"/>
    <s v="No vigilado"/>
    <s v="Embarcación a motor"/>
    <s v="Acompañante, familiar, amigo"/>
    <s v="Cuerpo de Seguridad o Emergencias"/>
    <s v="Rescate por personal adiestrado con equipamiento"/>
    <s v="#https://www.diariovasco.com/sociedad/rescatados-tres-adultos-20190807222318-nt.html#"/>
  </r>
  <r>
    <d v="2019-08-07T00:00:00"/>
    <x v="411"/>
    <x v="564"/>
    <s v="Hendaya"/>
    <s v="Guipuzcoa"/>
    <s v="Euskadi"/>
    <d v="1899-12-30T21:00:00"/>
    <s v="43.480575"/>
    <s v="-1.769913"/>
    <s v="Rescatados tres adultos y seis menores de un barco que naufragó frente a la playa de Hendaia"/>
    <x v="3"/>
    <n v="10"/>
    <s v="España"/>
    <s v="Naufragio"/>
    <s v="Sin datos"/>
    <s v="Perdida de Control"/>
    <s v="Sin datos"/>
    <x v="2"/>
    <s v="Franja costera o alta mar"/>
    <s v="Sin datos"/>
    <s v="Sin Reanimacion"/>
    <s v="No vigilado"/>
    <s v="Embarcación a motor"/>
    <s v="Acompañante, familiar, amigo"/>
    <s v="Cuerpo de Seguridad o Emergencias"/>
    <s v="Rescate por personal adiestrado con equipamiento"/>
    <s v="#https://www.diariovasco.com/sociedad/rescatados-tres-adultos-20190807222318-nt.html#"/>
  </r>
  <r>
    <d v="2019-08-07T00:00:00"/>
    <x v="412"/>
    <x v="565"/>
    <s v="Mogán, Playa de Anfí de Mar"/>
    <s v="Gran Canaria"/>
    <s v="Canarias"/>
    <d v="1899-12-30T17:28:00"/>
    <s v="27.772578"/>
    <s v="-15.695930"/>
    <s v="Un varón en estado crítico tras sufrir un ahogamiento en el mar en Gran Canaria"/>
    <x v="1"/>
    <m/>
    <s v="España"/>
    <s v="Sin datos"/>
    <s v="Sin datos"/>
    <s v="Ahogado con sintomas de aspiración de agua"/>
    <s v="Sin datos"/>
    <x v="0"/>
    <s v="Playas sin vigilancia"/>
    <s v="Sin datos"/>
    <s v="RCP basica SOS y SVA por SEM"/>
    <s v="No vigilado"/>
    <s v="Natación recreativa"/>
    <s v="Ciudadano"/>
    <s v="Ciudadano"/>
    <s v="Asistencia por transeúntes no adiestrados"/>
    <s v="#https://www3.gobiernodecanarias.org/noticias/un-varon-en-estado-critico-tras-sufrir-un-ahogamiento-en-el-mar-en-gran-canaria/#"/>
  </r>
  <r>
    <d v="2019-08-07T00:00:00"/>
    <x v="413"/>
    <x v="566"/>
    <s v="Las Palmas de Gran Canaria, Playa de las Canteras"/>
    <s v="Gran Canaria"/>
    <s v="Canarias"/>
    <d v="1899-12-30T16:00:00"/>
    <s v="28.137110"/>
    <s v="-15.438159"/>
    <s v="Un varón fallecido tras ser localizado flotando en el mar en Gran Canaria"/>
    <x v="1"/>
    <n v="48"/>
    <s v="España"/>
    <s v="Sin datos"/>
    <s v="Sin datos"/>
    <s v="Ahogado con sintomas de aspiración de agua"/>
    <s v="Sin datos"/>
    <x v="0"/>
    <s v="Playas con vigilancia"/>
    <s v="Sin datos"/>
    <s v="RCP basica SOS y SVA por SEM"/>
    <s v="En horario de vigilancia"/>
    <s v="Natación recreativa"/>
    <s v="Ciudadano"/>
    <s v="Ciudadano"/>
    <s v="Asistencia por transeúntes no adiestrados"/>
    <s v="#https://www3.gobiernodecanarias.org/noticias/un-varon-fallecido-tras-ser-localizado-flotando-en-el-mar-en-gran-canaria/#"/>
  </r>
  <r>
    <d v="2019-08-07T00:00:00"/>
    <x v="414"/>
    <x v="567"/>
    <s v="Nijar, Playa de la Media Luna"/>
    <s v="Almería"/>
    <s v="Andalucía"/>
    <d v="1899-12-30T15:50:00"/>
    <s v="36.743879"/>
    <s v="-2.212981"/>
    <s v="Un hombre muere ahogado en la cala de la Media Luna"/>
    <x v="1"/>
    <m/>
    <s v="España"/>
    <s v="Sin datos"/>
    <s v="Sin datos"/>
    <s v="Ahogado con sintomas de aspiración de agua"/>
    <s v="Sin datos"/>
    <x v="0"/>
    <s v="Playas sin vigilancia"/>
    <s v="Severas condiciones metereológicas o del agua"/>
    <s v="RCP temprana por transeuntes no adiestrados"/>
    <s v="No vigilado"/>
    <s v="Natación recreativa"/>
    <s v="Ciudadano"/>
    <s v="Ciudadano"/>
    <s v="Asistencia por transeúntes no adiestrados"/>
    <s v="#https://www.lavozdealmeria.com/noticia/3/provincia/176568/un-hombre-muere-ahogado-en-la-cala-de-la-media-luna#"/>
  </r>
  <r>
    <d v="2019-08-07T00:00:00"/>
    <x v="415"/>
    <x v="568"/>
    <s v="San Roque, Playa de Sotogrande"/>
    <s v="Cádiz"/>
    <s v="Andalucía"/>
    <d v="1899-12-30T12:30:00"/>
    <s v="36.268407"/>
    <s v="-5.286029"/>
    <s v="Rescatados seis niños empujados por el viento en la playa de Sotogrande"/>
    <x v="1"/>
    <n v="10"/>
    <s v="España"/>
    <s v="Condiciones del medio acuático"/>
    <s v="Sin datos"/>
    <s v="Perdida de Control"/>
    <s v="Sin datos"/>
    <x v="2"/>
    <s v="Playas con vigilancia"/>
    <s v="Moderadas condiciones metereológicas o del agua (Bandera amarilla)"/>
    <s v="Sin Reanimacion"/>
    <s v="En horario de vigilancia"/>
    <s v="Juegos en el agua"/>
    <s v="Socorrista en servicio"/>
    <s v="Socorrista"/>
    <s v="Rescate por Socorristas o personas adiestradas en RCP"/>
    <s v="#https://www.europasur.es/san_roque/Rescatados-viento-Sotogrande-playa-ninos_0_1380162304.html#"/>
  </r>
  <r>
    <d v="2019-08-07T00:00:00"/>
    <x v="415"/>
    <x v="569"/>
    <s v="San Roque, Playa de Sotogrande"/>
    <s v="Cádiz"/>
    <s v="Andalucía"/>
    <d v="1899-12-30T12:30:00"/>
    <s v="36.268407"/>
    <s v="-5.286029"/>
    <s v="Rescatados seis niños empujados por el viento en la playa de Sotogrande"/>
    <x v="1"/>
    <n v="10"/>
    <s v="España"/>
    <s v="Condiciones del medio acuático"/>
    <s v="Sin datos"/>
    <s v="Perdida de Control"/>
    <s v="Sin datos"/>
    <x v="2"/>
    <s v="Playas con vigilancia"/>
    <s v="Moderadas condiciones metereológicas o del agua (Bandera amarilla)"/>
    <s v="Sin Reanimacion"/>
    <s v="En horario de vigilancia"/>
    <s v="Juegos en el agua"/>
    <s v="Socorrista en servicio"/>
    <s v="Socorrista"/>
    <s v="Rescate por Socorristas o personas adiestradas en RCP"/>
    <s v="#https://www.europasur.es/san_roque/Rescatados-viento-Sotogrande-playa-ninos_0_1380162304.html#"/>
  </r>
  <r>
    <d v="2019-08-07T00:00:00"/>
    <x v="415"/>
    <x v="570"/>
    <s v="San Roque, Playa de Sotogrande"/>
    <s v="Cádiz"/>
    <s v="Andalucía"/>
    <d v="1899-12-30T12:30:00"/>
    <s v="36.268407"/>
    <s v="-5.286029"/>
    <s v="Rescatados seis niños empujados por el viento en la playa de Sotogrande"/>
    <x v="1"/>
    <n v="10"/>
    <s v="España"/>
    <s v="Condiciones del medio acuático"/>
    <s v="Sin datos"/>
    <s v="Perdida de Control"/>
    <s v="Sin datos"/>
    <x v="2"/>
    <s v="Playas con vigilancia"/>
    <s v="Moderadas condiciones metereológicas o del agua (Bandera amarilla)"/>
    <s v="Sin Reanimacion"/>
    <s v="En horario de vigilancia"/>
    <s v="Juegos en el agua"/>
    <s v="Socorrista en servicio"/>
    <s v="Socorrista"/>
    <s v="Rescate por Socorristas o personas adiestradas en RCP"/>
    <s v="#https://www.europasur.es/san_roque/Rescatados-viento-Sotogrande-playa-ninos_0_1380162304.html#"/>
  </r>
  <r>
    <d v="2019-08-07T00:00:00"/>
    <x v="415"/>
    <x v="571"/>
    <s v="San Roque, Playa de Sotogrande"/>
    <s v="Cádiz"/>
    <s v="Andalucía"/>
    <d v="1899-12-30T12:30:00"/>
    <s v="36.268407"/>
    <s v="-5.286029"/>
    <s v="Rescatados seis niños empujados por el viento en la playa de Sotogrande"/>
    <x v="1"/>
    <n v="10"/>
    <s v="España"/>
    <s v="Condiciones del medio acuático"/>
    <s v="Sin datos"/>
    <s v="Perdida de Control"/>
    <s v="Sin datos"/>
    <x v="2"/>
    <s v="Playas con vigilancia"/>
    <s v="Moderadas condiciones metereológicas o del agua (Bandera amarilla)"/>
    <s v="Sin Reanimacion"/>
    <s v="En horario de vigilancia"/>
    <s v="Juegos en el agua"/>
    <s v="Socorrista en servicio"/>
    <s v="Socorrista"/>
    <s v="Rescate por Socorristas o personas adiestradas en RCP"/>
    <s v="#https://www.europasur.es/san_roque/Rescatados-viento-Sotogrande-playa-ninos_0_1380162304.html#"/>
  </r>
  <r>
    <d v="2019-08-07T00:00:00"/>
    <x v="415"/>
    <x v="572"/>
    <s v="San Roque, Playa de Sotogrande"/>
    <s v="Cádiz"/>
    <s v="Andalucía"/>
    <d v="1899-12-30T12:30:00"/>
    <s v="36.268407"/>
    <s v="-5.286029"/>
    <s v="Rescatados seis niños empujados por el viento en la playa de Sotogrande"/>
    <x v="1"/>
    <n v="10"/>
    <s v="España"/>
    <s v="Condiciones del medio acuático"/>
    <s v="Sin datos"/>
    <s v="Perdida de Control"/>
    <s v="Sin datos"/>
    <x v="2"/>
    <s v="Playas con vigilancia"/>
    <s v="Moderadas condiciones metereológicas o del agua (Bandera amarilla)"/>
    <s v="Sin Reanimacion"/>
    <s v="En horario de vigilancia"/>
    <s v="Juegos en el agua"/>
    <s v="Socorrista en servicio"/>
    <s v="Socorrista"/>
    <s v="Rescate por Socorristas o personas adiestradas en RCP"/>
    <s v="#https://www.europasur.es/san_roque/Rescatados-viento-Sotogrande-playa-ninos_0_1380162304.html#"/>
  </r>
  <r>
    <d v="2019-08-07T00:00:00"/>
    <x v="415"/>
    <x v="573"/>
    <s v="San Roque, Playa de Sotogrande"/>
    <s v="Cádiz"/>
    <s v="Andalucía"/>
    <d v="1899-12-30T12:30:00"/>
    <s v="36.268407"/>
    <s v="-5.286029"/>
    <s v="Rescatados seis niños empujados por el viento en la playa de Sotogrande"/>
    <x v="1"/>
    <n v="10"/>
    <s v="España"/>
    <s v="Condiciones del medio acuático"/>
    <s v="Sin datos"/>
    <s v="Perdida de Control"/>
    <s v="Sin datos"/>
    <x v="2"/>
    <s v="Playas con vigilancia"/>
    <s v="Moderadas condiciones metereológicas o del agua (Bandera amarilla)"/>
    <s v="Sin Reanimacion"/>
    <s v="En horario de vigilancia"/>
    <s v="Juegos en el agua"/>
    <s v="Socorrista en servicio"/>
    <s v="Socorrista"/>
    <s v="Rescate por Socorristas o personas adiestradas en RCP"/>
    <s v="#https://www.europasur.es/san_roque/Rescatados-viento-Sotogrande-playa-ninos_0_1380162304.html#"/>
  </r>
  <r>
    <d v="2019-08-07T00:00:00"/>
    <x v="415"/>
    <x v="574"/>
    <s v="San Roque, Playa de Sotogrande"/>
    <s v="Cádiz"/>
    <s v="Andalucía"/>
    <d v="1899-12-30T12:30:00"/>
    <s v="36.268407"/>
    <s v="-5.286029"/>
    <s v="Rescatados seis niños empujados por el viento en la playa de Sotogrande"/>
    <x v="0"/>
    <n v="10"/>
    <s v="España"/>
    <s v="Condiciones del medio acuático"/>
    <s v="Sin datos"/>
    <s v="Perdida de Control"/>
    <s v="Sin datos"/>
    <x v="2"/>
    <s v="Playas con vigilancia"/>
    <s v="Moderadas condiciones metereológicas o del agua (Bandera amarilla)"/>
    <s v="Sin Reanimacion"/>
    <s v="En horario de vigilancia"/>
    <s v="Juegos en el agua"/>
    <s v="Socorrista en servicio"/>
    <s v="Socorrista"/>
    <s v="Rescate por Socorristas o personas adiestradas en RCP"/>
    <s v="#https://www.europasur.es/san_roque/Rescatados-viento-Sotogrande-playa-ninos_0_1380162304.html#"/>
  </r>
  <r>
    <d v="2019-08-07T00:00:00"/>
    <x v="415"/>
    <x v="575"/>
    <s v="San Roque, Playa de Sotogrande"/>
    <s v="Cádiz"/>
    <s v="Andalucía"/>
    <d v="1899-12-30T12:30:00"/>
    <s v="36.268407"/>
    <s v="-5.286029"/>
    <s v="Rescatados seis niños empujados por el viento en la playa de Sotogrande"/>
    <x v="0"/>
    <n v="10"/>
    <s v="España"/>
    <s v="Condiciones del medio acuático"/>
    <s v="Sin datos"/>
    <s v="Perdida de Control"/>
    <s v="Sin datos"/>
    <x v="2"/>
    <s v="Playas con vigilancia"/>
    <s v="Moderadas condiciones metereológicas o del agua (Bandera amarilla)"/>
    <s v="Sin Reanimacion"/>
    <s v="En horario de vigilancia"/>
    <s v="Juegos en el agua"/>
    <s v="Socorrista en servicio"/>
    <s v="Socorrista"/>
    <s v="Rescate por Socorristas o personas adiestradas en RCP"/>
    <s v="#https://www.europasur.es/san_roque/Rescatados-viento-Sotogrande-playa-ninos_0_1380162304.html#"/>
  </r>
  <r>
    <d v="2019-08-06T00:00:00"/>
    <x v="416"/>
    <x v="576"/>
    <s v="Salou, Hotel Villa Dorada"/>
    <s v="Tarragona"/>
    <s v="Cataluña"/>
    <d v="1899-12-30T11:00:00"/>
    <s v="41.068603"/>
    <s v="1.152067"/>
    <s v="Rescatan a una niña inconsciente de una piscina de un hotel de Salou"/>
    <x v="0"/>
    <n v="4"/>
    <s v="Reino Unido"/>
    <s v="Falta de supervisión o vigilancia"/>
    <s v="Extranjero"/>
    <s v="Ahogado con sintomas de aspiración de agua"/>
    <s v="Sin datos"/>
    <x v="1"/>
    <s v="Piscinas de equipamientos hoteleros y similares"/>
    <s v="Buenas condiciones metereológicas o del agua (Bandera Verde)"/>
    <s v="RCP basica SOS y SVA por SEM"/>
    <s v="En horario de vigilancia"/>
    <s v="Actividad cerca del agua"/>
    <s v="Socorrista en servicio"/>
    <s v="Socorrista"/>
    <s v="Rescate por Socorristas o personas adiestradas en RCP"/>
    <s v="#https://tarragonadigital.com/costa-daurada/menor-ofegada-piscina-salou-hotel-villa-dorada-agost-2019#"/>
  </r>
  <r>
    <d v="2019-08-06T00:00:00"/>
    <x v="417"/>
    <x v="577"/>
    <s v="Salinas, Playa de Salinas"/>
    <s v="Asturias"/>
    <s v="Asturias"/>
    <m/>
    <s v="43.578916"/>
    <s v="-5.957239"/>
    <s v="Los socorristas rescatan a dos bañistas en apuros en la playa de Salinas"/>
    <x v="3"/>
    <m/>
    <s v="España"/>
    <s v="Corriente de resaca"/>
    <s v="Sin datos"/>
    <s v="Perdida de Control"/>
    <s v="Sin datos"/>
    <x v="2"/>
    <s v="Playas con vigilancia"/>
    <s v="Sin datos"/>
    <s v="Sin Reanimacion"/>
    <s v="En horario de vigilancia"/>
    <s v="Natación recreativa"/>
    <s v="Socorrista en servicio"/>
    <s v="Socorrista"/>
    <s v="Rescate y atención in situ por personal de salvamento y emergencias"/>
    <s v="#https://www.elcomercio.es/asturias/mas-concejos/socorristas-rescatan-banistas-20190807002030-ntvo.html#"/>
  </r>
  <r>
    <d v="2019-08-06T00:00:00"/>
    <x v="417"/>
    <x v="578"/>
    <s v="Salinas, Playa de Salinas"/>
    <s v="Asturias"/>
    <s v="Asturias"/>
    <m/>
    <s v="43.578916"/>
    <s v="-5.957239"/>
    <s v="Los socorristas rescatan a dos bañistas en apuros en la playa de Salinas"/>
    <x v="3"/>
    <m/>
    <s v="España"/>
    <s v="Corriente de resaca"/>
    <s v="Sin datos"/>
    <s v="Perdida de Control"/>
    <s v="Sin datos"/>
    <x v="2"/>
    <s v="Playas con vigilancia"/>
    <s v="Sin datos"/>
    <s v="Sin Reanimacion"/>
    <s v="En horario de vigilancia"/>
    <s v="Natación recreativa"/>
    <s v="Socorrista en servicio"/>
    <s v="Socorrista"/>
    <s v="Rescate y atención in situ por personal de salvamento y emergencias"/>
    <s v="#https://www.elcomercio.es/asturias/mas-concejos/socorristas-rescatan-banistas-20190807002030-ntvo.html#"/>
  </r>
  <r>
    <d v="2019-08-06T00:00:00"/>
    <x v="418"/>
    <x v="579"/>
    <s v="Puente Genil, Río Genil"/>
    <s v="Córdoba"/>
    <s v="Andalucía"/>
    <d v="1899-12-30T21:05:00"/>
    <s v="37.388079"/>
    <s v="-4.780969"/>
    <s v="Muere un hombre en Puente Genil tras volcar un kayak en el río"/>
    <x v="1"/>
    <n v="47"/>
    <s v="España"/>
    <s v="Naufragio"/>
    <s v="Local"/>
    <s v="Ahogado con sintomas de aspiración de agua"/>
    <s v="Sin datos"/>
    <x v="0"/>
    <s v="Rios, canales y similares"/>
    <s v="Sin datos"/>
    <s v="RCP temprana por transeuntes no adiestrados"/>
    <s v="No vigilado"/>
    <s v="Piraguismo, Kayac"/>
    <s v="Acompañante, familiar, amigo"/>
    <s v="Acompañante, familiar, amigo"/>
    <s v="Asistencia por transeúntes no adiestrados"/>
    <s v="#https://www.eldiadecordoba.es/provincia/muere-accidente-piragua-puente-genil_0_1379862463.html#"/>
  </r>
  <r>
    <d v="2019-08-06T00:00:00"/>
    <x v="419"/>
    <x v="580"/>
    <s v="Calonge, Playa de Torre Valentina"/>
    <s v="Girona"/>
    <s v="Cataluña"/>
    <d v="1899-12-30T13:30:00"/>
    <s v="41.843355"/>
    <s v="3.099831"/>
    <s v="Muere ahogado un hombre de 88 años en una playa de la Costa Brava"/>
    <x v="1"/>
    <n v="88"/>
    <s v="España"/>
    <s v="Sin datos"/>
    <s v="Sin datos"/>
    <s v="Ahogado con sintomas de aspiración de agua"/>
    <s v="Edad, Enfermedad, Enfermedad Mental"/>
    <x v="0"/>
    <s v="Playas con vigilancia"/>
    <s v="Buenas condiciones metereológicas o del agua (Bandera Verde)"/>
    <s v="RCP basica SOS y SVA por SEM"/>
    <s v="En horario de vigilancia"/>
    <s v="Natación recreativa"/>
    <s v="Socorrista en servicio"/>
    <s v="Socorrista"/>
    <s v="Rescate por Socorristas o personas adiestradas en RCP"/>
    <s v="#https://www.lavanguardia.com/sucesos/20190806/463904219013/muere-ahogado-hombre-88-anos-playa-costa-brava.html#"/>
  </r>
  <r>
    <d v="2019-08-06T00:00:00"/>
    <x v="420"/>
    <x v="581"/>
    <s v="Calpe, Playa de Arenal-Boll"/>
    <s v="Alicante"/>
    <s v="Cdad Valenciana"/>
    <d v="1899-12-30T13:25:00"/>
    <s v="38.641268"/>
    <s v="0.048167"/>
    <s v="Rescatan con síntomas de ahogamiento a un hombre de 78 años en una playa de Calp"/>
    <x v="1"/>
    <n v="78"/>
    <s v="España"/>
    <s v="Sin datos"/>
    <s v="Sin datos"/>
    <s v="Ahogado con sintomas de aspiración de agua"/>
    <s v="Edad, Enfermedad, Enfermedad Mental"/>
    <x v="1"/>
    <s v="Playas con vigilancia"/>
    <s v="Sin datos"/>
    <s v="RCP basica SOS y SVA por SEM"/>
    <s v="En horario de vigilancia"/>
    <s v="Natación recreativa"/>
    <s v="Sin datos"/>
    <s v="Socorrista"/>
    <s v="Rescate por Socorristas o personas adiestradas en RCP"/>
    <s v="#https://www.levante-emv.com/comunitat-valenciana/2019/08/06/rescatado-hombre-ahogamiento-calpe/1908761.html#"/>
  </r>
  <r>
    <d v="2019-08-05T00:00:00"/>
    <x v="421"/>
    <x v="582"/>
    <s v="Alicante, Playa de El Postiguet"/>
    <s v="Alicante"/>
    <s v="Cdad Valenciana"/>
    <d v="1899-12-30T07:50:00"/>
    <s v="38.346173"/>
    <s v="-0.476084"/>
    <s v="Rescatan a una joven ebria y semiinconsciente a punto de ahogarse en la playa de El Postiguet"/>
    <x v="0"/>
    <n v="20"/>
    <s v="España"/>
    <s v="Drogas, alcohol, otros tóxicos"/>
    <s v="Local"/>
    <s v="Ahogado con sintomas de aspiración de agua"/>
    <s v="Sin datos"/>
    <x v="1"/>
    <s v="Piscinas urbanización o privadas no vigiladas"/>
    <s v="Sin datos"/>
    <s v="Sin Reanimacion"/>
    <s v="Fuera del horario de vigilancia"/>
    <s v="Natación recreativa"/>
    <s v="Acompañante, familiar, amigo"/>
    <s v="Cuerpo de Seguridad o Emergencias"/>
    <s v="Rescate por personal adiestrado con equipamiento"/>
    <s v="#https://www.lasprovincias.es/sucesos/playa-postiguet-joven-ahogada-20190805105150-nt.html#"/>
  </r>
  <r>
    <d v="2019-08-04T00:00:00"/>
    <x v="422"/>
    <x v="583"/>
    <s v="Roquetas de Mar, Playa de Salinas"/>
    <s v="Almería"/>
    <s v="Andalucía"/>
    <d v="1899-12-30T21:00:00"/>
    <s v="36.779383"/>
    <s v="-2.596719"/>
    <s v="Muere ahogado un hombre de 56 años en Roquetas de Mar"/>
    <x v="1"/>
    <n v="56"/>
    <s v="España"/>
    <s v="Sin datos"/>
    <s v="Sin datos"/>
    <s v="Ahogado con sintomas de aspiración de agua"/>
    <s v="Sin datos"/>
    <x v="0"/>
    <s v="Playas con vigilancia"/>
    <s v="Sin datos"/>
    <s v="SVA por SEM"/>
    <s v="Fuera del horario de vigilancia"/>
    <s v="Natación recreativa"/>
    <s v="Ciudadano"/>
    <s v="Ciudadano"/>
    <s v="Asistencia por transeúntes no adiestrados"/>
    <s v="#https://www.lavozdealmeria.com/noticia/3/provincia/176455/fallece-ahogado-un-banista-de-56-anos-en-una-playa-de-roquetas-de-mar#"/>
  </r>
  <r>
    <d v="2019-08-04T00:00:00"/>
    <x v="423"/>
    <x v="584"/>
    <s v="Vega, Playa de Vega"/>
    <s v="Asturias"/>
    <s v="Asturias"/>
    <d v="1899-12-30T19:30:00"/>
    <s v="43.480345"/>
    <s v="-5.139196"/>
    <s v="Rescatan a un bañista atrapado al subir la marea en la playa riosellana de Vega"/>
    <x v="1"/>
    <m/>
    <s v="España"/>
    <s v="Condiciones del medio acuático"/>
    <s v="Sin datos"/>
    <s v="Perdida de Control"/>
    <s v="Sin datos"/>
    <x v="2"/>
    <s v="Playas sin vigilancia"/>
    <s v="Sin datos"/>
    <s v="Sin Reanimacion"/>
    <s v="No vigilado"/>
    <s v="Actividad cerca del agua"/>
    <s v="Ciudadano"/>
    <s v="Cuerpo de Seguridad o Emergencias"/>
    <s v="Rescate por personal adiestrado con equipamiento"/>
    <s v="#https://www.lne.es/sucesos/2019/08/05/rescatan-banista-atrapado-subir-marea/2511772.html#"/>
  </r>
  <r>
    <d v="2019-08-04T00:00:00"/>
    <x v="424"/>
    <x v="585"/>
    <s v="Montanejos"/>
    <s v="Castellón"/>
    <s v="Cdad Valenciana"/>
    <d v="1899-12-30T12:18:00"/>
    <s v="40.086873"/>
    <s v="-0.542498"/>
    <s v="Muere un hombre que hacía 'rafting' en Montanejos"/>
    <x v="1"/>
    <n v="56"/>
    <s v="España"/>
    <s v="Accidente, caída o zambullida accidentales"/>
    <s v="Sin datos"/>
    <s v="Ahogamiento secundario a accidente"/>
    <s v="Navegación, deportes acuáticos"/>
    <x v="0"/>
    <s v="Rios, canales y similares"/>
    <s v="Sin datos"/>
    <s v="SVB personal emergencias (policia, bomberos, etc.)"/>
    <s v="No vigilado"/>
    <s v="Piraguismo, Kayac"/>
    <s v="Acompañante, familiar, amigo"/>
    <s v="Cuerpo de Seguridad o Emergencias"/>
    <s v="Rescate por personal adiestrado con equipamiento"/>
    <s v="#https://www.lasprovincias.es/sucesos/muere-rafting-montanejos-20190804161446-nt.html#"/>
  </r>
  <r>
    <d v="2019-08-04T00:00:00"/>
    <x v="425"/>
    <x v="586"/>
    <s v="Porto do Son, Playa de As Furnas"/>
    <s v="A Coruña"/>
    <s v="Galicia"/>
    <m/>
    <s v="42.640051"/>
    <s v="-9.039263"/>
    <s v="Unos surfistas rescataron en As Furnas a cinco bañistas en apuros"/>
    <x v="1"/>
    <m/>
    <s v="España"/>
    <s v="Corriente de resaca"/>
    <s v="Sin datos"/>
    <s v="Perdida de Control"/>
    <s v="Sin datos"/>
    <x v="2"/>
    <s v="Playas sin vigilancia"/>
    <s v="Sin datos"/>
    <s v="Sin Reanimacion"/>
    <s v="No vigilado"/>
    <s v="Natación recreativa"/>
    <s v="Ciudadano"/>
    <s v="Ciudadano"/>
    <s v="Asistencia por transeúntes adiestrados"/>
    <s v="#https://www.lavozdegalicia.es/noticia/barbanza/porto-do-son/2019/08/04/surfistas-as-furnas-socorren-banista-arrastraba-corriente/00031564931092795484221.htm#"/>
  </r>
  <r>
    <d v="2019-08-04T00:00:00"/>
    <x v="425"/>
    <x v="587"/>
    <s v="Porto do Son, Playa de As Furnas"/>
    <s v="A Coruña"/>
    <s v="Galicia"/>
    <m/>
    <s v="42.640051"/>
    <s v="-9.039263"/>
    <s v="Unos surfistas rescataron en As Furnas a cinco bañistas en apuros"/>
    <x v="1"/>
    <m/>
    <s v="España"/>
    <s v="Corriente de resaca"/>
    <s v="Sin datos"/>
    <s v="Perdida de Control"/>
    <s v="Sin datos"/>
    <x v="2"/>
    <s v="Playas sin vigilancia"/>
    <s v="Sin datos"/>
    <s v="Sin Reanimacion"/>
    <s v="No vigilado"/>
    <s v="Natación recreativa"/>
    <s v="Ciudadano"/>
    <s v="Ciudadano"/>
    <s v="Asistencia por transeúntes adiestrados"/>
    <s v="#https://www.lavozdegalicia.es/noticia/barbanza/porto-do-son/2019/08/04/surfistas-as-furnas-socorren-banista-arrastraba-corriente/00031564931092795484221.htm#"/>
  </r>
  <r>
    <d v="2019-08-04T00:00:00"/>
    <x v="425"/>
    <x v="588"/>
    <s v="Porto do Son, Playa de As Furnas"/>
    <s v="A Coruña"/>
    <s v="Galicia"/>
    <m/>
    <s v="42.640051"/>
    <s v="-9.039263"/>
    <s v="Unos surfistas rescataron en As Furnas a cinco bañistas en apuros"/>
    <x v="1"/>
    <m/>
    <s v="España"/>
    <s v="Corriente de resaca"/>
    <s v="Sin datos"/>
    <s v="Perdida de Control"/>
    <s v="Sin datos"/>
    <x v="2"/>
    <s v="Playas sin vigilancia"/>
    <s v="Sin datos"/>
    <s v="Sin Reanimacion"/>
    <s v="No vigilado"/>
    <s v="Natación recreativa"/>
    <s v="Ciudadano"/>
    <s v="Ciudadano"/>
    <s v="Asistencia por transeúntes adiestrados"/>
    <s v="#https://www.lavozdegalicia.es/noticia/barbanza/porto-do-son/2019/08/04/surfistas-as-furnas-socorren-banista-arrastraba-corriente/00031564931092795484221.htm#"/>
  </r>
  <r>
    <d v="2019-08-04T00:00:00"/>
    <x v="425"/>
    <x v="589"/>
    <s v="Porto do Son, Playa de As Furnas"/>
    <s v="A Coruña"/>
    <s v="Galicia"/>
    <m/>
    <s v="42.640051"/>
    <s v="-9.039263"/>
    <s v="Unos surfistas rescataron en As Furnas a cinco bañistas en apuros"/>
    <x v="1"/>
    <m/>
    <s v="España"/>
    <s v="Corriente de resaca"/>
    <s v="Sin datos"/>
    <s v="Perdida de Control"/>
    <s v="Sin datos"/>
    <x v="2"/>
    <s v="Playas sin vigilancia"/>
    <s v="Sin datos"/>
    <s v="Sin Reanimacion"/>
    <s v="No vigilado"/>
    <s v="Natación recreativa"/>
    <s v="Ciudadano"/>
    <s v="Ciudadano"/>
    <s v="Asistencia por transeúntes adiestrados"/>
    <s v="#https://www.lavozdegalicia.es/noticia/barbanza/porto-do-son/2019/08/04/surfistas-as-furnas-socorren-banista-arrastraba-corriente/00031564931092795484221.htm#"/>
  </r>
  <r>
    <d v="2019-08-04T00:00:00"/>
    <x v="425"/>
    <x v="590"/>
    <s v="Porto do Son, Playa de As Furnas"/>
    <s v="A Coruña"/>
    <s v="Galicia"/>
    <m/>
    <s v="42.640051"/>
    <s v="-9.039263"/>
    <s v="Unos surfistas rescataron en As Furnas a cinco bañistas en apuros"/>
    <x v="1"/>
    <m/>
    <s v="España"/>
    <s v="Corriente de resaca"/>
    <s v="Sin datos"/>
    <s v="Perdida de Control"/>
    <s v="Sin datos"/>
    <x v="2"/>
    <s v="Playas sin vigilancia"/>
    <s v="Sin datos"/>
    <s v="Sin Reanimacion"/>
    <s v="No vigilado"/>
    <s v="Natación recreativa"/>
    <s v="Ciudadano"/>
    <s v="Ciudadano"/>
    <s v="Asistencia por transeúntes adiestrados"/>
    <s v="#https://www.lavozdegalicia.es/noticia/barbanza/porto-do-son/2019/08/04/surfistas-as-furnas-socorren-banista-arrastraba-corriente/00031564931092795484221.htm#"/>
  </r>
  <r>
    <d v="2019-08-04T00:00:00"/>
    <x v="426"/>
    <x v="591"/>
    <s v="Boadilla, Piscina Municipal"/>
    <s v="Madrid"/>
    <s v="Madrid"/>
    <m/>
    <s v="40.415568"/>
    <s v="-3.862389"/>
    <s v="Los socorristas de Boadilla salvan la vida a un joven que nadaba en la piscina municipal"/>
    <x v="1"/>
    <n v="28"/>
    <s v="España"/>
    <s v="Enfermedad, ataque cardíaco o ACVA"/>
    <s v="Local"/>
    <s v="Ahogamiento secundario a enfermedad"/>
    <s v="Sin datos"/>
    <x v="1"/>
    <s v="Piscinas publicas con vigilancia"/>
    <s v="Buenas condiciones metereológicas o del agua (Bandera Verde)"/>
    <s v="RCP basica SOS y SVA por SEM"/>
    <s v="En horario de vigilancia"/>
    <s v="Natación recreativa"/>
    <s v="Socorrista en servicio"/>
    <s v="Socorrista"/>
    <s v="Rescate por Socorristas o personas adiestradas en RCP"/>
    <s v="#https://www.infoboadilla.com/cgi-bin/contenidos_publico.cgi?runmode=noticiacompleta&amp;IdINFOMUNICIPIO=1&amp;id_contenido=27712#"/>
  </r>
  <r>
    <d v="2019-08-04T00:00:00"/>
    <x v="427"/>
    <x v="592"/>
    <s v="Bareyo, Cabo de Ajo"/>
    <s v="Cantabria"/>
    <s v="Cantabria"/>
    <d v="1899-12-30T19:10:00"/>
    <s v="43.516486"/>
    <s v="-3.587776"/>
    <s v="El helicóptero del Gobierno rescata a un buceador con problemas en el agua, en Ajo (Bareyo)"/>
    <x v="1"/>
    <n v="33"/>
    <s v="España"/>
    <s v="Sin datos"/>
    <s v="Local"/>
    <s v="Perdida de Control"/>
    <s v="Sin datos"/>
    <x v="2"/>
    <s v="Entorno marino"/>
    <s v="Sin datos"/>
    <s v="Sin Reanimacion"/>
    <s v="No vigilado"/>
    <s v="Buceo a pulmon"/>
    <s v="Ciudadano"/>
    <s v="Moto acuática de rescate"/>
    <s v="Rescate por personal adiestrado con equipamiento"/>
    <s v="#https://112.cantabria.es/inicio/-/asset_publisher/KFD4QfOyHGum/content/el-helicoptero-del-gobierno-rescata-a-un-buceador-con-problemas-en-el-agua-en-ajo-bareyo-?inheritRedirect=false&amp;redirect=https://112.cantabria.es/inicio%3Fp_p_id%3D101_INSTANCE_KFD4QfOyHGum%26p_p_lifecycle%3D0%26p_p_state%3Dnormal%26p_p_mode%3Dview%26p_p_col_id%3Dcolumn-1%26p_p_col_count%3D1#"/>
  </r>
  <r>
    <d v="2019-08-04T00:00:00"/>
    <x v="428"/>
    <x v="593"/>
    <s v="Vigo, Playa de Samil"/>
    <s v="Pontevedra"/>
    <s v="Galicia"/>
    <d v="1899-12-30T18:30:00"/>
    <s v="42.208570"/>
    <s v="-8.776898"/>
    <s v="Suspendida sin resultado la búsqueda de un joven bañista desaparecido en Samil"/>
    <x v="1"/>
    <n v="25"/>
    <s v="Portugal"/>
    <s v="Sin datos"/>
    <s v="Extranjero"/>
    <s v="Sin datos"/>
    <s v="Sin datos"/>
    <x v="6"/>
    <s v="Piscinas urbanización o privadas no vigiladas"/>
    <s v="Sin datos"/>
    <s v="Sin datos"/>
    <s v="En horario de vigilancia"/>
    <s v="Natación recreativa"/>
    <s v="Acompañante, familiar, amigo"/>
    <s v="Cuerpo de Seguridad o Emergencias"/>
    <s v="Sin datos"/>
    <s v="#https://www.laregion.es/articulo/galicia/buscan-banista-desaparecido-playa-viguesa-samil/20190804201635886059.html#"/>
  </r>
  <r>
    <d v="2019-08-04T00:00:00"/>
    <x v="429"/>
    <x v="594"/>
    <s v="Calasparra, Río Segura"/>
    <s v="Murcia"/>
    <s v="Murcia"/>
    <d v="1899-12-30T16:40:00"/>
    <s v="38.246295"/>
    <s v="-1.693375"/>
    <s v="Desaparece un hombre mientras se bañaba en Calasparra"/>
    <x v="1"/>
    <n v="36"/>
    <s v="Ecuador"/>
    <s v="Falta de competencia acuática"/>
    <s v="Residente"/>
    <s v="Posible Ahogamiento"/>
    <s v="Sin datos"/>
    <x v="0"/>
    <s v="Puertos, embarcaderos, amarres"/>
    <s v="Sin datos"/>
    <s v="Recuperacion de cadaver"/>
    <s v="No vigilado"/>
    <s v="Natación recreativa"/>
    <s v="Acompañante, familiar, amigo"/>
    <s v="Cuerpo de Seguridad o Emergencias"/>
    <s v="Recuperación de cadaver"/>
    <s v="#https://www.laverdad.es/murcia/hallan-cuerpo-vida-20190806002951-ntvo.html#"/>
  </r>
  <r>
    <d v="2019-08-04T00:00:00"/>
    <x v="430"/>
    <x v="595"/>
    <s v="Sant Joan de Labritja, Cala Es Canaret"/>
    <s v="Ibiza"/>
    <s v="Baleares"/>
    <d v="1899-12-30T12:00:00"/>
    <s v="39.111988"/>
    <s v="1.489880"/>
    <s v="Muere un joven mientras practicaba submarinismo en Ibiza"/>
    <x v="1"/>
    <n v="30"/>
    <s v="España"/>
    <s v="Incidente o accidente de buceo"/>
    <s v="Otra CCAA"/>
    <s v="Posible Ahogamiento"/>
    <s v="Sin datos"/>
    <x v="0"/>
    <s v="Entorno marino"/>
    <s v="Sin datos"/>
    <s v="Recuperacion de cadaver"/>
    <s v="No vigilado"/>
    <s v="Buceo a pulmon"/>
    <s v="Ciudadano"/>
    <s v="Ciudadano"/>
    <s v="Recuperación de cadaver"/>
    <s v="#https://www.ultimahora.es/sucesos/ultimas/2019/08/04/1098707/muere-joven-mientras-practicaba-submarinismo-ibiza.html#"/>
  </r>
  <r>
    <d v="2019-08-04T00:00:00"/>
    <x v="431"/>
    <x v="596"/>
    <s v="Algeciras, Playa de Getares"/>
    <s v="Cádiz"/>
    <s v="Andalucía"/>
    <d v="1899-12-30T16:00:00"/>
    <s v="36.095668"/>
    <s v="-5.443382"/>
    <s v="Rescatados en Getares tres niños en una barca de juguete empujada mar adentro"/>
    <x v="1"/>
    <n v="12"/>
    <s v="España"/>
    <s v="Condiciones del medio acuático"/>
    <s v="Sin datos"/>
    <s v="Perdida de Control"/>
    <s v="Sin datos"/>
    <x v="2"/>
    <s v="Playas con vigilancia"/>
    <s v="Moderadas condiciones metereológicas o del agua (Bandera amarilla)"/>
    <s v="Sin Reanimacion"/>
    <s v="En horario de vigilancia"/>
    <s v="Juegos en el agua"/>
    <s v="Socorrista en servicio"/>
    <s v="Socorrista"/>
    <s v="Rescate por Socorristas o personas adiestradas en RCP"/>
    <s v="#https://www.europasur.es/algeciras/rescatados-getares-tres-ninos-barca_0_1379262288.html#"/>
  </r>
  <r>
    <d v="2019-08-04T00:00:00"/>
    <x v="431"/>
    <x v="597"/>
    <s v="Algeciras, Playa de Getares"/>
    <s v="Cádiz"/>
    <s v="Andalucía"/>
    <d v="1899-12-30T16:00:00"/>
    <s v="36.095668"/>
    <s v="-5.443382"/>
    <s v="Rescatados en Getares tres niños en una barca de juguete empujada mar adentro"/>
    <x v="0"/>
    <n v="12"/>
    <s v="España"/>
    <s v="Condiciones del medio acuático"/>
    <s v="Sin datos"/>
    <s v="Perdida de Control"/>
    <s v="Sin datos"/>
    <x v="2"/>
    <s v="Playas con vigilancia"/>
    <s v="Moderadas condiciones metereológicas o del agua (Bandera amarilla)"/>
    <s v="Sin Reanimacion"/>
    <s v="En horario de vigilancia"/>
    <s v="Juegos en el agua"/>
    <s v="Socorrista en servicio"/>
    <s v="Socorrista"/>
    <s v="Rescate por Socorristas o personas adiestradas en RCP"/>
    <s v="#https://www.europasur.es/algeciras/rescatados-getares-tres-ninos-barca_0_1379262288.html#"/>
  </r>
  <r>
    <d v="2019-08-04T00:00:00"/>
    <x v="431"/>
    <x v="598"/>
    <s v="Algeciras, Playa de Getares"/>
    <s v="Cádiz"/>
    <s v="Andalucía"/>
    <d v="1899-12-30T16:00:00"/>
    <s v="36.095668"/>
    <s v="-5.443382"/>
    <s v="Rescatados en Getares tres niños en una barca de juguete empujada mar adentro"/>
    <x v="0"/>
    <n v="12"/>
    <s v="España"/>
    <s v="Condiciones del medio acuático"/>
    <s v="Sin datos"/>
    <s v="Perdida de Control"/>
    <s v="Sin datos"/>
    <x v="2"/>
    <s v="Playas con vigilancia"/>
    <s v="Moderadas condiciones metereológicas o del agua (Bandera amarilla)"/>
    <s v="Sin Reanimacion"/>
    <s v="En horario de vigilancia"/>
    <s v="Juegos en el agua"/>
    <s v="Socorrista en servicio"/>
    <s v="Socorrista"/>
    <s v="Rescate por Socorristas o personas adiestradas en RCP"/>
    <s v="#https://www.europasur.es/algeciras/rescatados-getares-tres-ninos-barca_0_1379262288.html#"/>
  </r>
  <r>
    <d v="2019-08-03T00:00:00"/>
    <x v="432"/>
    <x v="599"/>
    <s v="El Campello, Playa de Muchavista"/>
    <s v="Alicante"/>
    <s v="Cdad Valenciana"/>
    <d v="1899-12-30T13:00:00"/>
    <s v="38.395639"/>
    <s v="-0.405890"/>
    <s v="Fallece un bañista en la playa de Muchavista de El Campello"/>
    <x v="1"/>
    <n v="83"/>
    <s v="España"/>
    <s v="Enfermedad, ataque cardíaco o ACVA"/>
    <s v="Otra CCAA"/>
    <s v="Ahogamiento secundario a enfermedad"/>
    <s v="Sin datos"/>
    <x v="0"/>
    <s v="Playas con vigilancia"/>
    <s v="Sin datos"/>
    <s v="RCP basica SOS y SVA por SEM"/>
    <s v="En horario de vigilancia"/>
    <s v="Natación recreativa"/>
    <s v="Socorrista en servicio"/>
    <s v="Socorrista"/>
    <s v="Rescate por Socorristas o personas adiestradas en RCP"/>
    <s v="#https://www.diarioinformacion.com/alacanti/2019/09/03/fallece-banista-playa-muchavista-campello/2182835.html#"/>
  </r>
  <r>
    <d v="2019-08-03T00:00:00"/>
    <x v="433"/>
    <x v="600"/>
    <s v="Denia, Les Deveses"/>
    <s v="Alicante"/>
    <s v="Cdad Valenciana"/>
    <d v="1899-12-30T19:00:00"/>
    <s v="38.872822"/>
    <s v="-0.011109"/>
    <s v="Cruz Roja se enfrenta a un aparatoso accidente en mar a la altura de Les Deveses"/>
    <x v="1"/>
    <m/>
    <s v="España"/>
    <s v="Navegación o deportes acuáticos"/>
    <s v="Sin datos"/>
    <s v="Victima con traumatismo"/>
    <s v="Sin datos"/>
    <x v="4"/>
    <s v="Playas con vigilancia"/>
    <s v="Sin datos"/>
    <s v="Sin Reanimacion"/>
    <s v="En horario de vigilancia"/>
    <s v="Surf-Windsurf-Esqui acuatico-Kyte"/>
    <s v="Acompañante, familiar, amigo"/>
    <s v="Socorrista"/>
    <s v="Rescate por Socorristas o personas adiestradas en RCP"/>
    <s v="#https://www.denia.com/cruz-roja-se-enfrenta-a-un-aparatoso-accidente-en-mar-a-la-altura-de-les-deveses/#"/>
  </r>
  <r>
    <d v="2019-08-03T00:00:00"/>
    <x v="434"/>
    <x v="601"/>
    <s v="Fene"/>
    <s v="A Coruña"/>
    <s v="Galicia"/>
    <m/>
    <s v="43.479399"/>
    <s v="-8.174772"/>
    <s v="Recuperado en el agua el cadáver de un vecino de Magalofes, Fene, en la zona de San Valentín"/>
    <x v="1"/>
    <n v="73"/>
    <s v="España"/>
    <s v="Sin datos"/>
    <s v="Limítrofe"/>
    <s v="Posible Ahogamiento"/>
    <s v="Edad, Enfermedad, Enfermedad Mental"/>
    <x v="0"/>
    <s v="Entorno marino"/>
    <s v="Sin datos"/>
    <s v="Recuperacion de cadaver"/>
    <s v="No vigilado"/>
    <s v="Sin datos"/>
    <s v="Ciudadano"/>
    <s v="Ciudadano"/>
    <s v="Recuperación de cadaver"/>
    <s v="#https://www.diariodeferrol.com/articulo/comarcas/recuperado-cadaver-hombre-flotaba-fene/20190804111148261977.html#"/>
  </r>
  <r>
    <d v="2019-08-03T00:00:00"/>
    <x v="435"/>
    <x v="602"/>
    <s v="Pelayos de la Presa, Río Alberche"/>
    <s v="Madrid"/>
    <s v="Madrid"/>
    <d v="1899-12-30T16:00:00"/>
    <s v="40.367185"/>
    <s v="-4.304061"/>
    <s v="Muere un joven de 32 años ahogado en el río Alberche"/>
    <x v="1"/>
    <n v="32"/>
    <s v="Asiatico"/>
    <s v="Sin datos"/>
    <s v="Residente"/>
    <s v="Ahogado con sintomas de aspiración de agua"/>
    <s v="Sin datos"/>
    <x v="0"/>
    <s v="Rios, canales y similares"/>
    <s v="Severas condiciones metereológicas o del agua"/>
    <s v="RCP basica temprana por transeunte adiestrado"/>
    <s v="No vigilado"/>
    <s v="Natación recreativa"/>
    <s v="Ciudadano"/>
    <s v="Ciudadano"/>
    <s v="Asistencia por transeúntes adiestrados"/>
    <s v="#https://www.abc.es/espana/madrid/abci-muere-joven-32-anos-ahogado-alberche-201908041938_noticia.html#"/>
  </r>
  <r>
    <d v="2019-08-03T00:00:00"/>
    <x v="436"/>
    <x v="603"/>
    <s v="Bilbao, Playa de la Arena"/>
    <s v="Vizcaya"/>
    <s v="Euskadi"/>
    <d v="1899-12-30T18:00:00"/>
    <s v="43.349898"/>
    <s v="-3.116604"/>
    <s v="Un policía municipal de Bilbao fuera de servicio salva la vida de un joven en la playa de La Arena"/>
    <x v="1"/>
    <m/>
    <s v="Marruecos"/>
    <s v="Corriente de resaca"/>
    <s v="Residente"/>
    <s v="Ahogado con sintomas de aspiración de agua"/>
    <s v="Sin datos"/>
    <x v="1"/>
    <s v="Playas con vigilancia"/>
    <s v="Sin datos"/>
    <s v="RCP basica por Socorrista no en servicio"/>
    <s v="En horario de vigilancia"/>
    <s v="Natación recreativa"/>
    <s v="Ciudadano"/>
    <s v="Ciudadano"/>
    <s v="Asistencia por transeúntes adiestrados"/>
    <s v="#https://www.elcorreo.com/bizkaia/policia-municipal-bilbao-20190803215524-nt.html#"/>
  </r>
  <r>
    <d v="2019-08-03T00:00:00"/>
    <x v="436"/>
    <x v="604"/>
    <s v="Bilbao, Playa de la Arena"/>
    <s v="Vizcaya"/>
    <s v="Euskadi"/>
    <d v="1899-12-30T18:00:00"/>
    <s v="43.349898"/>
    <s v="-3.116604"/>
    <s v="Un policía municipal de Bilbao fuera de servicio salva la vida de un joven en la playa de La Arena"/>
    <x v="1"/>
    <m/>
    <s v="Marruecos"/>
    <s v="Corriente de resaca"/>
    <s v="Residente"/>
    <s v="Perdida de Control"/>
    <s v="Sin datos"/>
    <x v="2"/>
    <s v="Playas con vigilancia"/>
    <s v="Sin datos"/>
    <s v="Sin Reanimacion"/>
    <s v="En horario de vigilancia"/>
    <s v="Natación recreativa"/>
    <s v="Ciudadano"/>
    <s v="Ciudadano"/>
    <s v="Asistencia por transeúntes adiestrados"/>
    <s v="#https://www.elcorreo.com/bizkaia/policia-municipal-bilbao-20190803215524-nt.html#"/>
  </r>
  <r>
    <d v="2019-08-03T00:00:00"/>
    <x v="436"/>
    <x v="605"/>
    <s v="Bilbao, Playa de la Arena"/>
    <s v="Vizcaya"/>
    <s v="Euskadi"/>
    <d v="1899-12-30T18:00:00"/>
    <s v="43.349898"/>
    <s v="-3.116604"/>
    <s v="Un policía municipal de Bilbao fuera de servicio salva la vida de un joven en la playa de La Arena"/>
    <x v="1"/>
    <m/>
    <s v="Marruecos"/>
    <s v="Corriente de resaca"/>
    <s v="Residente"/>
    <s v="Perdida de Control"/>
    <s v="Sin datos"/>
    <x v="2"/>
    <s v="Playas con vigilancia"/>
    <s v="Sin datos"/>
    <s v="Sin Reanimacion"/>
    <s v="En horario de vigilancia"/>
    <s v="Natación recreativa"/>
    <s v="Ciudadano"/>
    <s v="Ciudadano"/>
    <s v="Asistencia por transeúntes adiestrados"/>
    <s v="#https://www.elcorreo.com/bizkaia/policia-municipal-bilbao-20190803215524-nt.html#"/>
  </r>
  <r>
    <d v="2019-08-03T00:00:00"/>
    <x v="437"/>
    <x v="606"/>
    <s v="Chiclana de la Frontera, Playa de la Barrosa"/>
    <s v="Cádiz"/>
    <s v="Andalucía"/>
    <d v="1899-12-30T17:40:00"/>
    <s v="36.379320"/>
    <s v="-6.201740"/>
    <s v="Muere un hombre al saltar desde las piedras al agua en la playa gaditana de La Barrosa"/>
    <x v="1"/>
    <n v="42"/>
    <s v="España"/>
    <s v="Accidente, caída o zambullida accidentales"/>
    <s v="Otra provincia"/>
    <s v="Ahogamiento secundario a accidente"/>
    <s v="Peligrosidad del entorno"/>
    <x v="0"/>
    <s v="Playas sin vigilancia"/>
    <s v="Sin datos"/>
    <s v="RCP temprana por transeuntes no adiestrados"/>
    <s v="No vigilado"/>
    <s v="Zambullida"/>
    <s v="Acompañante, familiar, amigo"/>
    <s v="Acompañante, familiar, amigo"/>
    <s v="Asistencia por transeúntes no adiestrados"/>
    <s v="#https://www.lavozdigital.es/cadiz/chiclana/lvdi-muere-hombre-saltar-desde-piedras-agua-playa-gaditana-barrosa-201908032013_noticia.html#"/>
  </r>
  <r>
    <d v="2019-08-03T00:00:00"/>
    <x v="438"/>
    <x v="607"/>
    <s v="Cadaqués, Playa de Llaner Petit"/>
    <s v="Girona"/>
    <s v="Cataluña"/>
    <d v="1899-12-30T11:45:00"/>
    <s v="42.283217"/>
    <s v="3.276071"/>
    <s v="Muere un hombre de 45 años ahogado en la playa de Llaner Petit, en Cadaqués"/>
    <x v="1"/>
    <n v="45"/>
    <s v="Francia"/>
    <s v="Navegación o deportes acuáticos"/>
    <s v="Extranjero"/>
    <s v="Ahogado con sintomas de aspiración de agua"/>
    <s v="Sin datos"/>
    <x v="0"/>
    <s v="Playas sin vigilancia"/>
    <s v="Sin datos"/>
    <s v="RCP basica temprana por transeunte adiestrado"/>
    <s v="No vigilado"/>
    <s v="Surf-Windsurf-Esqui acuatico-Kyte"/>
    <s v="Sin datos"/>
    <s v="Acompañante, familiar, amigo"/>
    <s v="Asistencia por transeúntes no adiestrados"/>
    <s v="#https://totbalears.com/muere-un-hombre-de-45-anos-ahogado-en-la-playa-de-llaner-petit-en-cadaques/2019/#"/>
  </r>
  <r>
    <d v="2019-08-02T00:00:00"/>
    <x v="439"/>
    <x v="608"/>
    <s v="Cullera, Playa del Raco"/>
    <s v="Valencia"/>
    <s v="Cdad Valenciana"/>
    <d v="1899-12-30T11:45:00"/>
    <s v="39.179551"/>
    <s v="-0.235143"/>
    <s v="Fallece una mujer en una playa de Cullera"/>
    <x v="0"/>
    <n v="83"/>
    <s v="España"/>
    <s v="Enfermedad, ataque cardíaco o ACVA"/>
    <s v="Sin datos"/>
    <s v="Ahogamiento secundario a enfermedad"/>
    <s v="Edad, Enfermedad, Enfermedad Mental"/>
    <x v="0"/>
    <s v="Playas con vigilancia"/>
    <s v="Sin datos"/>
    <s v="RCP basica SOS y SVA por SEM"/>
    <s v="En horario de vigilancia"/>
    <s v="Natación recreativa"/>
    <s v="Acompañante, familiar, amigo"/>
    <s v="Socorrista"/>
    <s v="Rescate por Socorristas o personas adiestradas en RCP"/>
    <s v="#https://www.lasprovincias.es/sucesos/fallece-mujer-ahogada-cullera-20190802154829-nt.html#"/>
  </r>
  <r>
    <d v="2019-08-01T00:00:00"/>
    <x v="440"/>
    <x v="609"/>
    <s v="San Miguel de Abona"/>
    <s v="Tenerife"/>
    <s v="Canarias"/>
    <d v="1899-12-30T11:09:00"/>
    <s v="28.043392"/>
    <s v="-16.535022"/>
    <s v="El SUC asiste a un niño de cuatro años con síntomas de ahogamiento en Tenerife"/>
    <x v="1"/>
    <n v="4"/>
    <s v="España"/>
    <s v="Sin datos"/>
    <s v="Sin datos"/>
    <s v="Ahogado con sintomas de aspiración de agua"/>
    <s v="Sin datos"/>
    <x v="1"/>
    <s v="Piscinas de equipamientos hoteleros y similares"/>
    <s v="Buenas condiciones metereológicas o del agua (Bandera Verde)"/>
    <s v="RCP basica SOS y SVA por SEM"/>
    <s v="En horario de vigilancia"/>
    <s v="Natación recreativa"/>
    <s v="Socorrista en servicio"/>
    <s v="Socorrista"/>
    <s v="Rescate por Socorristas o personas adiestradas en RCP"/>
    <s v="#https://www3.gobiernodecanarias.org/noticias/el-suc-asiste-a-un-nino-de-cuatro-anos-con-sintomas-de-ahogamiento-en-tenerife/#"/>
  </r>
  <r>
    <d v="2019-08-01T00:00:00"/>
    <x v="441"/>
    <x v="610"/>
    <s v="Calviá"/>
    <s v="Mallorca"/>
    <s v="Baleares"/>
    <d v="1899-12-30T12:20:00"/>
    <s v="39.523656"/>
    <s v="2.474264"/>
    <s v="Rescatan a una niña inconsciente de una piscina de Calviá"/>
    <x v="0"/>
    <n v="7"/>
    <s v="Irlanda"/>
    <s v="Sin datos"/>
    <s v="Extranjero"/>
    <s v="Ahogado con sintomas de aspiración de agua"/>
    <s v="Sin datos"/>
    <x v="1"/>
    <s v="Piscinas de equipamientos hoteleros y similares"/>
    <s v="Buenas condiciones metereológicas o del agua (Bandera Verde)"/>
    <s v="RCP basica SOS y SVA por SEM"/>
    <s v="En horario de vigilancia"/>
    <s v="Natación recreativa"/>
    <s v="Socorrista en servicio"/>
    <s v="Socorrista"/>
    <s v="Rescate por Socorristas o personas adiestradas en RCP"/>
    <s v="#https://www.cronicabalear.es/2019/08/rescatan-a-una-nina-inconsciente-de-una-piscina-de-calvia/#"/>
  </r>
  <r>
    <d v="2019-08-01T00:00:00"/>
    <x v="442"/>
    <x v="611"/>
    <s v="Cullera"/>
    <s v="Valencia"/>
    <s v="Cdad Valenciana"/>
    <d v="1899-12-30T11:34:00"/>
    <s v="39.181105"/>
    <s v="-0.235672"/>
    <s v="Reanimado un hombre con síntomas de ahogamiento en una piscina de Cullera"/>
    <x v="1"/>
    <n v="69"/>
    <s v="España"/>
    <s v="Sin datos"/>
    <s v="Sin datos"/>
    <s v="Ahogado con sintomas de aspiración de agua"/>
    <s v="Edad, Enfermedad, Enfermedad Mental"/>
    <x v="1"/>
    <s v="Piscinas urbanización o privadas no vigiladas"/>
    <s v="Buenas condiciones metereológicas o del agua (Bandera Verde)"/>
    <s v="RCP basica temprana por transeunte adiestrado"/>
    <s v="No vigilado"/>
    <s v="Natación recreativa"/>
    <s v="Ciudadano"/>
    <s v="Ciudadano"/>
    <s v="Asistencia por transeúntes no adiestrados"/>
    <s v="#https://www.lasprovincias.es/sucesos/ahogado-cullera-20190801140516-nt.html#"/>
  </r>
  <r>
    <d v="2019-08-01T00:00:00"/>
    <x v="443"/>
    <x v="612"/>
    <s v="El Puig, Playa de els Plans"/>
    <s v="Valencia"/>
    <s v="Cdad Valenciana"/>
    <d v="1899-12-30T20:00:00"/>
    <s v="39.574837"/>
    <s v="-0.275420"/>
    <s v="Los socorristas rescatan a una menor y a su padre en la playa de El Puig con síntomas de ahogamiento"/>
    <x v="0"/>
    <n v="15"/>
    <s v="España"/>
    <s v="Condiciones del medio acuático"/>
    <s v="Sin datos"/>
    <s v="Perdida de Control"/>
    <s v="Sin datos"/>
    <x v="2"/>
    <s v="Playas con vigilancia"/>
    <s v="Moderadas condiciones metereológicas o del agua (Bandera amarilla)"/>
    <s v="Sin Reanimacion"/>
    <s v="En horario de vigilancia"/>
    <s v="Natación recreativa"/>
    <s v="Socorrista en servicio"/>
    <s v="Socorrista"/>
    <s v="Rescate por Socorristas o personas adiestradas en RCP"/>
    <s v="#https://www.lasprovincias.es/sucesos/socorristas-rescatan-padre-hija-puig-20190802141015-nt.html#"/>
  </r>
  <r>
    <d v="2019-08-01T00:00:00"/>
    <x v="443"/>
    <x v="613"/>
    <s v="El Puig, Playa de els Plans"/>
    <s v="Valencia"/>
    <s v="Cdad Valenciana"/>
    <d v="1899-12-30T20:00:00"/>
    <s v="39.574837"/>
    <s v="-0.275420"/>
    <s v="Los socorristas rescatan a una menor y a su padre en la playa de El Puig con síntomas de ahogamiento"/>
    <x v="1"/>
    <n v="50"/>
    <s v="España"/>
    <s v="Intento de rescate de personas o animales"/>
    <s v="Sin datos"/>
    <s v="Distres Acuatico"/>
    <s v="Sin datos"/>
    <x v="1"/>
    <s v="Playas con vigilancia"/>
    <s v="Moderadas condiciones metereológicas o del agua (Bandera amarilla)"/>
    <s v="Sin Reanimacion"/>
    <s v="En horario de vigilancia"/>
    <s v="Natación recreativa"/>
    <s v="Socorrista en servicio"/>
    <s v="Socorrista"/>
    <s v="Rescate por Socorristas o personas adiestradas en RCP"/>
    <s v="#https://www.lasprovincias.es/sucesos/socorristas-rescatan-padre-hija-puig-20190802141015-nt.html#"/>
  </r>
  <r>
    <d v="2019-08-01T00:00:00"/>
    <x v="444"/>
    <x v="614"/>
    <s v="Baiona, Playa de A Ladeira"/>
    <s v="Pontevedra"/>
    <s v="Galicia"/>
    <d v="1899-12-30T20:00:00"/>
    <s v="42.114221"/>
    <s v="-8.829016"/>
    <s v="Rescatan a un hombre cuando se bañaba en la playa de A Ladeira"/>
    <x v="1"/>
    <m/>
    <s v="España"/>
    <s v="Condiciones del medio acuático"/>
    <s v="Sin datos"/>
    <s v="Perdida de Control"/>
    <s v="Sin datos"/>
    <x v="2"/>
    <s v="Playas con vigilancia"/>
    <s v="Sin datos"/>
    <s v="Sin Reanimacion"/>
    <s v="En horario de vigilancia"/>
    <s v="Natación recreativa"/>
    <s v="Ciudadano"/>
    <s v="Embarcación de rescate"/>
    <s v="Rescate por personal adiestrado con equipamiento"/>
    <s v="#https://www.farodevigo.es/comarcas/2019/08/02/rescatan-hombre-banaba-playa-ladeira/2149267.html#"/>
  </r>
  <r>
    <d v="2019-08-01T00:00:00"/>
    <x v="445"/>
    <x v="615"/>
    <s v="Baiona, Playa de Barbeira"/>
    <s v="Pontevedra"/>
    <s v="Galicia"/>
    <d v="1899-12-30T16:30:00"/>
    <s v="42.123848"/>
    <s v="-8.848270"/>
    <s v="Rescatada una niña a punto de ahogarse en la baionesa playa de Barbeira"/>
    <x v="0"/>
    <n v="3"/>
    <s v="España"/>
    <s v="Falta de supervisión o vigilancia"/>
    <s v="Local"/>
    <s v="Ahogado con sintomas de aspiración de agua"/>
    <s v="Sin datos"/>
    <x v="1"/>
    <s v="Playas con vigilancia"/>
    <s v="Sin datos"/>
    <s v="RCP basica SOS y SVA por SEM"/>
    <s v="En horario de vigilancia"/>
    <s v="Natación recreativa"/>
    <s v="Socorrista en servicio"/>
    <s v="Socorrista"/>
    <s v="Rescate por Socorristas o personas adiestradas en RCP"/>
    <s v="#https://www.farodevigo.es/comarcas/2019/08/02/rescatada-nina-punto-ahogarse-baionesa/2149009.html#"/>
  </r>
  <r>
    <d v="2019-07-31T00:00:00"/>
    <x v="446"/>
    <x v="616"/>
    <s v="Maspalomas, San Bartolomé de Tirajana"/>
    <s v="Gran Canaria"/>
    <s v="Canarias"/>
    <m/>
    <s v="27.763589"/>
    <s v="-15.589640"/>
    <s v="En estado crítico una mujer que se ahogó en una piscina de Maspalomas"/>
    <x v="0"/>
    <n v="56"/>
    <s v="España"/>
    <s v="Sin datos"/>
    <s v="Sin datos"/>
    <s v="Ahogado con sintomas de aspiración de agua"/>
    <s v="Sin datos"/>
    <x v="1"/>
    <s v="Piscinas de equipamientos hoteleros y similares"/>
    <s v="Buenas condiciones metereológicas o del agua (Bandera Verde)"/>
    <s v="RCP basica SOS y SVA por SEM"/>
    <s v="En horario de vigilancia"/>
    <s v="Natación recreativa"/>
    <s v="Socorrista en servicio"/>
    <s v="Socorrista"/>
    <s v="Rescate por Socorristas o personas adiestradas en RCP"/>
    <s v="#https://www3.gobiernodecanarias.org/noticias/mujer-trasladada-en-estado-critico-tras-sufrir-un-posible-ahogamiento-en-gran-canaria/#"/>
  </r>
  <r>
    <d v="2019-07-31T00:00:00"/>
    <x v="447"/>
    <x v="617"/>
    <s v="Andratx, Playa Camp de Mar"/>
    <s v="Mallorca"/>
    <s v="Baleares"/>
    <d v="1899-12-30T11:00:00"/>
    <s v="39.537759"/>
    <s v="2.422794"/>
    <s v="Rescatan a un bañista en la playa de Camp de Mar"/>
    <x v="1"/>
    <n v="82"/>
    <s v="España"/>
    <s v="Enfermedad, ataque cardíaco o ACVA"/>
    <s v="Sin datos"/>
    <s v="Ahogamiento secundario a enfermedad"/>
    <s v="Edad, Enfermedad, Enfermedad Mental"/>
    <x v="0"/>
    <s v="Playas con vigilancia"/>
    <s v="Sin datos"/>
    <s v="RCP basica SOS y SVA por SEM"/>
    <s v="En horario de vigilancia"/>
    <s v="Natación recreativa"/>
    <s v="Ciudadano"/>
    <s v="Ciudadano"/>
    <s v="Asistencia por transeúntes no adiestrados"/>
    <s v="#https://www.ultimahora.es/sucesos/ultimas/2019/07/31/1097905/estado-critico-banista-rescatado-camp-mar.html#"/>
  </r>
  <r>
    <d v="2019-07-31T00:00:00"/>
    <x v="448"/>
    <x v="618"/>
    <s v="Salvatierra, Río Miño"/>
    <s v="Pontevedra"/>
    <s v="Galicia"/>
    <d v="1899-12-30T18:30:00"/>
    <s v="42.078312"/>
    <s v="-8.505097"/>
    <s v="Investigan el ahogamiento de una mujer de 47 años en el río Miño en Salvaterra"/>
    <x v="0"/>
    <n v="47"/>
    <s v="Brasil"/>
    <s v="Suicidio"/>
    <s v="Residente"/>
    <s v="Posible Ahogamiento"/>
    <s v="Sin datos"/>
    <x v="0"/>
    <s v="Rios, canales y similares"/>
    <s v="Sin datos"/>
    <s v="Recuperacion de cadaver"/>
    <s v="No vigilado"/>
    <s v="Otro"/>
    <s v="Ciudadano"/>
    <s v="Cuerpo de Seguridad o Emergencias"/>
    <s v="Recuperación de cadaver"/>
    <s v="#https://www.farodevigo.es/sucesos/2019/08/01/hallan-cadaver-mujer-47-anos/2148450.html#"/>
  </r>
  <r>
    <d v="2019-07-31T00:00:00"/>
    <x v="449"/>
    <x v="619"/>
    <s v="Potes, Río Deva"/>
    <s v="Cantabria"/>
    <s v="Cantabria"/>
    <d v="1899-12-30T13:00:00"/>
    <s v="43.154025"/>
    <s v="-4.630610"/>
    <s v="Encuentran muerto a un vecino de Camaleño en el río Deva"/>
    <x v="1"/>
    <n v="61"/>
    <s v="Reino Unido"/>
    <s v="Accidente, caída o zambullida accidentales"/>
    <s v="Residente"/>
    <s v="Ahogamiento secundario a accidente"/>
    <s v="Sin datos"/>
    <x v="0"/>
    <s v="Rios, canales y similares"/>
    <s v="Sin datos"/>
    <s v="Recuperacion de cadaver"/>
    <s v="No vigilado"/>
    <s v="Pesca desde playa o rocas"/>
    <s v="Ciudadano"/>
    <s v="Ciudadano"/>
    <s v="Recuperación de cadaver"/>
    <s v="#https://www.eldiariomontanes.es/region/liebana/encuentran-muerto-vecino-20190731142315-nt.html#"/>
  </r>
  <r>
    <d v="2019-07-31T00:00:00"/>
    <x v="450"/>
    <x v="620"/>
    <s v="Pravía, Rïo Nalón"/>
    <s v="Asturias"/>
    <s v="Asturias"/>
    <d v="1899-12-30T08:59:00"/>
    <s v="43.492020"/>
    <s v="-6.107881"/>
    <s v="Muere un trabajador al caer al río Nalón y ser arrastrado por la corriente"/>
    <x v="1"/>
    <n v="49"/>
    <s v="España"/>
    <s v="Accidente, caída o zambullida accidentales"/>
    <s v="Sin datos"/>
    <s v="Ahogamiento secundario a accidente"/>
    <s v="Sin datos"/>
    <x v="0"/>
    <s v="Rios, canales y similares"/>
    <s v="Sin datos"/>
    <s v="Recuperacion de cadaver"/>
    <s v="No vigilado"/>
    <s v="Actividad cerca del agua"/>
    <s v="Acompañante, familiar, amigo"/>
    <s v="Cuerpo de Seguridad o Emergencias"/>
    <s v="Recuperación de cadaver"/>
    <s v="#https://www.cope.es/actualidad/cultura/noticias/muere-trabajador-caer-rio-nalon-ser-arrastrado-por-corriente-20190731_471103#"/>
  </r>
  <r>
    <d v="2019-07-31T00:00:00"/>
    <x v="451"/>
    <x v="621"/>
    <s v="Camp de Mar"/>
    <s v="Mallorca"/>
    <s v="Baleares"/>
    <d v="1899-12-30T10:55:00"/>
    <s v="39.537377"/>
    <s v="2.420529"/>
    <s v="Salvan la vida a un hombre de 82 años que se encontraba flotando en la playa de Camp de Mar"/>
    <x v="1"/>
    <n v="82"/>
    <s v="España"/>
    <s v="Sin datos"/>
    <s v="Sin datos"/>
    <s v="Ahogado con sintomas de aspiración de agua"/>
    <s v="Edad, Enfermedad, Enfermedad Mental"/>
    <x v="1"/>
    <s v="Playas con vigilancia"/>
    <s v="Sin datos"/>
    <s v="RCP basica SOS y SVA por SEM"/>
    <s v="En horario de vigilancia"/>
    <s v="Natación recreativa"/>
    <s v="Ciudadano"/>
    <s v="Socorrista"/>
    <s v="Rescate por Socorristas o personas adiestradas en RCP"/>
    <s v="#https://www.cronicabalear.es/2019/07/salvan-la-vida-a-un-hombre-de-82-anos-que-se-encontraba-flotando-en-la-playa-de-camp-de-mar/#"/>
  </r>
  <r>
    <d v="2019-07-30T00:00:00"/>
    <x v="452"/>
    <x v="622"/>
    <s v="Estivella, Camping Sierra Calderona"/>
    <s v="Valencia"/>
    <s v="Cdad Valenciana"/>
    <d v="1899-12-30T18:30:00"/>
    <s v="39.725735"/>
    <s v="-0.357980"/>
    <s v="Rescatan a una mujer que cayó a una piscina en Estivella"/>
    <x v="0"/>
    <n v="70"/>
    <s v="España"/>
    <s v="Accidente, caída o zambullida accidentales"/>
    <s v="Sin datos"/>
    <s v="Ahogamiento secundario a accidente"/>
    <s v="Edad, Enfermedad, Enfermedad Mental"/>
    <x v="1"/>
    <s v="Piscinas de equipamientos hoteleros y similares"/>
    <s v="Buenas condiciones metereológicas o del agua (Bandera Verde)"/>
    <s v="RCP basica SOS y SVA por SEM"/>
    <s v="En horario de vigilancia"/>
    <s v="Natación recreativa"/>
    <s v="Socorrista en servicio"/>
    <s v="Socorrista"/>
    <s v="Rescate por Socorristas o personas adiestradas en RCP"/>
    <s v="#https://www.lasprovincias.es/sucesos/rescatan-anciana-cayo-20190802182410-nt.html#"/>
  </r>
  <r>
    <d v="2019-07-30T00:00:00"/>
    <x v="453"/>
    <x v="623"/>
    <s v="Villanueva de Gállego"/>
    <s v="Zaragoza"/>
    <s v="Aragón"/>
    <m/>
    <s v="41.771132"/>
    <s v="-0.822010"/>
    <s v="Rescatada una mujer que cayó a un aljibe en Villanueva"/>
    <x v="0"/>
    <m/>
    <s v="España"/>
    <s v="Accidente, caída o zambullida accidentales"/>
    <s v="Local"/>
    <s v="Perdida de Control"/>
    <s v="Sin datos"/>
    <x v="3"/>
    <s v="Sistemas de recogida, transporte o almacenamiento de agua"/>
    <s v="Sin datos"/>
    <s v="Sin Reanimacion"/>
    <s v="No vigilado"/>
    <s v="Actividad cerca del agua"/>
    <s v="Acompañante, familiar, amigo"/>
    <s v="Cuerpo de Seguridad o Emergencias"/>
    <s v="Rescate por personal adiestrado con equipamiento"/>
    <s v="#https://www.elperiodicodearagon.com/noticias/aragon/rescatada-mujer-cayo-aljibe-villanueva_1377565.html#"/>
  </r>
  <r>
    <d v="2019-07-30T00:00:00"/>
    <x v="454"/>
    <x v="624"/>
    <s v="Pamplona, Río Arga"/>
    <s v="Navarra"/>
    <s v="Navarra"/>
    <m/>
    <s v="42.826859"/>
    <s v="-1.644025"/>
    <s v="Encontrado el cadáver de un hombre de 86 años en el Arga a su paso por Iruñea"/>
    <x v="1"/>
    <n v="86"/>
    <s v="España"/>
    <s v="Accidente, caída o zambullida accidentales"/>
    <s v="Local"/>
    <s v="Ahogamiento secundario a accidente"/>
    <s v="Edad, Enfermedad, Enfermedad Mental"/>
    <x v="0"/>
    <s v="Rios, canales y similares"/>
    <s v="Sin datos"/>
    <s v="Sin Reanimacion"/>
    <s v="No vigilado"/>
    <s v="Actividad cerca del agua"/>
    <s v="Ciudadano"/>
    <s v="Ciudadano"/>
    <s v="Recuperación de cadaver"/>
    <s v="#https://navarra.elespanol.com/articulo/sucesos/cadaver-arga-san-jorge-investigacion-policia/20190731095603281239.html#"/>
  </r>
  <r>
    <d v="2019-07-30T00:00:00"/>
    <x v="455"/>
    <x v="625"/>
    <s v="L'Escala, Playa Rec del Moli"/>
    <s v="Girona"/>
    <s v="Cataluña"/>
    <d v="1899-12-30T11:06:00"/>
    <s v="42.128079"/>
    <s v="3.124019"/>
    <s v="Una ciudadana francesa de 70 años muere ahogada en L'Escala"/>
    <x v="0"/>
    <n v="70"/>
    <s v="Francia"/>
    <s v="Sin datos"/>
    <s v="Extranjero"/>
    <s v="Ahogado con sintomas de aspiración de agua"/>
    <s v="Edad, Enfermedad, Enfermedad Mental"/>
    <x v="0"/>
    <s v="Playas sin vigilancia"/>
    <s v="Sin datos"/>
    <s v="SVA por SEM"/>
    <s v="No vigilado"/>
    <s v="Natación recreativa"/>
    <s v="Ciudadano"/>
    <s v="Ciudadano"/>
    <s v="Asistencia por transeúntes no adiestrados"/>
    <s v="#https://www.lavanguardia.com/vida/20190730/463790794549/una-ciudadana-francesa-de-70-anos-muere-ahogada-en-lescala.html#"/>
  </r>
  <r>
    <d v="2019-07-30T00:00:00"/>
    <x v="456"/>
    <x v="626"/>
    <s v="Cunit"/>
    <s v="Tarragona"/>
    <s v="Cataluña"/>
    <d v="1899-12-30T10:49:00"/>
    <s v="41.192660"/>
    <s v="1.631462"/>
    <s v="Una bañista crítica tras ser rescatada en Cunit"/>
    <x v="0"/>
    <n v="69"/>
    <s v="España"/>
    <s v="Condiciones del medio acuático"/>
    <s v="Sin datos"/>
    <s v="Ahogado con sintomas de aspiración de agua"/>
    <s v="Edad, Enfermedad, Enfermedad Mental"/>
    <x v="1"/>
    <s v="Playas con vigilancia"/>
    <s v="Malas condiciones meterológicas o del agua (Bandera Roja)"/>
    <s v="RCP temprana por transeuntes no adiestrados"/>
    <s v="Fuera del horario de vigilancia"/>
    <s v="Natación recreativa"/>
    <s v="Ciudadano"/>
    <s v="Ciudadano"/>
    <s v="Asistencia por transeúntes no adiestrados"/>
    <s v="#https://www.diaridetarragona.com/costa/Una-banista-critica-tras-ser-rescatada-en-Cunit-20190730-0020.html#"/>
  </r>
  <r>
    <d v="2019-07-30T00:00:00"/>
    <x v="457"/>
    <x v="627"/>
    <s v="Valencia, Puerto"/>
    <s v="Valencia"/>
    <s v="Cdad Valenciana"/>
    <d v="1899-12-30T12:48:00"/>
    <s v="39.462978"/>
    <s v="-0.316237"/>
    <s v="Rescatan el cadáver de un bañista junto a la escollera del Puerto de Valencia"/>
    <x v="1"/>
    <n v="58"/>
    <s v="Argentina"/>
    <s v="Accidente, caída o zambullida accidentales"/>
    <s v="Extranjero"/>
    <s v="Ahogamiento secundario a accidente"/>
    <s v="Sin datos"/>
    <x v="0"/>
    <s v="Puertos, embarcaderos, amarres"/>
    <s v="Sin datos"/>
    <s v="Recuperacion de cadaver"/>
    <s v="No vigilado"/>
    <s v="Actividad cerca del agua"/>
    <s v="Ciudadano"/>
    <s v="Cuerpo de Seguridad o Emergencias"/>
    <s v="Recuperación de cadaver"/>
    <s v="#https://www.lasprovincias.es/valencia-ciudad/localizan-cadaver-banista-20190730131634-nt.html#"/>
  </r>
  <r>
    <d v="2019-07-30T00:00:00"/>
    <x v="458"/>
    <x v="628"/>
    <s v="Valladolid, Río Pisuerga"/>
    <s v="Valladolid"/>
    <s v="Castilla y León"/>
    <d v="1899-12-30T12:00:00"/>
    <s v="41.638452"/>
    <s v="-4.744577"/>
    <s v="Localizado el cadáver de una mujer de 84 años flotando en el río Pisuerga a su paso por Valladolid"/>
    <x v="0"/>
    <n v="84"/>
    <s v="España"/>
    <s v="Accidente, caída o zambullida accidentales"/>
    <s v="Local"/>
    <s v="Ahogamiento secundario a accidente"/>
    <s v="Edad, Enfermedad, Enfermedad Mental"/>
    <x v="0"/>
    <s v="Rios, canales y similares"/>
    <s v="Sin datos"/>
    <s v="RCP temprana por transeuntes no adiestrados"/>
    <s v="No vigilado"/>
    <s v="Sin datos"/>
    <s v="Ciudadano"/>
    <s v="Cuerpo de Seguridad o Emergencias"/>
    <s v="Recuperación de cadaver"/>
    <s v="#https://www.elnortedecastilla.es/valladolid/localizado-cadaver-mujer-20190730135600-nt.html#"/>
  </r>
  <r>
    <d v="2019-07-29T00:00:00"/>
    <x v="459"/>
    <x v="629"/>
    <s v="Isla de Tabarca"/>
    <s v="Alicante"/>
    <s v="Cdad Valenciana"/>
    <d v="1899-12-30T11:15:00"/>
    <s v="38.164567"/>
    <s v="-0.480043"/>
    <s v="Trasladan de Tabarca a Santa Pola a una mujer con síntomas de ahogamiento"/>
    <x v="0"/>
    <n v="53"/>
    <s v="España"/>
    <s v="Incidente o accidente de buceo"/>
    <s v="Sin datos"/>
    <s v="Ahogado con sintomas de aspiración de agua"/>
    <s v="Sin datos"/>
    <x v="1"/>
    <s v="Entorno marino"/>
    <s v="Sin datos"/>
    <s v="SVA por SEM"/>
    <s v="No vigilado"/>
    <s v="Buceo recreativo con botella"/>
    <s v="Acompañante, familiar, amigo"/>
    <s v="Acompañante, familiar, amigo"/>
    <s v="Asistencia por transeúntes adiestrados"/>
    <s v="#https://www.diarioinformacion.com/elche/2019/07/29/trasladan-tabarca-santa-pola-mujer/2173128.html#"/>
  </r>
  <r>
    <d v="2019-07-29T00:00:00"/>
    <x v="460"/>
    <x v="630"/>
    <s v="Santa Pola, Gran Playa"/>
    <s v="Aliicane"/>
    <s v="Cdad Valenciana"/>
    <d v="1899-12-30T12:00:00"/>
    <s v="38.191101"/>
    <s v="-0.575589"/>
    <s v="Rescate persona con síntomas de ahogamiento en Gran Playa"/>
    <x v="1"/>
    <n v="75"/>
    <s v="España"/>
    <s v="Enfermedad, ataque cardíaco o ACVA"/>
    <s v="Sin datos"/>
    <s v="Ahogamiento secundario a enfermedad"/>
    <s v="Edad, Enfermedad, Enfermedad Mental"/>
    <x v="1"/>
    <s v="Playas con vigilancia"/>
    <s v="Sin datos"/>
    <s v="RCP basica SOS y SVA por SEM"/>
    <s v="En horario de vigilancia"/>
    <s v="Natación recreativa"/>
    <s v="Socorrista en servicio"/>
    <s v="Socorrista"/>
    <s v="Rescate por Socorristas o personas adiestradas en RCP"/>
    <s v="#https://www.diarioinformacion.com/sucesos/2019/07/30/ahogado-santa-pola-rescatados-denia/2173262.html#"/>
  </r>
  <r>
    <d v="2019-07-29T00:00:00"/>
    <x v="461"/>
    <x v="631"/>
    <s v="Boiro, Río Coroño"/>
    <s v="A Coruña"/>
    <s v="Galicia"/>
    <d v="1899-12-30T14:00:00"/>
    <s v="42.645717"/>
    <s v="-8.892919"/>
    <s v="Trasladan al hospital de Santiago a un hombre rescatado del agua en un río de Boiro"/>
    <x v="1"/>
    <n v="51"/>
    <s v="España"/>
    <s v="Sin datos"/>
    <s v="Sin datos"/>
    <s v="Distres Acuatico"/>
    <s v="Sin datos"/>
    <x v="1"/>
    <s v="Rios, canales y similares"/>
    <s v="Sin datos"/>
    <s v="SVA por SEM"/>
    <s v="No vigilado"/>
    <s v="Sin datos"/>
    <s v="Ciudadano"/>
    <s v="Cuerpo de Seguridad o Emergencias"/>
    <s v="Asistencia por transeúntes no adiestrados"/>
    <s v="#https://www.galiciapress.es/texto-diario/mostrar/1491455/trasladan-hospital-santiago-hombre-rescatado-agua-rio-boiro#"/>
  </r>
  <r>
    <d v="2019-07-29T00:00:00"/>
    <x v="462"/>
    <x v="632"/>
    <s v="Arteixo, Playa de Combouzas"/>
    <s v="A Coruña"/>
    <s v="Galicia"/>
    <d v="1899-12-30T14:00:00"/>
    <s v="43.312600"/>
    <s v="-8.546448"/>
    <s v="Rescatados dos socorristas en Combouzas"/>
    <x v="1"/>
    <n v="25"/>
    <s v="España"/>
    <s v="Condiciones del medio acuático"/>
    <s v="Local"/>
    <s v="Perdida de Control"/>
    <s v="Sin datos"/>
    <x v="2"/>
    <s v="Playas con vigilancia"/>
    <s v="Malas condiciones meterológicas o del agua (Bandera Roja)"/>
    <s v="Sin Reanimacion"/>
    <s v="En horario de vigilancia"/>
    <s v="Natación recreativa"/>
    <s v="Servicios de emergencia, policia, bomberos"/>
    <s v="Cuerpo de Seguridad o Emergencias"/>
    <s v="Rescate por personal adiestrado con equipamiento"/>
    <s v="#https://www.lavozdegalicia.es/noticia/coruna/coruna/2019/07/29/rescatados-dos-socorristas-combouzas/00031564420665711162883.htm#"/>
  </r>
  <r>
    <d v="2019-07-29T00:00:00"/>
    <x v="462"/>
    <x v="633"/>
    <s v="Arteixo, Playa de Combouzas"/>
    <s v="A Coruña"/>
    <s v="Galicia"/>
    <d v="1899-12-30T14:00:00"/>
    <s v="43.312600"/>
    <s v="-8.546448"/>
    <s v="Rescatados dos socorristas en Combouzas"/>
    <x v="1"/>
    <n v="25"/>
    <s v="España"/>
    <s v="Condiciones del medio acuático"/>
    <s v="Local"/>
    <s v="Perdida de Control"/>
    <s v="Sin datos"/>
    <x v="2"/>
    <s v="Playas con vigilancia"/>
    <s v="Malas condiciones meterológicas o del agua (Bandera Roja)"/>
    <s v="Sin Reanimacion"/>
    <s v="En horario de vigilancia"/>
    <s v="Natación recreativa"/>
    <s v="Servicios de emergencia, policia, bomberos"/>
    <s v="Cuerpo de Seguridad o Emergencias"/>
    <s v="Rescate por personal adiestrado con equipamiento"/>
    <s v="#https://www.lavozdegalicia.es/noticia/coruna/coruna/2019/07/29/rescatados-dos-socorristas-combouzas/00031564420665711162883.htm#"/>
  </r>
  <r>
    <d v="2019-07-29T00:00:00"/>
    <x v="463"/>
    <x v="634"/>
    <s v="Tarragona, Playa de la Mora"/>
    <s v="Tarragona"/>
    <s v="Cataluña"/>
    <d v="1899-12-30T19:30:00"/>
    <s v="41.137937"/>
    <s v="1.346176"/>
    <s v="Un hombre de 62 años muere en la playa de la Móra de Tarragona"/>
    <x v="1"/>
    <n v="62"/>
    <s v="Marruecos"/>
    <s v="Condiciones del medio acuático"/>
    <s v="Residente"/>
    <s v="Ahogado con sintomas de aspiración de agua"/>
    <s v="Sin datos"/>
    <x v="0"/>
    <s v="Playas con vigilancia"/>
    <s v="Sin datos"/>
    <s v="No RCP temprana y SVA por SEM"/>
    <s v="Fuera del horario de vigilancia"/>
    <s v="Natación recreativa"/>
    <s v="Ciudadano"/>
    <s v="Ciudadano"/>
    <s v="Asistencia por transeúntes no adiestrados"/>
    <s v="#https://www.elperiodico.com/es/sociedad/20190729/un-hombre-de-62-anos-muere-en-la-playa-de-la-mora-de-tarragona-7573355#"/>
  </r>
  <r>
    <d v="2019-07-28T00:00:00"/>
    <x v="464"/>
    <x v="635"/>
    <s v="La Laguna, Piscinas de Bajamar"/>
    <s v="Tenerife"/>
    <s v="Canarias"/>
    <d v="1899-12-30T14:57:00"/>
    <s v="28.556433"/>
    <s v="-16.344598"/>
    <s v="Una niña de tres años sufre un ahogamiento en Tenerife"/>
    <x v="0"/>
    <n v="3"/>
    <s v="España"/>
    <s v="Sin datos"/>
    <s v="Sin datos"/>
    <s v="Ahogado con sintomas de aspiración de agua"/>
    <s v="Sin datos"/>
    <x v="1"/>
    <s v="Playas con vigilancia"/>
    <s v="Sin datos"/>
    <s v="RCP basica SOS y SVA por SEM"/>
    <s v="En horario de vigilancia"/>
    <s v="Natación recreativa"/>
    <s v="Socorrista en servicio"/>
    <s v="Socorrista"/>
    <s v="Rescate por Socorristas o personas adiestradas en RCP"/>
    <s v="https://www3.gobiernodecanarias.org/noticias/nina-de-tres-anos-herida-moderada-tras-un-ahogamiento-incompleto-en-tenerife/#https://www3.gobiernodecanarias.org/noticias/nina-de-tres-anos-herida-moderada-tras-un-ahogamiento-incompleto-en-tenerife/#"/>
  </r>
  <r>
    <d v="2019-07-28T00:00:00"/>
    <x v="465"/>
    <x v="636"/>
    <s v="Arona, Playa de las Vistas"/>
    <s v="Tenerife"/>
    <s v="Canarias"/>
    <d v="1899-12-30T14:43:00"/>
    <s v="28.052137"/>
    <s v="-16.723706"/>
    <s v="Evitan el ahogamiento de un hombre en la playa de Las Vistas"/>
    <x v="1"/>
    <n v="63"/>
    <s v="España"/>
    <s v="Sin datos"/>
    <s v="Sin datos"/>
    <s v="Ahogado con sintomas de aspiración de agua"/>
    <s v="Sin datos"/>
    <x v="1"/>
    <s v="Playas con vigilancia"/>
    <s v="Sin datos"/>
    <s v="RCP basica SOS y SVA por SEM"/>
    <s v="En horario de vigilancia"/>
    <s v="Natación recreativa"/>
    <s v="Socorrista en servicio"/>
    <s v="Socorrista"/>
    <s v="Rescate por Socorristas o personas adiestradas en RCP"/>
    <s v="#https://www.eldia.es/sucesos/2019/07/28/evitan-ahogamiento-hombre-playa-vistas/996348.html#"/>
  </r>
  <r>
    <d v="2019-07-28T00:00:00"/>
    <x v="466"/>
    <x v="637"/>
    <s v="Santa Cruz de Tenerife, Playa de Las Teresitas"/>
    <s v="Tenerife"/>
    <s v="Canarias"/>
    <d v="1899-12-30T17:20:00"/>
    <s v="28.508450"/>
    <s v="-16.186789"/>
    <s v="En estado grave tras ahogarse en la playa de Las Teresitas"/>
    <x v="1"/>
    <n v="26"/>
    <s v="China"/>
    <s v="Sin datos"/>
    <s v="Extranjero"/>
    <s v="Ahogado con sintomas de aspiración de agua"/>
    <s v="Sin datos"/>
    <x v="1"/>
    <s v="Playas con vigilancia"/>
    <s v="Sin datos"/>
    <s v="RCP basica SOS y SVA por SEM"/>
    <s v="En horario de vigilancia"/>
    <s v="Natación recreativa"/>
    <s v="Ciudadano"/>
    <s v="Ciudadano"/>
    <s v="Asistencia por transeúntes no adiestrados"/>
    <s v="#https://www.eldia.es/sucesos/2019/07/28/grave-ahogarse-playa-teresitas/996351.html#"/>
  </r>
  <r>
    <d v="2019-07-28T00:00:00"/>
    <x v="467"/>
    <x v="638"/>
    <s v="Colera, playa del Garbet"/>
    <s v="Girona"/>
    <s v="Cataluña"/>
    <d v="1899-12-30T17:00:00"/>
    <s v="42.393345"/>
    <s v="3.152489"/>
    <s v="Muere un hombre mientras se bañaba en una playa de Colera, Girona"/>
    <x v="1"/>
    <n v="50"/>
    <s v="España"/>
    <s v="Sin datos"/>
    <s v="Sin datos"/>
    <s v="Ahogado con sintomas de aspiración de agua"/>
    <s v="Sin datos"/>
    <x v="0"/>
    <s v="Playas sin vigilancia"/>
    <s v="Sin datos"/>
    <s v="Sin Reanimacion"/>
    <s v="No vigilado"/>
    <s v="Natación recreativa"/>
    <s v="Ciudadano"/>
    <s v="Embarcación de recreo"/>
    <s v="Asistencia por transeúntes no adiestrados"/>
    <s v="#https://www.lavanguardia.com/sucesos/20190728/463742974846/muere-playa-garbet-colera-victima-ahogado-girona.html#"/>
  </r>
  <r>
    <d v="2019-07-28T00:00:00"/>
    <x v="468"/>
    <x v="639"/>
    <s v="Tarifa, Playa de Bolonia"/>
    <s v="Cádiz"/>
    <s v="Andalucía"/>
    <d v="1899-12-30T19:00:00"/>
    <s v="36.087585"/>
    <s v="-5.774259"/>
    <s v="Rescatan en Bolonia a una mujer semiahogada"/>
    <x v="0"/>
    <n v="45"/>
    <s v="Reino Unido"/>
    <s v="Sin datos"/>
    <s v="Extranjero"/>
    <s v="Ahogado con sintomas de aspiración de agua"/>
    <s v="Sin datos"/>
    <x v="1"/>
    <s v="Playas con vigilancia"/>
    <s v="Sin datos"/>
    <s v="RCP basica por socorrista en servicio"/>
    <s v="En horario de vigilancia"/>
    <s v="Natación recreativa"/>
    <s v="Socorrista en servicio"/>
    <s v="Socorrista"/>
    <s v="Rescate por Socorristas o personas adiestradas en RCP"/>
    <s v="#https://www.yanoticias.es/rescatan-en-bolonia-a-una-mujer-semiahogada/#"/>
  </r>
  <r>
    <d v="2019-07-28T00:00:00"/>
    <x v="469"/>
    <x v="640"/>
    <s v="Alocén, Embalse de Entrepeñas"/>
    <s v="Guadalajara"/>
    <s v="Castilla La Mancha"/>
    <d v="1899-12-30T14:00:00"/>
    <s v="40.569938"/>
    <s v="-2.736517"/>
    <s v="Ahogado un joven del 26 años en el embalse de Entrepeñas"/>
    <x v="1"/>
    <n v="26"/>
    <s v="España"/>
    <s v="Accidente, caída o zambullida accidentales"/>
    <s v="Sin datos"/>
    <s v="Ahogado con sintomas de aspiración de agua"/>
    <s v="Sin datos"/>
    <x v="0"/>
    <s v="Embalses, Pantanos"/>
    <s v="Sin datos"/>
    <s v="Recuperacion de cadaver"/>
    <s v="No vigilado"/>
    <s v="Zambullida"/>
    <s v="Acompañante, familiar, amigo"/>
    <s v="Cuerpo de Seguridad o Emergencias"/>
    <s v="Recuperación de cadaver"/>
    <s v="#https://www.guadaque.com/sucesos-guadaque/ahogado-un-joven-del-26-anos-en-el-embalse-de-entrepenas#"/>
  </r>
  <r>
    <d v="2019-07-28T00:00:00"/>
    <x v="470"/>
    <x v="641"/>
    <s v="Cartagena, Playa Honda"/>
    <s v="Murcia"/>
    <s v="Murcia"/>
    <d v="1899-12-30T12:00:00"/>
    <s v="37.632251"/>
    <s v="-0.734771"/>
    <s v="Rescatan el cuerpo sin vida de un hombre ahogado en Playa Honda"/>
    <x v="1"/>
    <n v="70"/>
    <s v="España"/>
    <s v="Sin datos"/>
    <s v="Sin datos"/>
    <s v="Posible Ahogamiento"/>
    <s v="Edad, Enfermedad, Enfermedad Mental"/>
    <x v="0"/>
    <s v="Playas con vigilancia"/>
    <s v="Sin datos"/>
    <s v="RCP basica SOS y SVA por SEM"/>
    <s v="En horario de vigilancia"/>
    <s v="Natación recreativa"/>
    <s v="Socorrista en servicio"/>
    <s v="Socorrista"/>
    <s v="Rescate por Socorristas o personas adiestradas en RCP"/>
    <s v="#https://www.laverdad.es/murcia/cartagena/rescatan-cuerpo-vida-20190728125109-nt.html#"/>
  </r>
  <r>
    <d v="2019-07-28T00:00:00"/>
    <x v="471"/>
    <x v="642"/>
    <s v="Santa Pola, Cala Santiago Bernabeu"/>
    <s v="Alicante"/>
    <s v="Cdad Valenciana"/>
    <d v="1899-12-30T12:10:00"/>
    <s v="38.189372"/>
    <s v="-0.554769"/>
    <s v="Muere un hombre de 81 años ahogado en una playa de Santa Pola"/>
    <x v="1"/>
    <n v="81"/>
    <s v="España"/>
    <s v="Sin datos"/>
    <s v="Sin datos"/>
    <s v="Ahogado con sintomas de aspiración de agua"/>
    <s v="Edad, Enfermedad, Enfermedad Mental"/>
    <x v="0"/>
    <s v="Playas con vigilancia"/>
    <s v="Severas condiciones metereológicas o del agua"/>
    <s v="RCP basica SOS y SVA por SEM"/>
    <s v="En horario de vigilancia"/>
    <s v="Natación recreativa"/>
    <s v="Sin datos"/>
    <s v="Socorrista"/>
    <s v="Rescate por Socorristas o personas adiestradas en RCP"/>
    <s v="#https://www.diarioinformacion.com/sucesos/2019/07/28/muere-hombre-81-anos-ahogado/2172934.html#"/>
  </r>
  <r>
    <d v="2019-07-27T00:00:00"/>
    <x v="472"/>
    <x v="643"/>
    <s v="Valverde, Playa de las Cojas"/>
    <s v="El Hierro"/>
    <s v="Canarias"/>
    <d v="1899-12-30T19:53:00"/>
    <s v="27.720774"/>
    <s v="-17.956280"/>
    <s v="Pescador herido grave al caer en zona de rocas en El Hierro"/>
    <x v="1"/>
    <n v="71"/>
    <s v="España"/>
    <s v="Accidente, caída o zambullida accidentales"/>
    <s v="Local"/>
    <s v="Ahogamiento secundario a accidente"/>
    <s v="Edad, Enfermedad, Enfermedad Mental"/>
    <x v="5"/>
    <s v="Entorno marino"/>
    <s v="Sin datos"/>
    <s v="SVA por SEM"/>
    <s v="No vigilado"/>
    <s v="Pesca desde playa o rocas"/>
    <s v="Acompañante, familiar, amigo"/>
    <s v="Ciudadano"/>
    <s v="Asistencia por transeúntes no adiestrados"/>
    <s v="#https://www3.gobiernodecanarias.org/noticias/pescador-herido-grave-al-caer-en-zona-de-rocas-en-el-hierro/#"/>
  </r>
  <r>
    <d v="2019-07-27T00:00:00"/>
    <x v="473"/>
    <x v="644"/>
    <s v="Herguijuela de la Sierra"/>
    <s v="Salamanca"/>
    <s v="Castilla y León"/>
    <d v="1899-12-30T13:00:00"/>
    <s v="40.445360"/>
    <s v="-0.074302"/>
    <s v="Aparece el cuerpo sin vida de un hombre dentro de un bidón de riego en Herguijuela"/>
    <x v="1"/>
    <n v="59"/>
    <s v="España"/>
    <s v="Accidente, caída o zambullida accidentales"/>
    <s v="Local"/>
    <s v="Ahogado con sintomas de aspiración de agua"/>
    <s v="Sin datos"/>
    <x v="0"/>
    <s v="Contenedor de agua, cubo, fuente, etc"/>
    <s v="Sin datos"/>
    <s v="Recuperacion de cadaver"/>
    <s v="No vigilado"/>
    <s v="Actividad cerca del agua"/>
    <s v="Acompañante, familiar, amigo"/>
    <s v="Acompañante, familiar, amigo"/>
    <s v="Recuperación de cadaver"/>
    <s v="#https://www.lagacetadesalamanca.es/sucesos/aparece-el-cuerpo-sin-vida-de-un-hombre-dentro-de-un-bidon-de-riego-en-herguijuela-MY1357196#"/>
  </r>
  <r>
    <d v="2019-07-27T00:00:00"/>
    <x v="474"/>
    <x v="645"/>
    <s v="Los Llanos de Aridane, Puerto Naos"/>
    <s v="Tenerife"/>
    <s v="Canarias"/>
    <m/>
    <s v="28.586252"/>
    <s v="-17.911023"/>
    <s v="Los bomberos rescatan a un hombre que cayó al mar en Puerto Naos"/>
    <x v="1"/>
    <m/>
    <s v="España"/>
    <s v="Accidente, caída o zambullida accidentales"/>
    <s v="Sin datos"/>
    <s v="Ahogamiento secundario a accidente"/>
    <s v="Sin datos"/>
    <x v="1"/>
    <s v="Entorno marino"/>
    <s v="Sin datos"/>
    <s v="SVA por SEM"/>
    <s v="No vigilado"/>
    <s v="Actividad cerca del agua"/>
    <s v="Acompañante, familiar, amigo"/>
    <s v="Cuerpo de Seguridad o Emergencias"/>
    <s v="Rescate por personal adiestrado con soporte de emergencias"/>
    <s v="#https://www.eldiario.es/canariasahora/lapalmaahora/sucesos/bomberos-rescatan-hombre-Puerto-Naos_0_925307681.html#"/>
  </r>
  <r>
    <d v="2019-07-27T00:00:00"/>
    <x v="475"/>
    <x v="646"/>
    <s v="Xove, Playa de Esteiro"/>
    <s v="Lugo"/>
    <s v="Galicia"/>
    <d v="1899-12-30T12:00:00"/>
    <s v="43.712457"/>
    <s v="-7.561156"/>
    <s v="Socorristas de Xove rescatan en Esteiro a un surfista en apuros"/>
    <x v="1"/>
    <n v="25"/>
    <s v="España"/>
    <s v="Condiciones del medio acuático"/>
    <s v="Local"/>
    <s v="Perdida de Control"/>
    <s v="Sin datos"/>
    <x v="2"/>
    <s v="Playas con vigilancia"/>
    <s v="Moderadas condiciones metereológicas o del agua (Bandera amarilla)"/>
    <s v="Sin Reanimacion"/>
    <s v="En horario de vigilancia"/>
    <s v="Surf-Windsurf-Esqui acuatico-Kyte"/>
    <s v="Socorrista en servicio"/>
    <s v="Socorrista"/>
    <s v="Rescate por Socorristas o personas adiestradas en RCP"/>
    <s v="#https://www.lavozdegalicia.es/noticia/amarina/2019/07/28/socorristas-xove-rescatan-esteiro-surfista-apuros/0003_201907X28C5991.htm#"/>
  </r>
  <r>
    <d v="2019-07-27T00:00:00"/>
    <x v="476"/>
    <x v="647"/>
    <s v="Campos, Playa de Es Trenc"/>
    <s v="Mallorca"/>
    <s v="Baleares"/>
    <d v="1899-12-30T19:00:00"/>
    <s v="39.352995"/>
    <s v="2.974568"/>
    <s v="Fallece ahogado un hombre de 61 años en la playa de Es Trenc"/>
    <x v="1"/>
    <n v="61"/>
    <s v="España"/>
    <s v="Sin datos"/>
    <s v="Sin datos"/>
    <s v="Ahogado con sintomas de aspiración de agua"/>
    <s v="Sin datos"/>
    <x v="0"/>
    <s v="Playas con vigilancia"/>
    <s v="Sin datos"/>
    <s v="RCP basica SOS y SVA por SEM"/>
    <s v="En horario de vigilancia"/>
    <s v="Natación recreativa"/>
    <s v="Socorrista en servicio"/>
    <s v="Socorrista"/>
    <s v="Rescate por Socorristas o personas adiestradas en RCP"/>
    <s v="#https://www.cronicabalear.es/2019/07/fallece-ahogado-un-hombre-de-61-anos-en-la-playa-de-es-trenc/#"/>
  </r>
  <r>
    <d v="2019-07-27T00:00:00"/>
    <x v="477"/>
    <x v="648"/>
    <s v="Can Pere Antoni"/>
    <s v="Mallorca"/>
    <s v="Baleares"/>
    <d v="1899-12-30T20:30:00"/>
    <s v="39.562805"/>
    <s v="2.661025"/>
    <s v="Una socorrista fuera de servicio salva a un niño de morir ahogado en Can Pere Antoni"/>
    <x v="1"/>
    <n v="8"/>
    <s v="Senegal"/>
    <s v="Condiciones del medio acuático"/>
    <s v="Residente"/>
    <s v="Distres Acuatico"/>
    <s v="Falta de supervisión o vigilancia"/>
    <x v="3"/>
    <s v="Playas con vigilancia"/>
    <s v="Moderadas condiciones metereológicas o del agua (Bandera amarilla)"/>
    <s v="Sin Reanimacion"/>
    <s v="Fuera del horario de vigilancia"/>
    <s v="Natación recreativa"/>
    <s v="Socorrista no en servicio"/>
    <s v="Socorrista"/>
    <s v="Rescate por Socorristas o personas adiestradas en RCP"/>
    <s v="#https://www.ultimahora.es/sucesos/ultimas/2019/07/28/1097291/socorrista-fuera-servicio-salva-nino-morir-ahogado-can-pere-antoni.html#"/>
  </r>
  <r>
    <d v="2019-07-27T00:00:00"/>
    <x v="478"/>
    <x v="649"/>
    <s v="Denia, Les rotes"/>
    <s v="Alicante"/>
    <s v="Cdad Valenciana"/>
    <d v="1899-12-30T23:00:00"/>
    <s v="38.836533"/>
    <s v="0.124032"/>
    <s v="Rescatan a dos náufragos a medianoche en les Rotes de Dénia tras una intensa búsqueda"/>
    <x v="1"/>
    <n v="44"/>
    <s v="España"/>
    <s v="Naufragio"/>
    <s v="Sin datos"/>
    <s v="Perdida de Control"/>
    <s v="Sin datos"/>
    <x v="3"/>
    <s v="Entorno marino"/>
    <s v="Sin datos"/>
    <s v="Sin Reanimacion"/>
    <s v="No vigilado"/>
    <s v="Embarcación a motor"/>
    <s v="Ciudadano"/>
    <s v="Cuerpo de Seguridad o Emergencias"/>
    <s v="Rescate por personal adiestrado con equipamiento"/>
    <s v="#https://www.levante-emv.com/marina/2019/07/28/rescatan-naufragos-medianoche-les-rotes/1905849.html#"/>
  </r>
  <r>
    <d v="2019-07-27T00:00:00"/>
    <x v="478"/>
    <x v="650"/>
    <s v="Denia, Les rotes"/>
    <s v="Alicante"/>
    <s v="Cdad Valenciana"/>
    <d v="1899-12-30T23:00:00"/>
    <s v="38.836533"/>
    <s v="0.124032"/>
    <s v="Rescatan a dos náufragos a medianoche en les Rotes de Dénia tras una intensa búsqueda"/>
    <x v="1"/>
    <n v="44"/>
    <s v="España"/>
    <s v="Naufragio"/>
    <s v="Sin datos"/>
    <s v="Perdida de Control"/>
    <s v="Sin datos"/>
    <x v="2"/>
    <s v="Entorno marino"/>
    <s v="Sin datos"/>
    <s v="Sin Reanimacion"/>
    <s v="No vigilado"/>
    <s v="Embarcación a motor"/>
    <s v="Ciudadano"/>
    <s v="Cuerpo de Seguridad o Emergencias"/>
    <s v="Rescate por personal adiestrado con equipamiento"/>
    <s v="#https://www.levante-emv.com/marina/2019/07/28/rescatan-naufragos-medianoche-les-rotes/1905849.html#"/>
  </r>
  <r>
    <d v="2019-07-27T00:00:00"/>
    <x v="479"/>
    <x v="651"/>
    <s v="Cullera"/>
    <s v="Valencia"/>
    <s v="Cdad Valenciana"/>
    <d v="1899-12-30T20:15:00"/>
    <s v="39.185592"/>
    <s v="-0.215044"/>
    <s v="Rescatan a dos deportistas arrastradas mar adentro por el poniente en Cullera"/>
    <x v="1"/>
    <n v="27"/>
    <s v="Argentina"/>
    <s v="Condiciones del medio acuático"/>
    <s v="Residente"/>
    <s v="Perdida de Control"/>
    <s v="Sin datos"/>
    <x v="2"/>
    <s v="Entorno marino"/>
    <s v="Moderadas condiciones metereológicas o del agua (Bandera amarilla)"/>
    <s v="Sin Reanimacion"/>
    <s v="No vigilado"/>
    <s v="Surf-Windsurf-Esqui acuatico-Kyte"/>
    <s v="Ciudadano"/>
    <s v="Cuerpo de Seguridad o Emergencias"/>
    <s v="Rescate por personal adiestrado con equipamiento"/>
    <s v="#https://www.levante-emv.com/ribera/2019/07/27/rescatan-paddlesurfistas-arrastrados-mar-adentro/1905636.html#"/>
  </r>
  <r>
    <d v="2019-07-27T00:00:00"/>
    <x v="479"/>
    <x v="652"/>
    <s v="Cullera"/>
    <s v="Valencia"/>
    <s v="Cdad Valenciana"/>
    <d v="1899-12-30T20:15:00"/>
    <s v="39.185592"/>
    <s v="-0.215044"/>
    <s v="Rescatan a dos deportistas arrastradas mar adentro por el poniente en Cullera"/>
    <x v="1"/>
    <n v="59"/>
    <s v="Argentina"/>
    <s v="Condiciones del medio acuático"/>
    <s v="Residente"/>
    <s v="Perdida de Control"/>
    <s v="Sin datos"/>
    <x v="2"/>
    <s v="Entorno marino"/>
    <s v="Moderadas condiciones metereológicas o del agua (Bandera amarilla)"/>
    <s v="Sin Reanimacion"/>
    <s v="No vigilado"/>
    <s v="Surf-Windsurf-Esqui acuatico-Kyte"/>
    <s v="Ciudadano"/>
    <s v="Cuerpo de Seguridad o Emergencias"/>
    <s v="Rescate por personal adiestrado con equipamiento"/>
    <s v="#https://www.levante-emv.com/ribera/2019/07/27/rescatan-paddlesurfistas-arrastrados-mar-adentro/1905636.html#"/>
  </r>
  <r>
    <d v="2019-07-27T00:00:00"/>
    <x v="480"/>
    <x v="653"/>
    <s v="Calblanque, Cala del Barco"/>
    <s v="Murcia"/>
    <s v="Murcia"/>
    <m/>
    <s v="37.587400"/>
    <s v="-0.792592"/>
    <s v="Fallece un hombre de 87 años al despeñarse cuando hacía senderismo en Calblanque"/>
    <x v="1"/>
    <n v="87"/>
    <s v="España"/>
    <s v="Accidente, caída o zambullida accidentales"/>
    <s v="Sin datos"/>
    <s v="Ahogamiento secundario a accidente"/>
    <s v="Edad, Enfermedad, Enfermedad Mental"/>
    <x v="0"/>
    <s v="Entorno marino"/>
    <s v="Sin datos"/>
    <s v="Recuperacion de cadaver"/>
    <s v="No vigilado"/>
    <s v="Actividad cerca del agua"/>
    <s v="Acompañante, familiar, amigo"/>
    <s v="Cuerpo de Seguridad o Emergencias"/>
    <s v="Recuperación de cadaver"/>
    <s v="#https://www.laverdad.es/murcia/cartagena/fallece-hombre-anos-20190727213204-nt.html#"/>
  </r>
  <r>
    <d v="2019-07-27T00:00:00"/>
    <x v="481"/>
    <x v="654"/>
    <s v="Ribeira, Playa de Ladeira"/>
    <s v="A Coruña"/>
    <s v="Galicia"/>
    <d v="1899-12-30T18:00:00"/>
    <s v="42.577955"/>
    <s v="-9.060069"/>
    <s v="Fallece tras ser rescatado del agua en la playa de Ladeira"/>
    <x v="1"/>
    <m/>
    <s v="España"/>
    <s v="Corriente de resaca"/>
    <s v="Sin datos"/>
    <s v="Ahogado con sintomas de aspiración de agua"/>
    <s v="Sin datos"/>
    <x v="0"/>
    <s v="Playas con vigilancia"/>
    <s v="Sin datos"/>
    <s v="RCP basica SOS y SVA por SEM"/>
    <s v="En horario de vigilancia"/>
    <s v="Natación recreativa"/>
    <s v="Socorrista en servicio"/>
    <s v="Socorrista"/>
    <s v="Asistencia por transeúntes no adiestrados"/>
    <s v="#https://www.farodevigo.es/sucesos/2019/07/27/fallece-rescatado-agua-playa-ladeira/2146587.html#"/>
  </r>
  <r>
    <d v="2019-07-27T00:00:00"/>
    <x v="481"/>
    <x v="655"/>
    <s v="Ribeira, Playa de Ladeira"/>
    <s v="A Coruña"/>
    <s v="Galicia"/>
    <d v="1899-12-30T18:00:00"/>
    <s v="42.577955"/>
    <s v="-9.060069"/>
    <s v="Fallece tras ser rescatado del agua en la playa de Ladeira"/>
    <x v="0"/>
    <m/>
    <s v="España"/>
    <s v="Corriente de resaca"/>
    <s v="Sin datos"/>
    <s v="Perdida de Control"/>
    <s v="Sin datos"/>
    <x v="2"/>
    <s v="Playas con vigilancia"/>
    <s v="Sin datos"/>
    <s v="Sin Reanimacion"/>
    <s v="En horario de vigilancia"/>
    <s v="Natación recreativa"/>
    <s v="Socorrista en servicio"/>
    <s v="No preciso extraccion"/>
    <s v="Asistencia por transeúntes no adiestrados"/>
    <s v="#https://www.farodevigo.es/sucesos/2019/07/27/fallece-rescatado-agua-playa-ladeira/2146587.html#"/>
  </r>
  <r>
    <d v="2019-07-26T00:00:00"/>
    <x v="482"/>
    <x v="656"/>
    <s v="Cádiz, Playa de Santa María del Mar"/>
    <s v="Cádiz"/>
    <s v="Andalucía"/>
    <d v="1899-12-30T09:00:00"/>
    <s v="36.520215"/>
    <s v="-6.287647"/>
    <s v="Unos surfistas rescatan a un bañista de 70 años en Santa María del Mar, en Cádiz"/>
    <x v="1"/>
    <n v="70"/>
    <s v="España"/>
    <s v="Condiciones del medio acuático"/>
    <s v="Local"/>
    <s v="Ahogado con sintomas de aspiración de agua"/>
    <s v="Edad, Enfermedad, Enfermedad Mental"/>
    <x v="1"/>
    <s v="Playas con vigilancia"/>
    <s v="Sin datos"/>
    <s v="RCP basica temprana por transeunte adiestrado"/>
    <s v="Fuera del horario de vigilancia"/>
    <s v="Natación recreativa"/>
    <s v="Ciudadano"/>
    <s v="Ciudadano"/>
    <s v="Asistencia por transeúntes no adiestrados"/>
    <s v="#https://www.diariodecadiz.es/cadiz/surfistas-Santa-Maria-Mar-Cadiz_0_1376562595.html#"/>
  </r>
  <r>
    <d v="2019-07-25T00:00:00"/>
    <x v="483"/>
    <x v="657"/>
    <s v="Las Palmas de Gran Canaria"/>
    <s v="Gran Canaria"/>
    <s v="Canarias"/>
    <m/>
    <s v="28.113083"/>
    <s v="-15.413900"/>
    <s v="El cadáver hallado en los tetrápodos es del presunto matricida de Copherfam"/>
    <x v="1"/>
    <n v="44"/>
    <s v="España"/>
    <s v="Suicidio"/>
    <s v="Local"/>
    <s v="Posible Ahogamiento"/>
    <s v="Sin datos"/>
    <x v="0"/>
    <s v="Entorno marino"/>
    <s v="Sin datos"/>
    <s v="Recuperacion de cadaver"/>
    <s v="No vigilado"/>
    <s v="Actividad cerca del agua"/>
    <s v="Ciudadano"/>
    <s v="Cuerpo de Seguridad o Emergencias"/>
    <s v="Recuperación de cadaver"/>
    <s v="#https://www.canarias7.es/sucesos/el-cadaver-hallado-en-los-tetrapodos-es-del-presunto-matricida-de-copherfam-EX7734341#"/>
  </r>
  <r>
    <d v="2019-07-25T00:00:00"/>
    <x v="484"/>
    <x v="658"/>
    <s v="O Grove, Playa de A Lanzada"/>
    <s v="Pontevedra"/>
    <s v="Galicia"/>
    <d v="1899-12-30T19:00:00"/>
    <s v="42.453635"/>
    <s v="-8.881289"/>
    <s v="Rescatan en A Lanzada a dos menores que arrastraba la corriente cuando practicaban bodyboard"/>
    <x v="1"/>
    <n v="15"/>
    <s v="España"/>
    <s v="Condiciones del medio acuático"/>
    <s v="Local"/>
    <s v="Perdida de Control"/>
    <s v="Sin datos"/>
    <x v="2"/>
    <s v="Playas con vigilancia"/>
    <s v="Sin datos"/>
    <s v="Sin Reanimacion"/>
    <s v="Fuera del horario de vigilancia"/>
    <s v="Surf-Windsurf-Esqui acuatico-Kyte"/>
    <s v="Ciudadano"/>
    <s v="Socorrista"/>
    <s v="Rescate por Socorristas o personas adiestradas en RCP"/>
    <s v="#https://www.farodevigo.es/portada-pontevedra/2019/07/25/rescatan-lanzada-menores-arrastraba-corriente/2145552.html#"/>
  </r>
  <r>
    <d v="2019-07-25T00:00:00"/>
    <x v="484"/>
    <x v="659"/>
    <s v="O Grove, Playa de A Lanzada"/>
    <s v="Pontevedra"/>
    <s v="Galicia"/>
    <d v="1899-12-30T19:00:00"/>
    <s v="42.453635"/>
    <s v="-8.881289"/>
    <s v="Rescatan en A Lanzada a dos menores que arrastraba la corriente cuando practicaban bodyboard"/>
    <x v="1"/>
    <n v="15"/>
    <s v="España"/>
    <s v="Condiciones del medio acuático"/>
    <s v="Local"/>
    <s v="Perdida de Control"/>
    <s v="Sin datos"/>
    <x v="2"/>
    <s v="Playas con vigilancia"/>
    <s v="Sin datos"/>
    <s v="Sin Reanimacion"/>
    <s v="Fuera del horario de vigilancia"/>
    <s v="Surf-Windsurf-Esqui acuatico-Kyte"/>
    <s v="Ciudadano"/>
    <s v="Socorrista"/>
    <s v="Rescate por Socorristas o personas adiestradas en RCP"/>
    <s v="#https://www.farodevigo.es/portada-pontevedra/2019/07/25/rescatan-lanzada-menores-arrastraba-corriente/2145552.html#"/>
  </r>
  <r>
    <d v="2019-07-25T00:00:00"/>
    <x v="485"/>
    <x v="660"/>
    <s v="La Azohía"/>
    <s v="Murcia"/>
    <s v="Murcia"/>
    <d v="1899-12-30T13:30:00"/>
    <s v="37.553131"/>
    <s v="-1.170504"/>
    <s v="Un hombre de 84 años, encontrado muerto en la playa de La Azohía (Cartagena)"/>
    <x v="1"/>
    <n v="84"/>
    <s v="España"/>
    <s v="Sin datos"/>
    <s v="Sin datos"/>
    <s v="Posible Ahogamiento"/>
    <s v="Edad, Enfermedad, Enfermedad Mental"/>
    <x v="0"/>
    <s v="Playas sin vigilancia"/>
    <s v="Buenas condiciones metereológicas o del agua (Bandera Verde)"/>
    <s v="RCP basica SOS y SVA por SEM"/>
    <s v="En horario de vigilancia"/>
    <s v="Natación recreativa"/>
    <s v="Ciudadano"/>
    <s v="Ciudadano"/>
    <s v="Asistencia por transeúntes no adiestrados"/>
    <s v="#https://www.elespanol.com/sociedad/sucesos/20190725/hombre-anos-encontrado-muerto-playa-azohia-cartagena/416459442_0.html#"/>
  </r>
  <r>
    <d v="2019-07-25T00:00:00"/>
    <x v="486"/>
    <x v="661"/>
    <s v="Calviá, Playa de Palmanova"/>
    <s v="Mallorca"/>
    <s v="Baleares"/>
    <d v="1899-12-30T18:00:00"/>
    <s v="39.518976"/>
    <s v="2.537264"/>
    <s v="Hallan muerto a un bañista de 59 años en la playa de Palmanova"/>
    <x v="1"/>
    <n v="59"/>
    <s v="España"/>
    <s v="Sin datos"/>
    <s v="Sin datos"/>
    <s v="Posible Ahogamiento"/>
    <s v="Sin datos"/>
    <x v="0"/>
    <s v="Entorno marino"/>
    <s v="Sin datos"/>
    <s v="Recuperacion de cadaver"/>
    <s v="No vigilado"/>
    <s v="Sin datos"/>
    <s v="Ciudadano"/>
    <s v="Cuerpo de Seguridad o Emergencias"/>
    <s v="Recuperación de cadaver"/>
    <s v="#https://www.diariodemallorca.es/sucesos/2019/07/26/hallan-muerto-banista-59-anos/1436357.html#"/>
  </r>
  <r>
    <d v="2019-07-25T00:00:00"/>
    <x v="487"/>
    <x v="662"/>
    <s v="Mollerussa, Piscinas municipales"/>
    <s v="Lleida"/>
    <s v="Cataluña"/>
    <d v="1899-12-30T16:00:00"/>
    <s v="41.624232"/>
    <s v="0.893535"/>
    <s v="Una niña de 6 años, a punto de morir ahogada en una piscina de Mollerussa"/>
    <x v="0"/>
    <n v="6"/>
    <s v="España"/>
    <s v="Sin datos"/>
    <s v="Local"/>
    <s v="Ahogado con sintomas de aspiración de agua"/>
    <s v="Sin datos"/>
    <x v="1"/>
    <s v="Piscinas publicas con vigilancia"/>
    <s v="Buenas condiciones metereológicas o del agua (Bandera Verde)"/>
    <s v="RCP basica SOS y SVA por SEM"/>
    <s v="En horario de vigilancia"/>
    <s v="Natación recreativa"/>
    <s v="Socorrista en servicio"/>
    <s v="Socorrista"/>
    <s v="Rescate por Socorristas o personas adiestradas en RCP"/>
    <s v="#https://www.lavanguardia.com/local/lleida/20190725/463691881565/nina-6-anos-morir-ahogada-piscina-mollerussa.html#"/>
  </r>
  <r>
    <d v="2019-07-25T00:00:00"/>
    <x v="488"/>
    <x v="663"/>
    <s v="Santa Pola, Cala Santiago Bernabeu"/>
    <s v="Alicante"/>
    <s v="Cdad Valenciana"/>
    <d v="1899-12-30T20:07:00"/>
    <s v="38.189372"/>
    <s v="-0.554769"/>
    <s v="Muere un hombre de 70 años ahogado en una cala de Santa Pola"/>
    <x v="1"/>
    <n v="70"/>
    <s v="España"/>
    <s v="Sin datos"/>
    <s v="Sin datos"/>
    <s v="Posible Ahogamiento"/>
    <s v="Edad, Enfermedad, Enfermedad Mental"/>
    <x v="0"/>
    <s v="Playas con vigilancia"/>
    <s v="Sin datos"/>
    <s v="SVA por SEM"/>
    <s v="Fuera del horario de vigilancia"/>
    <s v="Natación recreativa"/>
    <s v="Ciudadano"/>
    <s v="Ciudadano"/>
    <s v="Asistencia por transeúntes no adiestrados"/>
    <s v="#https://www.levante-emv.com/sucesos/2019/07/26/ahogado-playa-santa-pola/1905186.html#"/>
  </r>
  <r>
    <d v="2019-07-25T00:00:00"/>
    <x v="489"/>
    <x v="664"/>
    <s v="Peñíscola, Playa Sur"/>
    <s v="Castellón"/>
    <s v="Cdad Valenciana"/>
    <d v="1899-12-30T10:00:00"/>
    <s v="40.358200"/>
    <s v="0.401185"/>
    <s v="Fallece una bañista en una playa de Peñíscola"/>
    <x v="0"/>
    <n v="82"/>
    <s v="España"/>
    <s v="Sin datos"/>
    <s v="Sin datos"/>
    <s v="Posible Ahogamiento"/>
    <s v="Edad, Enfermedad, Enfermedad Mental"/>
    <x v="0"/>
    <s v="Playas con vigilancia"/>
    <s v="Sin datos"/>
    <s v="SVA por SEM"/>
    <s v="Fuera del horario de vigilancia"/>
    <s v="Natación recreativa"/>
    <s v="Ciudadano"/>
    <s v="Ciudadano"/>
    <s v="Asistencia por transeúntes no adiestrados"/>
    <s v="#https://www.lasprovincias.es/sucesos/fallece-banista-playa-paniscola-20190725125549-nt.html#"/>
  </r>
  <r>
    <d v="2019-07-24T00:00:00"/>
    <x v="490"/>
    <x v="665"/>
    <s v="Ferrol, Playa de Covas"/>
    <s v="A Coruña"/>
    <s v="Galicia"/>
    <d v="1899-12-30T18:00:00"/>
    <s v="43.671858"/>
    <s v="-7.604468"/>
    <s v="Los socorristas rescatan a un turista en las rocas de la playa ferrolana de Covas"/>
    <x v="1"/>
    <n v="21"/>
    <s v="Sin Datos"/>
    <s v="Corriente de resaca"/>
    <s v="Extranjero"/>
    <s v="Perdida de Control"/>
    <s v="Sin datos"/>
    <x v="3"/>
    <s v="Playas con vigilancia"/>
    <s v="Sin datos"/>
    <s v="Sin Reanimacion"/>
    <s v="En horario de vigilancia"/>
    <s v="Natación competitiva"/>
    <s v="Socorrista en servicio"/>
    <s v="Socorrista"/>
    <s v="Rescate por Socorristas o personas adiestradas en RCP"/>
    <s v="#https://www.lavozdegalicia.es/noticia/ferrol/ferrol/2019/07/25/socorristas-rescatan-turista-rocas-playa-ferrolana-covas/00031564049316496407490.htm#"/>
  </r>
  <r>
    <d v="2019-07-24T00:00:00"/>
    <x v="491"/>
    <x v="666"/>
    <s v="Torrevieja, Playa de la Mata"/>
    <s v="Alicante"/>
    <s v="Cdad Valenciana"/>
    <d v="1899-12-30T20:40:00"/>
    <s v="38.010365"/>
    <s v="-0.652584"/>
    <s v="Fallece ahogado un hombre de 75 años en la playa de La Mata de Torrevieja"/>
    <x v="1"/>
    <n v="75"/>
    <s v="España"/>
    <s v="Sin datos"/>
    <s v="Otra CCAA"/>
    <s v="Ahogado con sintomas de aspiración de agua"/>
    <s v="Edad, Enfermedad, Enfermedad Mental"/>
    <x v="0"/>
    <s v="Playas con vigilancia"/>
    <s v="Sin datos"/>
    <s v="Recuperacion de cadaver"/>
    <s v="No vigilado"/>
    <s v="Natación recreativa"/>
    <s v="Acompañante, familiar, amigo"/>
    <s v="Cuerpo de Seguridad o Emergencias"/>
    <s v="Recuperación de cadaver"/>
    <s v="#https://www.diarioinformacion.com/vega-baja/2019/07/24/fallece-ahogado-hombre-75-anos/2171831.html#"/>
  </r>
  <r>
    <d v="2019-07-24T00:00:00"/>
    <x v="492"/>
    <x v="667"/>
    <s v="Reinosa, antigua mina Fontoria"/>
    <s v="Cantabria"/>
    <s v="Cantabria"/>
    <m/>
    <s v="43.009965"/>
    <s v="-4.153680"/>
    <s v="Localizado el cuerpo sin vida de Victoriano a las afueras de Reinosa"/>
    <x v="1"/>
    <n v="73"/>
    <s v="España"/>
    <s v="Accidente, caída o zambullida accidentales"/>
    <s v="Local"/>
    <s v="Posible Ahogamiento"/>
    <s v="Edad, Enfermedad, Enfermedad Mental"/>
    <x v="0"/>
    <s v="Aguas interiores sin vigilancia"/>
    <s v="Sin datos"/>
    <s v="Recuperacion de cadaver"/>
    <s v="No vigilado"/>
    <s v="Actividad cerca del agua"/>
    <s v="Ciudadano"/>
    <s v="Cuerpo de Seguridad o Emergencias"/>
    <s v="Recuperación de cadaver"/>
    <s v="#https://www.ifomocantabria.es/articulo/campoo-los-valles/localizado-cuerpo-vida-victoriano-afueras-reinosa/20190726105658003049.html#"/>
  </r>
  <r>
    <d v="2019-07-24T00:00:00"/>
    <x v="493"/>
    <x v="668"/>
    <s v="Santander, Playa de la Magdalena"/>
    <s v="Cantabria"/>
    <s v="Cantabria"/>
    <d v="1899-12-30T19:04:00"/>
    <s v="43.467814"/>
    <s v="-3.772031"/>
    <s v="Fallece una mujer en la playa de La Magdalena"/>
    <x v="0"/>
    <m/>
    <s v="España"/>
    <s v="Enfermedad, ataque cardíaco o ACVA"/>
    <s v="Sin datos"/>
    <s v="Posible Ahogamiento"/>
    <s v="Sin datos"/>
    <x v="0"/>
    <s v="Playas con vigilancia"/>
    <s v="Buenas condiciones metereológicas o del agua (Bandera Verde)"/>
    <s v="SVA por SEM"/>
    <s v="En horario de vigilancia"/>
    <s v="Sin datos"/>
    <s v="Servicios de emergencia, policia, bomberos"/>
    <s v="Sin datos"/>
    <s v="Sin datos"/>
    <s v="#https://www.eldiariocantabria.es/articulo/santander/fallece-mujer-playa-magdalena/20190724201544062771.html#"/>
  </r>
  <r>
    <d v="2019-07-24T00:00:00"/>
    <x v="494"/>
    <x v="669"/>
    <s v="Vilanova i la Geltrú, Playa de Ribes Roges"/>
    <s v="Barcelona"/>
    <s v="Cataluña"/>
    <d v="1899-12-30T12:50:00"/>
    <s v="41.212131"/>
    <s v="1.722371"/>
    <s v="Fallece una mujer de 86 años en una playa de Vilanova i la Geltrú"/>
    <x v="0"/>
    <n v="86"/>
    <s v="España"/>
    <s v="Sin datos"/>
    <s v="Sin datos"/>
    <s v="Posible Ahogamiento"/>
    <s v="Edad, Enfermedad, Enfermedad Mental"/>
    <x v="0"/>
    <s v="Playas con vigilancia"/>
    <s v="Buenas condiciones metereológicas o del agua (Bandera Verde)"/>
    <s v="RCP basica SOS y SVA por SEM"/>
    <s v="En horario de vigilancia"/>
    <s v="Natación recreativa"/>
    <s v="Socorrista en servicio"/>
    <s v="Socorrista"/>
    <s v="Rescate por Socorristas o personas adiestradas en RCP"/>
    <s v="#https://www.lavanguardia.com/local/catalunya/20190724/463684553476/fallece-mujer-playa-vilanova-i-la-geltru-ribes-roges.html#"/>
  </r>
  <r>
    <d v="2019-07-24T00:00:00"/>
    <x v="495"/>
    <x v="670"/>
    <s v="Montijo"/>
    <s v="Badajoz"/>
    <s v="Extremadura"/>
    <d v="1899-12-30T14:30:00"/>
    <s v="38.907753"/>
    <s v="-6.601997"/>
    <s v="Un niño de dos años sufre un ahogamiento en una piscina de Montijo"/>
    <x v="1"/>
    <n v="2"/>
    <s v="España"/>
    <s v="Falta de supervisión o vigilancia"/>
    <s v="Local"/>
    <s v="Ahogado con sintomas de aspiración de agua"/>
    <s v="Sin datos"/>
    <x v="1"/>
    <s v="Piscinas domesticas no vigiladas"/>
    <s v="Buenas condiciones metereológicas o del agua (Bandera Verde)"/>
    <s v="SVA por SEM"/>
    <s v="No vigilado"/>
    <s v="Actividad cerca del agua"/>
    <s v="Acompañante, familiar, amigo"/>
    <s v="Acompañante, familiar, amigo"/>
    <s v="Asistencia por transeúntes no adiestrados"/>
    <s v="#https://amp.europapress.es/extremadura/noticia-nino-dos-anos-resultado-herido-grave-sufrir-ahogamiento-piscina-chalet-cercano-montijo-20190723171933.html?__twitter_impression=true#"/>
  </r>
  <r>
    <d v="2019-07-24T00:00:00"/>
    <x v="496"/>
    <x v="671"/>
    <s v="Alcalá de Henares, Río Henares"/>
    <s v="Madrid"/>
    <s v="Madrid"/>
    <d v="1899-12-30T17:30:00"/>
    <s v="40.468778"/>
    <s v="-3.386072"/>
    <s v="Muere ahogado un hombre en el río Henares"/>
    <x v="1"/>
    <n v="50"/>
    <s v="España"/>
    <s v="Sin datos"/>
    <s v="Sin datos"/>
    <s v="Ahogado con sintomas de aspiración de agua"/>
    <s v="Sin datos"/>
    <x v="0"/>
    <s v="Rios, canales y similares"/>
    <s v="Sin datos"/>
    <s v="Recuperacion de cadaver"/>
    <s v="No vigilado"/>
    <s v="Natación recreativa"/>
    <s v="Acompañante, familiar, amigo"/>
    <s v="Cuerpo de Seguridad o Emergencias"/>
    <s v="Recuperación de cadaver"/>
    <s v="#https://www.elmundo.es/madrid/2019/07/24/5d380760fc6c8345358b4601.html#"/>
  </r>
  <r>
    <d v="2019-07-23T00:00:00"/>
    <x v="497"/>
    <x v="672"/>
    <s v="Arona, Playa de las Vistas"/>
    <s v="Tenerife"/>
    <s v="Canarias"/>
    <d v="1899-12-30T16:36:00"/>
    <s v="28.052105"/>
    <s v="-16.723919"/>
    <s v="Varón herido moderado al sufrir un semiahogamiento en Tenerife"/>
    <x v="1"/>
    <n v="73"/>
    <s v="España"/>
    <s v="Sin datos"/>
    <s v="Sin datos"/>
    <s v="Ahogado con sintomas de aspiración de agua"/>
    <s v="Edad, Enfermedad, Enfermedad Mental"/>
    <x v="1"/>
    <s v="Playas con vigilancia"/>
    <s v="Sin datos"/>
    <s v="RCP basica SOS y SVA por SEM"/>
    <s v="En horario de vigilancia"/>
    <s v="Natación recreativa"/>
    <s v="Socorrista en servicio"/>
    <s v="Socorrista"/>
    <s v="Rescate por Socorristas o personas adiestradas en RCP"/>
    <s v="#https://www3.gobiernodecanarias.org/noticias/varon-herido-moderado-al-sufrir-un-semiahogamiento-en-tenerife/#"/>
  </r>
  <r>
    <d v="2019-07-23T00:00:00"/>
    <x v="498"/>
    <x v="673"/>
    <s v="Arona, Playa de las Vstas"/>
    <s v="Tenerife"/>
    <s v="Canarias"/>
    <d v="1899-12-30T16:30:00"/>
    <s v="28.052238"/>
    <s v="-16.724540"/>
    <s v="Mayor de 73 años a punto de ahogarse en Playa Las Vistas"/>
    <x v="1"/>
    <n v="73"/>
    <s v="España"/>
    <s v="Sin datos"/>
    <s v="Sin datos"/>
    <s v="Ahogado con sintomas de aspiración de agua"/>
    <s v="Edad, Enfermedad, Enfermedad Mental"/>
    <x v="1"/>
    <s v="Playas con vigilancia"/>
    <s v="Sin datos"/>
    <s v="RCP basica SOS y SVA por SEM"/>
    <s v="En horario de vigilancia"/>
    <s v="Natación recreativa"/>
    <s v="Socorrista en servicio"/>
    <s v="Socorrista"/>
    <s v="Rescate por Socorristas o personas adiestradas en RCP"/>
    <m/>
  </r>
  <r>
    <d v="2019-07-23T00:00:00"/>
    <x v="499"/>
    <x v="674"/>
    <s v="Pájara, Playa de Morro Jable"/>
    <s v="Fuerteventura"/>
    <s v="Canarias"/>
    <d v="1899-12-30T17:00:00"/>
    <s v="28.049253"/>
    <s v="-14.351133"/>
    <s v="Recuperan del mar en estado grave a un joven de 22 años en Fuerteventura"/>
    <x v="1"/>
    <n v="22"/>
    <s v="España"/>
    <s v="Accidente, caída o zambullida accidentales"/>
    <s v="Sin datos"/>
    <s v="Ahogado con sintomas de aspiración de agua"/>
    <s v="Sin datos"/>
    <x v="1"/>
    <s v="Playas con vigilancia"/>
    <s v="Sin datos"/>
    <s v="RCP basica SOS y SVA por SEM"/>
    <s v="En horario de vigilancia"/>
    <s v="Natación recreativa"/>
    <s v="Sin datos"/>
    <s v="Sin datos"/>
    <s v="Sin datos"/>
    <s v="#https://www.lavanguardia.com/vida/20190723/463678975024/recuperan-del-mar-en-estado-grave-a-un-joven-de-22-anos-en-fuerteventura.html#"/>
  </r>
  <r>
    <d v="2019-07-23T00:00:00"/>
    <x v="500"/>
    <x v="675"/>
    <s v="Torrelavega, Río Saja"/>
    <s v="Cantabria"/>
    <s v="Cantabria"/>
    <d v="1899-12-30T16:29:00"/>
    <s v="43.353445"/>
    <s v="-4.063443"/>
    <s v="Fallece ahogado un hombre en el río Saja, en Cantabria"/>
    <x v="1"/>
    <n v="50"/>
    <s v="España"/>
    <s v="Accidente, caída o zambullida accidentales"/>
    <s v="Sin datos"/>
    <s v="Ahogamiento secundario a accidente"/>
    <s v="Sin datos"/>
    <x v="7"/>
    <s v="Rios, canales y similares"/>
    <s v="Sin datos"/>
    <s v="Recuperacion de cadaver"/>
    <s v="No vigilado"/>
    <s v="Actividad cerca del agua"/>
    <s v="Ciudadano"/>
    <s v="Cuerpo de Seguridad o Emergencias"/>
    <s v="Asistencia por transeúntes no adiestrados"/>
    <s v="#https://www.lne.es/cantabria/2019/07/23/fallece-ahogado-hombre-rio-saja/2506340.html#"/>
  </r>
  <r>
    <d v="2019-07-23T00:00:00"/>
    <x v="501"/>
    <x v="676"/>
    <s v="Azpeitia"/>
    <s v="Guipuzcoa"/>
    <s v="Euskadi"/>
    <m/>
    <s v="43.182942"/>
    <s v="-2.270927"/>
    <s v="La Ertzaintza investiga como homicidio la muerte de un niño de cuatro años en Azpeitia"/>
    <x v="1"/>
    <n v="4"/>
    <s v="España"/>
    <s v="Homicidio, Asesinato"/>
    <s v="Local"/>
    <s v="Ahogado con sintomas de aspiración de agua"/>
    <s v="Sin datos"/>
    <x v="0"/>
    <s v="Bañera"/>
    <s v="Sin datos"/>
    <s v="Recuperacion de cadaver"/>
    <s v="No vigilado"/>
    <s v="Baño en reposo"/>
    <s v="Acompañante, familiar, amigo"/>
    <s v="Ciudadano"/>
    <s v="Recuperación de cadaver"/>
    <s v="#https://elpais.com/ccaa/2019/07/24/paisvasco/1563970711_683245.html#"/>
  </r>
  <r>
    <d v="2019-07-23T00:00:00"/>
    <x v="502"/>
    <x v="677"/>
    <s v="Tapia de Casariego"/>
    <s v="Asturias"/>
    <s v="Asturias"/>
    <m/>
    <s v="43.572960"/>
    <s v="-6.946598"/>
    <s v="Rescatan del agua el cadáver de un hombre en Tapia"/>
    <x v="1"/>
    <n v="73"/>
    <s v="España"/>
    <s v="Accidente, caída o zambullida accidentales"/>
    <s v="Local"/>
    <s v="Ahogamiento secundario a accidente"/>
    <s v="Sin datos"/>
    <x v="0"/>
    <s v="Entorno marino"/>
    <s v="Sin datos"/>
    <s v="Recuperacion de cadaver"/>
    <s v="No vigilado"/>
    <s v="Pesca desde playa o rocas"/>
    <s v="Ciudadano"/>
    <s v="Cuerpo de Seguridad o Emergencias"/>
    <s v="Recuperación de cadaver"/>
    <s v="#https://www.lne.es/asturias/2019/07/23/rescatan-cuerpo-hombre-vida-tapia/2506364.html#"/>
  </r>
  <r>
    <d v="2019-07-23T00:00:00"/>
    <x v="503"/>
    <x v="678"/>
    <s v="Almacelles, piscinas municipal"/>
    <s v="Lleida"/>
    <s v="Cataluña"/>
    <d v="1899-12-30T18:00:00"/>
    <s v="41.728465"/>
    <s v="0.431371"/>
    <s v="Menor de 13 años ha sido recuperado en la piscina municipal de Almacelles (Segrià)"/>
    <x v="1"/>
    <n v="13"/>
    <s v="España"/>
    <s v="Sin datos"/>
    <s v="Sin datos"/>
    <s v="Ahogado con sintomas de aspiración de agua"/>
    <s v="Sin datos"/>
    <x v="1"/>
    <s v="Piscinas publicas con vigilancia"/>
    <s v="Buenas condiciones metereológicas o del agua (Bandera Verde)"/>
    <s v="RCP basica SOS y SVA por SEM"/>
    <s v="En horario de vigilancia"/>
    <s v="Natación recreativa"/>
    <s v="Sin datos"/>
    <s v="Socorrista"/>
    <s v="Rescate por Socorristas o personas adiestradas en RCP"/>
    <s v="#https://www.diaridetarragona.com/costa/Evacuan-en-helicoptero-a-un-nino-de-3-anos-por-ahogamiento-20190723-0081.html#"/>
  </r>
  <r>
    <d v="2019-07-23T00:00:00"/>
    <x v="504"/>
    <x v="679"/>
    <s v="Segur de Calafell"/>
    <s v="Tarragona"/>
    <s v="Cataluña"/>
    <d v="1899-12-30T18:00:00"/>
    <s v="41.207445"/>
    <s v="1.595848"/>
    <s v="Evacúan en helicóptero a un niño de 3 años por ahogamiento"/>
    <x v="1"/>
    <n v="3"/>
    <s v="España"/>
    <s v="Falta de supervisión o vigilancia"/>
    <s v="Local"/>
    <s v="Ahogado con sintomas de aspiración de agua"/>
    <s v="Sin datos"/>
    <x v="1"/>
    <s v="Piscinas domesticas no vigiladas"/>
    <s v="Buenas condiciones metereológicas o del agua (Bandera Verde)"/>
    <s v="SVA por SEM"/>
    <s v="No vigilado"/>
    <s v="Actividad cerca del agua"/>
    <s v="Acompañante, familiar, amigo"/>
    <s v="Acompañante, familiar, amigo"/>
    <s v="Asistencia por transeúntes no adiestrados"/>
    <s v="#https://www.diaridetarragona.com/costa/Evacuan-en-helicoptero-a-un-nino-de-3-anos-por-ahogamiento-20190723-0081.html#"/>
  </r>
  <r>
    <d v="2019-07-23T00:00:00"/>
    <x v="505"/>
    <x v="680"/>
    <s v="Fuengirola, Playa de Carvajal"/>
    <s v="Málaga"/>
    <s v="Andalucía"/>
    <d v="1899-12-30T10:45:00"/>
    <s v="36.571513"/>
    <s v="-4.589155"/>
    <s v="Fallece un hombre de 63 años tras ser rescatado en la playa de Carvajal en Fuengirola"/>
    <x v="1"/>
    <n v="63"/>
    <s v="España"/>
    <s v="Sin datos"/>
    <s v="Sin datos"/>
    <s v="Ahogado con sintomas de aspiración de agua"/>
    <s v="Edad, Enfermedad, Enfermedad Mental"/>
    <x v="0"/>
    <s v="Playas sin vigilancia"/>
    <s v="Sin datos"/>
    <s v="No RCP temprana y SVA por SEM"/>
    <s v="Fuera del horario de vigilancia"/>
    <s v="Natación recreativa"/>
    <s v="Ciudadano"/>
    <s v="Ciudadano"/>
    <s v="Asistencia por transeúntes no adiestrados"/>
    <s v="#https://www.diariosur.es/costadelsol/fallece-hombre-anos-20190723205555-nt.html#"/>
  </r>
  <r>
    <d v="2019-07-23T00:00:00"/>
    <x v="506"/>
    <x v="681"/>
    <s v="Castrillón, Playa de Munielles"/>
    <s v="Asturias"/>
    <s v="Asturias"/>
    <d v="1899-12-30T19:00:00"/>
    <s v="43.579523"/>
    <s v="-6.012480"/>
    <s v="Rescatan a un submarinista turolense que se mostró indispuesto en la playa de Munielles"/>
    <x v="1"/>
    <m/>
    <s v="España"/>
    <s v="Incidente o accidente de buceo"/>
    <s v="Otra CCAA"/>
    <s v="Distres Acuatico"/>
    <s v="Sin datos"/>
    <x v="1"/>
    <s v="Playas con vigilancia"/>
    <s v="Sin datos"/>
    <s v="Sin Reanimacion"/>
    <s v="En horario de vigilancia"/>
    <s v="Buceo recreativo con botella"/>
    <s v="Socorrista en servicio"/>
    <s v="Socorrista"/>
    <s v="Rescate por Socorristas o personas adiestradas en RCP"/>
    <s v="#https://www.lne.es/aviles/2019/07/23/rescatan-submarinista-turolense-mostro-indispuesto/2506107.html#"/>
  </r>
  <r>
    <d v="2019-07-22T00:00:00"/>
    <x v="507"/>
    <x v="682"/>
    <s v="Marbella, Polideportivo Guadaiza"/>
    <s v="Málaga"/>
    <s v="Andalucía"/>
    <m/>
    <s v="36.498307"/>
    <s v="-4.981267"/>
    <s v="Salva la vida de una niña de siete años a punto de ahogarse en un polideportivo de Marbella"/>
    <x v="0"/>
    <n v="7"/>
    <s v="Marruecos"/>
    <s v="Sin datos"/>
    <s v="Residente"/>
    <s v="Ahogado con sintomas de aspiración de agua"/>
    <s v="Sin datos"/>
    <x v="1"/>
    <s v="Piscinas publicas con vigilancia"/>
    <s v="Buenas condiciones metereológicas o del agua (Bandera Verde)"/>
    <s v="RCP basica SOS y SVA por SEM"/>
    <s v="En horario de vigilancia"/>
    <s v="Natación recreativa"/>
    <s v="Socorrista en servicio"/>
    <s v="Socorrista"/>
    <s v="Rescate por Socorristas o personas adiestradas en RCP"/>
    <s v="#https://www.diariosur.es/marbella-estepona/salva-vida-nina-20190805203818-nt.html#"/>
  </r>
  <r>
    <d v="2019-07-22T00:00:00"/>
    <x v="508"/>
    <x v="683"/>
    <s v="Hondarribia, Cala Asturiaga"/>
    <s v="Guipuzcoa"/>
    <s v="Euskadi"/>
    <d v="1899-12-30T20:30:00"/>
    <s v="43.391699"/>
    <s v="-1.790579"/>
    <s v="Un francés de 56 años muere ahogado en una cala en Hondarribia"/>
    <x v="1"/>
    <n v="56"/>
    <s v="Francia"/>
    <s v="Incidente o accidente de buceo"/>
    <s v="Extranjero"/>
    <s v="Ahogado con sintomas de aspiración de agua"/>
    <s v="Sin datos"/>
    <x v="0"/>
    <s v="Entorno marino"/>
    <s v="Sin datos"/>
    <s v="RCP basica temprana por transeunte adiestrado"/>
    <s v="No vigilado"/>
    <s v="Buceo a pulmon"/>
    <s v="Acompañante, familiar, amigo"/>
    <s v="Ciudadano"/>
    <s v="Asistencia por transeúntes adiestrados"/>
    <s v="#https://www.diariovasco.com/bidasoa/hondarribia/muere-frances-hondarribia-20190722230242-nt.html#vca=sticky-btn&amp;vso=rrss&amp;vmc=tw&amp;vli=Hondarribia#"/>
  </r>
  <r>
    <d v="2019-07-22T00:00:00"/>
    <x v="509"/>
    <x v="684"/>
    <s v="Perbes, Playa de Perbes"/>
    <s v="A Coruña"/>
    <s v="Galicia"/>
    <d v="1899-12-30T16:00:00"/>
    <s v="43.376001"/>
    <s v="-8.214640"/>
    <s v="Fallece un hombre tras ser rescatado del agua en la playa de Perbes"/>
    <x v="1"/>
    <n v="69"/>
    <s v="España"/>
    <s v="Sin datos"/>
    <s v="Sin datos"/>
    <s v="Posible Ahogamiento"/>
    <s v="Edad, Enfermedad, Enfermedad Mental"/>
    <x v="0"/>
    <s v="Playas con vigilancia"/>
    <s v="Severas condiciones metereológicas o del agua"/>
    <s v="RCP basica SOS y SVA por SEM"/>
    <s v="En horario de vigilancia"/>
    <s v="Natación recreativa"/>
    <s v="Ciudadano"/>
    <s v="Ciudadano"/>
    <s v="Asistencia por transeúntes no adiestrados"/>
    <s v="#https://www.farodevigo.es/sucesos/2019/07/22/fallece-hombre-rescatado-agua-playa/2143844.html#"/>
  </r>
  <r>
    <d v="2019-07-22T00:00:00"/>
    <x v="510"/>
    <x v="685"/>
    <s v="Valencia, Playa de Pinedo"/>
    <s v="Valencia"/>
    <s v="Cdad Valenciana"/>
    <d v="1899-12-30T18:00:00"/>
    <s v="39.422146"/>
    <s v="-0.332483"/>
    <s v="Una mujer muere en la playa de Pinedo"/>
    <x v="0"/>
    <n v="65"/>
    <s v="España"/>
    <s v="Sin datos"/>
    <s v="Sin datos"/>
    <s v="Posible Ahogamiento"/>
    <s v="Edad, Enfermedad, Enfermedad Mental"/>
    <x v="0"/>
    <s v="Playas con vigilancia"/>
    <s v="Sin datos"/>
    <s v="RCP basica SOS y SVA por SEM"/>
    <s v="En horario de vigilancia"/>
    <s v="Natación recreativa"/>
    <s v="Ciudadano"/>
    <s v="Ciudadano"/>
    <s v="Asistencia por transeúntes no adiestrados"/>
    <s v="#https://www.lasprovincias.es/sucesos/mujer-muere-playa-pinedo-20190722215040-nt.html#"/>
  </r>
  <r>
    <d v="2019-07-22T00:00:00"/>
    <x v="511"/>
    <x v="686"/>
    <s v="Foz, Playa de A Rapadoira"/>
    <s v="Lugo"/>
    <s v="Galicia"/>
    <m/>
    <s v="43.572598"/>
    <s v="-7.247518"/>
    <s v="Evacúan de la playa de A Rapadoira a una mujer que sufrió un corte de digestión en el agua"/>
    <x v="0"/>
    <n v="70"/>
    <s v="España"/>
    <s v="Enfermedad, ataque cardíaco o ACVA"/>
    <s v="Local"/>
    <s v="Ahogamiento secundario a enfermedad"/>
    <s v="Edad, Enfermedad, Enfermedad Mental"/>
    <x v="1"/>
    <s v="Playas con vigilancia"/>
    <s v="Sin datos"/>
    <s v="Sin Reanimacion"/>
    <s v="En horario de vigilancia"/>
    <s v="Natación recreativa"/>
    <s v="Socorrista en servicio"/>
    <s v="Socorrista"/>
    <s v="Rescate por Socorristas o personas adiestradas en RCP"/>
    <s v="#https://www.lavozdegalicia.es/noticia/amarina/2019/07/20/evacuan-playa-rapadoira-mujer-aparecio-inconsciente-agua/00031563639571981592179.htm#"/>
  </r>
  <r>
    <d v="2019-07-22T00:00:00"/>
    <x v="512"/>
    <x v="687"/>
    <s v="Mont Roig del Campo, Playa de la Porquerola"/>
    <s v="Tarragona"/>
    <s v="Cataluña"/>
    <d v="1899-12-30T11:30:00"/>
    <s v="41.030872"/>
    <s v="0.971924"/>
    <s v="Muere ahogado un hombre de 72 años en una playa de Tarragona"/>
    <x v="1"/>
    <n v="72"/>
    <s v="Francia"/>
    <s v="Condiciones del medio acuático"/>
    <s v="Extranjero"/>
    <s v="Ahogado con sintomas de aspiración de agua"/>
    <s v="Edad, Enfermedad, Enfermedad Mental"/>
    <x v="6"/>
    <s v="Playas con vigilancia"/>
    <s v="Moderadas condiciones metereológicas o del agua (Bandera amarilla)"/>
    <s v="RCP basica SOS y SVA por SEM"/>
    <s v="En horario de vigilancia"/>
    <s v="Natación recreativa"/>
    <s v="Socorrista en servicio"/>
    <s v="Socorrista"/>
    <s v="Rescate por Socorristas o personas adiestradas en RCP"/>
    <s v="#https://www.lavanguardia.com/vida/20190722/463646401572/muere-ahogado-un-hombre-de-72-anos-en-una-playa-de-tarragona.html#"/>
  </r>
  <r>
    <d v="2019-07-22T00:00:00"/>
    <x v="513"/>
    <x v="688"/>
    <s v="Garrafe de Torío, Rïo Torio"/>
    <s v="León"/>
    <s v="Castilla y León"/>
    <m/>
    <s v="42.732605"/>
    <s v="-5.519730"/>
    <s v="Investigan la muerte de un anciano de 82 años tras ser localizado su cuerpo sin vida en las aguas del río Torío a su paso por La Flecha"/>
    <x v="1"/>
    <n v="82"/>
    <s v="España"/>
    <s v="Sin datos"/>
    <s v="Local"/>
    <s v="Posible Ahogamiento"/>
    <s v="Edad, Enfermedad, Enfermedad Mental"/>
    <x v="0"/>
    <s v="Rios, canales y similares"/>
    <s v="Sin datos"/>
    <s v="Recuperacion de cadaver"/>
    <s v="No vigilado"/>
    <s v="Actividad cerca del agua"/>
    <s v="Ciudadano"/>
    <s v="Ciudadano"/>
    <s v="Recuperación de cadaver"/>
    <s v="#https://www.diariodeavila.es/noticia/Z06B0E504-A0CC-BB76-B6CFBC70182E1FFB/Dos-personas-mueren-ahogadas-en-Leon-y-Soria#"/>
  </r>
  <r>
    <d v="2019-07-22T00:00:00"/>
    <x v="514"/>
    <x v="689"/>
    <s v="Valle Gran Rey, Playa de La Calera"/>
    <s v="La Gomera"/>
    <s v="Canarias"/>
    <d v="1899-12-30T12:53:00"/>
    <s v="28.094872"/>
    <s v="-17.342523"/>
    <s v="Fallece ahogada una mujer en La Gomera"/>
    <x v="0"/>
    <n v="50"/>
    <s v="Alemania"/>
    <s v="Sin datos"/>
    <s v="Extranjero"/>
    <s v="Ahogado con sintomas de aspiración de agua"/>
    <s v="Sin datos"/>
    <x v="0"/>
    <s v="Playas con vigilancia"/>
    <s v="Sin datos"/>
    <s v="RCP basica SOS y SVA por SEM"/>
    <s v="En horario de vigilancia"/>
    <s v="Natación recreativa"/>
    <s v="Socorrista en servicio"/>
    <s v="Socorrista"/>
    <s v="Rescate por Socorristas o personas adiestradas en RCP"/>
    <s v="#https://www3.gobiernodecanarias.org/noticias/fallece-una-mujer-ahogada-en-la-gomera/#"/>
  </r>
  <r>
    <d v="2019-07-21T00:00:00"/>
    <x v="515"/>
    <x v="690"/>
    <s v="Chapinería"/>
    <s v="Madrid"/>
    <s v="Madrid"/>
    <m/>
    <s v="40.379053"/>
    <s v="-4.211221"/>
    <s v="El Summa reanima a una mujer semiahogada en su piscina de Chapinería"/>
    <x v="0"/>
    <n v="76"/>
    <s v="España"/>
    <s v="Sin datos"/>
    <s v="Local"/>
    <s v="Ahogado con sintomas de aspiración de agua"/>
    <s v="Edad, Enfermedad, Enfermedad Mental"/>
    <x v="0"/>
    <s v="Piscinas domesticas no vigiladas"/>
    <s v="Buenas condiciones metereológicas o del agua (Bandera Verde)"/>
    <s v="SVA por SEM"/>
    <s v="No vigilado"/>
    <s v="Natación recreativa"/>
    <s v="Acompañante, familiar, amigo"/>
    <s v="Acompañante, familiar, amigo"/>
    <s v="Asistencia por transeúntes no adiestrados"/>
    <s v="#https://madridpress.com/art/258257/el-summa-reanima-a-una-mujer-semiahogada-en-su-piscina-de-chapineria#"/>
  </r>
  <r>
    <d v="2019-07-21T00:00:00"/>
    <x v="516"/>
    <x v="691"/>
    <s v="Santa Pola"/>
    <s v="Alicante"/>
    <s v="Cdad Valenciana"/>
    <m/>
    <s v="38.533423"/>
    <s v="-0.155285"/>
    <s v="ahogamiento un hombre de 70 años en la playa de Poniente de Benidorm"/>
    <x v="0"/>
    <n v="84"/>
    <s v="España"/>
    <s v="Sin datos"/>
    <s v="Sin datos"/>
    <s v="Ahogado con sintomas de aspiración de agua"/>
    <s v="Edad, Enfermedad, Enfermedad Mental"/>
    <x v="1"/>
    <s v="Playas con vigilancia"/>
    <s v="Sin datos"/>
    <s v="RCP basica SOS y SVA por SEM"/>
    <s v="En horario de vigilancia"/>
    <s v="Natación recreativa"/>
    <s v="Socorrista en servicio"/>
    <s v="Socorrista"/>
    <s v="Rescate por Socorristas o personas adiestradas en RCP"/>
    <s v="#https://diariodealicante.net/rescatan-a-banistas-con-sintomas-de-ahogamiento-en-una-masia-de-onda-y-playas-de-alicante/#"/>
  </r>
  <r>
    <d v="2019-07-21T00:00:00"/>
    <x v="517"/>
    <x v="692"/>
    <s v="Benidorm, Playa del Poniente"/>
    <s v="Alicante"/>
    <s v="Cdad Valenciana"/>
    <d v="1899-12-30T18:00:00"/>
    <s v="38.533423"/>
    <s v="-0.155285"/>
    <s v="ahogamiento un hombre de 70 años en la playa de Poniente de Benidorm"/>
    <x v="1"/>
    <n v="70"/>
    <s v="España"/>
    <s v="Sin datos"/>
    <s v="Sin datos"/>
    <s v="Ahogado con sintomas de aspiración de agua"/>
    <s v="Edad, Enfermedad, Enfermedad Mental"/>
    <x v="0"/>
    <s v="Playas con vigilancia"/>
    <s v="Sin datos"/>
    <s v="RCP basica SOS y SVA por SEM"/>
    <s v="En horario de vigilancia"/>
    <s v="Natación recreativa"/>
    <s v="Socorrista en servicio"/>
    <s v="Socorrista"/>
    <s v="Rescate por Socorristas o personas adiestradas en RCP"/>
    <s v="#https://diariodealicante.net/rescatan-a-banistas-con-sintomas-de-ahogamiento-en-una-masia-de-onda-y-playas-de-alicante/#"/>
  </r>
  <r>
    <d v="2019-07-21T00:00:00"/>
    <x v="518"/>
    <x v="693"/>
    <s v="Onda"/>
    <s v="Castellón"/>
    <s v="Cdad Valenciana"/>
    <d v="1899-12-30T22:50:00"/>
    <s v="39.965104"/>
    <s v="-0.262657"/>
    <s v="Rescatan a un hombre de 22 años con síntomas de ahogamiento en una piscina de una masía de Onda"/>
    <x v="1"/>
    <n v="22"/>
    <s v="España"/>
    <s v="Sin datos"/>
    <s v="Local"/>
    <s v="Ahogado con sintomas de aspiración de agua"/>
    <s v="Sin datos"/>
    <x v="1"/>
    <s v="Piscinas domesticas no vigiladas"/>
    <s v="Buenas condiciones metereológicas o del agua (Bandera Verde)"/>
    <s v="SVA por SEM"/>
    <s v="No vigilado"/>
    <s v="Natación recreativa"/>
    <s v="Acompañante, familiar, amigo"/>
    <s v="Acompañante, familiar, amigo"/>
    <s v="Asistencia por transeúntes no adiestrados"/>
    <s v="#https://www.castelloninformacion.com/ahogamiento-onda-samu-cicu-accidete-moto-samu-hospital-general-castello/#"/>
  </r>
  <r>
    <d v="2019-07-21T00:00:00"/>
    <x v="519"/>
    <x v="694"/>
    <s v="La Manga del Mar Menor, Punta del Galán"/>
    <s v="Murcia"/>
    <s v="Murcia"/>
    <d v="1899-12-30T13:00:00"/>
    <s v="37.689600"/>
    <s v="-0.745072"/>
    <s v="Fallece un hombre de 82 años en una playa de La Manga"/>
    <x v="1"/>
    <n v="82"/>
    <s v="España"/>
    <s v="Sin datos"/>
    <s v="Sin datos"/>
    <s v="Ahogado con sintomas de aspiración de agua"/>
    <s v="Edad, Enfermedad, Enfermedad Mental"/>
    <x v="0"/>
    <s v="Playas sin vigilancia"/>
    <s v="Sin datos"/>
    <s v="Sin Reanimacion"/>
    <s v="No vigilado"/>
    <s v="Natación recreativa"/>
    <s v="Ciudadano"/>
    <s v="Ciudadano"/>
    <s v="Asistencia por transeúntes no adiestrados"/>
    <s v="#https://www.laopiniondemurcia.es/municipios/2019/07/21/fallece-hombre-82-anos-playa/1039590.html#"/>
  </r>
  <r>
    <d v="2019-07-21T00:00:00"/>
    <x v="520"/>
    <x v="695"/>
    <s v="Chavaler, Río Tera"/>
    <s v="Soria"/>
    <s v="Castilla y León"/>
    <m/>
    <s v="41.842379"/>
    <s v="-2.473694"/>
    <s v="Aparece el cuerpo sin vida de un varón de 63 años en el río Tera a su paso por Chavaler"/>
    <x v="1"/>
    <n v="63"/>
    <s v="España"/>
    <s v="Sin datos"/>
    <s v="Local"/>
    <s v="Ahogado con sintomas de aspiración de agua"/>
    <s v="Sin datos"/>
    <x v="0"/>
    <s v="Rios, canales y similares"/>
    <s v="Sin datos"/>
    <s v="Recuperacion de cadaver"/>
    <s v="No vigilado"/>
    <s v="Natación recreativa"/>
    <s v="Ciudadano"/>
    <s v="Ciudadano"/>
    <s v="Recuperación de cadaver"/>
    <s v="#https://lacronicadesalamanca.com/244895-encuentran-a-un-hombre-ahogado-en-el-rio-tera/#"/>
  </r>
  <r>
    <d v="2019-07-21T00:00:00"/>
    <x v="521"/>
    <x v="696"/>
    <s v="Villalba del Alcor"/>
    <s v="Huelva"/>
    <s v="Andalucía"/>
    <d v="1899-12-30T19:00:00"/>
    <s v="37.297310"/>
    <s v="-6.476490"/>
    <s v="Fallece ahogado un niño de tres años en Villalba del Alcor"/>
    <x v="1"/>
    <n v="3"/>
    <s v="España"/>
    <s v="Falta de supervisión o vigilancia"/>
    <s v="Local"/>
    <s v="Ahogado con sintomas de aspiración de agua"/>
    <s v="Sin datos"/>
    <x v="0"/>
    <s v="Contenedor de agua, cubo, fuente, etc"/>
    <s v="Sin datos"/>
    <s v="SVA por SEM"/>
    <s v="No vigilado"/>
    <s v="Actividad cerca del agua"/>
    <s v="Acompañante, familiar, amigo"/>
    <s v="Acompañante, familiar, amigo"/>
    <s v="Asistencia por transeúntes no adiestrados"/>
    <s v="#https://www.diariodehuelva.es/2019/07/22/fallece-ahogado-un-nino-de-tres-anos-en-villalba-del-alcor/#"/>
  </r>
  <r>
    <d v="2019-07-20T00:00:00"/>
    <x v="522"/>
    <x v="697"/>
    <s v="Nuez de Aliste, Río Manzanas"/>
    <s v="Zamora"/>
    <s v="Castilla y León"/>
    <d v="1899-12-30T10:00:00"/>
    <s v="41.784140"/>
    <s v="-6.543827"/>
    <s v="Localizan el cuerpo sin vida de un pescador ahogado en el río Manzanas"/>
    <x v="1"/>
    <n v="79"/>
    <s v="España"/>
    <s v="Accidente, caída o zambullida accidentales"/>
    <s v="Local"/>
    <s v="Ahogamiento secundario a accidente"/>
    <s v="Edad, Enfermedad, Enfermedad Mental"/>
    <x v="0"/>
    <s v="Rios, canales y similares"/>
    <s v="Sin datos"/>
    <s v="Recuperacion de cadaver"/>
    <s v="No vigilado"/>
    <s v="Pesca desde playa o rocas"/>
    <s v="Ciudadano"/>
    <s v="Cuerpo de Seguridad o Emergencias"/>
    <s v="Recuperación de cadaver"/>
    <s v="#https://www.zamora24horas.com/texto-diario/mostrar/1484903/localizan-cuerpo-vida-pescador-ahogado-rio-manzanas#"/>
  </r>
  <r>
    <d v="2019-07-20T00:00:00"/>
    <x v="523"/>
    <x v="698"/>
    <s v="A Coruña, Milenium"/>
    <s v="A Coruña"/>
    <s v="Galicia"/>
    <d v="1899-12-30T19:00:00"/>
    <s v="43.347743"/>
    <s v="-8.422342"/>
    <s v="Muere un hombre de 42 años tras caer al mar y golpearse con las rocas en A Coruña"/>
    <x v="1"/>
    <n v="42"/>
    <s v="España"/>
    <s v="Accidente, caída o zambullida accidentales"/>
    <s v="Local"/>
    <s v="Ahogamiento secundario a accidente"/>
    <s v="Sin datos"/>
    <x v="0"/>
    <s v="Entorno marino"/>
    <s v="Sin datos"/>
    <s v="SVA por SEM"/>
    <s v="No vigilado"/>
    <s v="Pesca desde playa o rocas"/>
    <s v="Ciudadano"/>
    <s v="Ciudadano"/>
    <s v="Asistencia por transeúntes no adiestrados"/>
    <s v="#https://www.lavozdegalicia.es/noticia/coruna/coruna/2019/07/20/muere-hombre-77-anos-caer-mar-junto-millenium/00031563644363534298991.htm#"/>
  </r>
  <r>
    <d v="2019-07-20T00:00:00"/>
    <x v="524"/>
    <x v="699"/>
    <s v="Laguna Redondilla, Lagunas de Ruidera"/>
    <s v="Albacete"/>
    <s v="Castilla La Mancha"/>
    <d v="1899-12-30T19:00:00"/>
    <s v="38.939613"/>
    <s v="-2.848502"/>
    <s v="En la UCI un hombre de 42 años que casi se ahoga en las lagunas de Ruidera"/>
    <x v="1"/>
    <n v="42"/>
    <s v="España"/>
    <s v="Sin datos"/>
    <s v="Sin datos"/>
    <s v="Ahogado con sintomas de aspiración de agua"/>
    <s v="Sin datos"/>
    <x v="0"/>
    <s v="Aguas interiores sin vigilancia"/>
    <s v="Sin datos"/>
    <s v="RCP temprana por transeuntes no adiestrados"/>
    <s v="No vigilado"/>
    <s v="Natación recreativa"/>
    <s v="Acompañante, familiar, amigo"/>
    <s v="Ciudadano"/>
    <s v="Asistencia por transeúntes no adiestrados"/>
    <s v="#https://www.lanzadigital.com/provincia/ruidera/en-la-uci-un-hombre-de-42-anos-que-casi-se-ahoga-en-las-lagunas-de-ruidera/#"/>
  </r>
  <r>
    <d v="2019-07-20T00:00:00"/>
    <x v="525"/>
    <x v="700"/>
    <s v="Cóbreces, Playa de Luaña"/>
    <s v="Cantabria"/>
    <s v="Cantabria"/>
    <m/>
    <s v="43.395022"/>
    <s v="-4.221034"/>
    <s v="_x000d__x000a_Fallece una mujer que fue rescatada en una playa cántabra el sábado"/>
    <x v="0"/>
    <n v="64"/>
    <s v="España"/>
    <s v="Enfermedad, ataque cardíaco o ACVA"/>
    <s v="Sin datos"/>
    <s v="Ahogamiento secundario a enfermedad"/>
    <s v="Edad, Enfermedad, Enfermedad Mental"/>
    <x v="0"/>
    <s v="Playas con vigilancia"/>
    <s v="Sin datos"/>
    <s v="RCP basica SOS y SVA por SEM"/>
    <s v="En horario de vigilancia"/>
    <s v="Natación recreativa"/>
    <s v="Sin datos"/>
    <s v="Socorrista"/>
    <s v="Rescate por Socorristas o personas adiestradas en RCP"/>
    <s v="#https://www.ifomocantabria.es/articulo/costa-occidental/hombre-muere-ahogado-playa-meron/20190720211948002476.html#"/>
  </r>
  <r>
    <d v="2019-07-20T00:00:00"/>
    <x v="526"/>
    <x v="701"/>
    <s v="San Vicente de la Barquera, Playa del Rosal"/>
    <s v="Cantabria"/>
    <s v="Cantabria"/>
    <d v="1899-12-30T13:20:00"/>
    <s v="43.386813"/>
    <s v="-4.387858"/>
    <s v="Una surfista ha rescatado a un niño de 9 año"/>
    <x v="1"/>
    <n v="9"/>
    <s v="España"/>
    <s v="Sin datos"/>
    <s v="Sin datos"/>
    <s v="Ahogado con sintomas de aspiración de agua"/>
    <s v="Sin datos"/>
    <x v="1"/>
    <s v="Playas sin vigilancia"/>
    <s v="Sin datos"/>
    <s v="SVA por SEM"/>
    <s v="No vigilado"/>
    <s v="Natación recreativa"/>
    <s v="Ciudadano"/>
    <s v="Ciudadano"/>
    <s v="Asistencia por transeúntes no adiestrados"/>
    <s v="#https://www.cope.es/actualidad/sociedad/noticias/muere-ahogado-hombre-playa-san-vicente-barquera-cantabria-20190720_463866#"/>
  </r>
  <r>
    <d v="2019-07-20T00:00:00"/>
    <x v="527"/>
    <x v="702"/>
    <s v="San Vicente de la Barquera, Playa de Merón"/>
    <s v="Cantabria"/>
    <s v="Cantabria"/>
    <d v="1899-12-30T16:00:00"/>
    <s v="43.391373"/>
    <s v="-4.379846"/>
    <s v="Muere ahogado un hombre de 51 años en la playa de Merón, en San Vicente"/>
    <x v="1"/>
    <n v="51"/>
    <s v="España"/>
    <s v="Condiciones del medio acuático"/>
    <s v="Otra CCAA"/>
    <s v="Ahogado con sintomas de aspiración de agua"/>
    <s v="Violación de normas de seguridad"/>
    <x v="0"/>
    <s v="Playas con vigilancia"/>
    <s v="Malas condiciones meterológicas o del agua (Bandera Roja)"/>
    <s v="RCP basica SOS y SVA por SEM"/>
    <s v="En horario de vigilancia"/>
    <s v="Natación recreativa"/>
    <s v="Socorrista en servicio"/>
    <s v="Socorrista"/>
    <s v="Rescate por Socorristas o personas adiestradas en RCP"/>
    <s v="#https://www.eldiariomontanes.es/region/occidental/muere-ahogado-hombre-20190720201541-nt.html#vca=fixed-btn&amp;vso=rrss&amp;vmc=tw&amp;vli=Occidental#"/>
  </r>
  <r>
    <d v="2019-07-20T00:00:00"/>
    <x v="527"/>
    <x v="703"/>
    <s v="San Vicente de la Barquera, Playa de Merón"/>
    <s v="Cantabria"/>
    <s v="Cantabria"/>
    <d v="1899-12-30T16:00:00"/>
    <s v="43.391373"/>
    <s v="-4.379846"/>
    <s v="Muere ahogado un hombre de 51 años en la playa de Merón, en San Vicente"/>
    <x v="0"/>
    <n v="15"/>
    <s v="España"/>
    <s v="Condiciones del medio acuático"/>
    <s v="Otra CCAA"/>
    <s v="Perdida de Control"/>
    <s v="Violación de normas de seguridad"/>
    <x v="2"/>
    <s v="Playas con vigilancia"/>
    <s v="Malas condiciones meterológicas o del agua (Bandera Roja)"/>
    <s v="Sin Reanimacion"/>
    <s v="En horario de vigilancia"/>
    <s v="Natación recreativa"/>
    <s v="Socorrista en servicio"/>
    <s v="No preciso extraccion"/>
    <s v="Rescate por Socorristas o personas adiestradas en RCP"/>
    <s v="#https://www.eldiariomontanes.es/region/occidental/muere-ahogado-hombre-20190720201541-nt.html#vca=fixed-btn&amp;vso=rrss&amp;vmc=tw&amp;vli=Occidental#"/>
  </r>
  <r>
    <d v="2019-07-20T00:00:00"/>
    <x v="527"/>
    <x v="704"/>
    <s v="San Vicente de la Barquera, Playa de Merón"/>
    <s v="Cantabria"/>
    <s v="Cantabria"/>
    <d v="1899-12-30T16:00:00"/>
    <s v="43.391373"/>
    <s v="-4.379846"/>
    <s v="Muere ahogado un hombre de 51 años en la playa de Merón, en San Vicente"/>
    <x v="0"/>
    <n v="15"/>
    <s v="España"/>
    <s v="Condiciones del medio acuático"/>
    <s v="Otra CCAA"/>
    <s v="Perdida de Control"/>
    <s v="Violación de normas de seguridad"/>
    <x v="2"/>
    <s v="Playas con vigilancia"/>
    <s v="Malas condiciones meterológicas o del agua (Bandera Roja)"/>
    <s v="Sin Reanimacion"/>
    <s v="En horario de vigilancia"/>
    <s v="Natación recreativa"/>
    <s v="Socorrista en servicio"/>
    <s v="No preciso extraccion"/>
    <s v="Rescate por Socorristas o personas adiestradas en RCP"/>
    <s v="#https://www.eldiariomontanes.es/region/occidental/muere-ahogado-hombre-20190720201541-nt.html#vca=fixed-btn&amp;vso=rrss&amp;vmc=tw&amp;vli=Occidental#"/>
  </r>
  <r>
    <d v="2019-07-20T00:00:00"/>
    <x v="528"/>
    <x v="705"/>
    <s v="S'Arenal, balneario 6"/>
    <s v="Mallorca"/>
    <s v="Baleares"/>
    <d v="1899-12-30T17:00:00"/>
    <s v="39.515505"/>
    <s v="2.744893"/>
    <s v="Un bañista alemán muere ahogado en la playa en s'Arenal"/>
    <x v="1"/>
    <n v="39"/>
    <s v="Alemania"/>
    <s v="Sin datos"/>
    <s v="Extranjero"/>
    <s v="Posible Ahogamiento"/>
    <s v="Sin datos"/>
    <x v="0"/>
    <s v="Playas con vigilancia"/>
    <s v="Sin datos"/>
    <s v="RCP basica SOS y SVA por SEM"/>
    <s v="En horario de vigilancia"/>
    <s v="Natación recreativa"/>
    <s v="Socorrista en servicio"/>
    <s v="Socorrista"/>
    <s v="Rescate por Socorristas o personas adiestradas en RCP"/>
    <s v="#https://www.diariodemallorca.es/sucesos/2019/07/20/banista-aleman-muere-ahogado-playa/1435092.html#"/>
  </r>
  <r>
    <d v="2019-07-20T00:00:00"/>
    <x v="529"/>
    <x v="706"/>
    <s v="Pontón Alto"/>
    <s v="Segovia"/>
    <s v="Castilla y León"/>
    <d v="1899-12-30T16:57:00"/>
    <s v="40.905542"/>
    <s v="-4.028576"/>
    <s v="Fallece un menor de 15 años ahogado en el pantano del Pontón de Segovia"/>
    <x v="1"/>
    <n v="15"/>
    <s v="Ecuador"/>
    <s v="Falta de competencia acuática"/>
    <s v="Residente"/>
    <s v="Ahogado con sintomas de aspiración de agua"/>
    <s v="Sin datos"/>
    <x v="0"/>
    <s v="Embalses, Pantanos"/>
    <s v="Sin datos"/>
    <s v="Sin Reanimacion"/>
    <s v="No vigilado"/>
    <s v="Natación recreativa"/>
    <s v="Acompañante, familiar, amigo"/>
    <s v="Cuerpo de Seguridad o Emergencias"/>
    <s v="Recuperación de cadaver"/>
    <s v="#https://www.eldiasegovia.es/amp/noticia/za25fe4bb-dc06-d029-1f14d120eac957e3/201907/buscan-a-un-menor-que-se-ha-ahogado-en-el-pantano-del-ponton?utm_source=dlvr.it&amp;utm_medium=twitter&amp;utm_source=dlvr.it&amp;utm_medium=twitter&amp;__twitter_impression=true#"/>
  </r>
  <r>
    <d v="2019-07-19T00:00:00"/>
    <x v="530"/>
    <x v="707"/>
    <s v="Roses, Canales de Santa Margalida"/>
    <s v="Girona"/>
    <s v="Cataluña"/>
    <d v="1899-12-30T19:24:00"/>
    <s v="42.265842"/>
    <s v="3.144645"/>
    <s v="Muere un hombre de 68 años ahogado en los canales de Santa Margarida de Roses (Girona)"/>
    <x v="1"/>
    <n v="68"/>
    <s v="España"/>
    <s v="Accidente, caída o zambullida accidentales"/>
    <s v="Sin datos"/>
    <s v="Ahogado con sintomas de aspiración de agua"/>
    <s v="Edad, Enfermedad, Enfermedad Mental"/>
    <x v="0"/>
    <s v="Puertos, embarcaderos, amarres"/>
    <s v="Sin datos"/>
    <s v="SVA por SEM"/>
    <s v="No vigilado"/>
    <s v="Pesca desde playa o rocas"/>
    <s v="Acompañante, familiar, amigo"/>
    <s v="Cuerpo de Seguridad o Emergencias"/>
    <s v="Rescate por personal adiestrado con equipamiento"/>
    <s v="#https://www.lavanguardia.com/local/girona/20190720/463605556250/muere-un-hombre-de-68-anos-ahogado-en-los-canales-de-santa-margarida-de-roses-girona.html#"/>
  </r>
  <r>
    <d v="2019-07-19T00:00:00"/>
    <x v="531"/>
    <x v="708"/>
    <s v="Pontevedra, Río Lérez"/>
    <s v="Pontevedra"/>
    <s v="Galicia"/>
    <d v="1899-12-30T07:00:00"/>
    <s v="42.431668"/>
    <s v="-8.653902"/>
    <s v="Dos viandantes rescatan a una mujer que se cayó al río Lérez"/>
    <x v="0"/>
    <n v="85"/>
    <s v="España"/>
    <s v="Accidente, caída o zambullida accidentales"/>
    <s v="Local"/>
    <s v="Perdida de Control"/>
    <s v="Edad, Enfermedad, Enfermedad Mental"/>
    <x v="3"/>
    <s v="Rios, canales y similares"/>
    <s v="Sin datos"/>
    <s v="Sin Reanimacion"/>
    <s v="No vigilado"/>
    <s v="Actividad cerca del agua"/>
    <s v="Ciudadano"/>
    <s v="Ciudadano"/>
    <s v="Asistencia por transeúntes no adiestrados"/>
    <s v="#https://www.farodevigo.es/portada-pontevedra/2019/07/19/viandantes-rescatan-mujer-cayo-rio/2142352.html#"/>
  </r>
  <r>
    <d v="2019-07-18T00:00:00"/>
    <x v="532"/>
    <x v="709"/>
    <s v="Estepona"/>
    <s v="Málaga"/>
    <s v="Andalucía"/>
    <m/>
    <s v="36.472426"/>
    <s v="-5.047471"/>
    <s v="Rescatada niña en piscina de Estepona"/>
    <x v="0"/>
    <n v="5"/>
    <s v="Francia"/>
    <s v="Sin datos"/>
    <s v="Extranjero"/>
    <s v="Ahogado con sintomas de aspiración de agua"/>
    <s v="Falta de supervisión o vigilancia"/>
    <x v="0"/>
    <s v="Piscinas de urbanizaciones con vigilancia"/>
    <s v="Buenas condiciones metereológicas o del agua (Bandera Verde)"/>
    <s v="RCP basica SOS y SVA por SEM"/>
    <s v="En horario de vigilancia"/>
    <s v="Natación recreativa"/>
    <s v="Ciudadano"/>
    <s v="Ciudadano"/>
    <s v="Asistencia por transeúntes no adiestrados"/>
    <s v="#https://www.diariosur.es/marbella-estepona/salvan-extremis-ninas-20190719163855-nt.html#"/>
  </r>
  <r>
    <d v="2019-07-18T00:00:00"/>
    <x v="533"/>
    <x v="710"/>
    <s v="Ciudad Real, Parque Acuático Playa Park"/>
    <s v="Ciudad Real"/>
    <s v="Castilla La Mancha"/>
    <d v="1899-12-30T19:15:00"/>
    <s v="38.991185"/>
    <s v="-3.915045"/>
    <s v="Rescatan a una niña de 4 años tras sufrir un accidente en el parque acuático Playa Park"/>
    <x v="0"/>
    <n v="4"/>
    <s v="Irán"/>
    <s v="Falta de supervisión o vigilancia"/>
    <s v="Residente"/>
    <s v="Ahogado con sintomas de aspiración de agua"/>
    <s v="Sin datos"/>
    <x v="1"/>
    <s v="Parque acuatico"/>
    <s v="Buenas condiciones metereológicas o del agua (Bandera Verde)"/>
    <s v="RCP basica SOS y SVA por SEM"/>
    <s v="En horario de vigilancia"/>
    <s v="Natación recreativa"/>
    <s v="Socorrista en servicio"/>
    <s v="Socorrista"/>
    <s v="Rescate por Socorristas o personas adiestradas en RCP"/>
    <s v="#https://www.lanzadigital.com/provincia/ciudad-real/un-socorrista-del-playa-park-reanimo-a-la-nina-de-5-anos-que-casi-se-ahoga-en-una-piscina-de-adultos/#"/>
  </r>
  <r>
    <d v="2019-07-18T00:00:00"/>
    <x v="534"/>
    <x v="711"/>
    <s v="Espasante, Ortigueira, Playa de la Concha"/>
    <s v="A Coruña"/>
    <s v="Galicia"/>
    <d v="1899-12-30T18:00:00"/>
    <s v="43.720331"/>
    <s v="-7.809990"/>
    <s v="Fallece una mujer de 74 años de edad en una playa de Espasante"/>
    <x v="0"/>
    <n v="74"/>
    <s v="España"/>
    <s v="Sin datos"/>
    <s v="Otra CCAA"/>
    <s v="Ahogado con sintomas de aspiración de agua"/>
    <s v="Edad, Enfermedad, Enfermedad Mental"/>
    <x v="0"/>
    <s v="Playas sin vigilancia"/>
    <s v="Sin datos"/>
    <s v="SVA por SEM"/>
    <s v="No vigilado"/>
    <s v="Natación recreativa"/>
    <s v="Ciudadano"/>
    <s v="Ciudadano"/>
    <s v="Asistencia por transeúntes no adiestrados"/>
    <s v="#https://www.lavozdegalicia.es/noticia/ferrol/ortigueira/2019/07/18/fallece-mujer-74-anos-edad-playa-espasante/00031563473396956928727.htm#"/>
  </r>
  <r>
    <d v="2019-07-18T00:00:00"/>
    <x v="535"/>
    <x v="712"/>
    <s v="Los Rábanos, río Duero"/>
    <s v="Soria"/>
    <s v="Castilla y León"/>
    <d v="1899-12-30T18:30:00"/>
    <s v="41.713743"/>
    <s v="-2.474464"/>
    <s v="Un pescador muere tras caer al río Duero en Los Rábanos (Soria)"/>
    <x v="1"/>
    <n v="68"/>
    <s v="España"/>
    <s v="Accidente, caída o zambullida accidentales"/>
    <s v="Local"/>
    <s v="Ahogado con sintomas de aspiración de agua"/>
    <s v="Edad, Enfermedad, Enfermedad Mental"/>
    <x v="0"/>
    <s v="Rios, canales y similares"/>
    <s v="Sin datos"/>
    <s v="SVA por SEM"/>
    <s v="No vigilado"/>
    <s v="Pesca desde playa o rocas"/>
    <s v="Acompañante, familiar, amigo"/>
    <s v="Ciudadano"/>
    <s v="Asistencia por transeúntes no adiestrados"/>
    <s v="#https://www.lavanguardia.com/vida/20190718/463581503384/un-pescador-muere-tras-caer-al-rio-duero-en-los-rabanos-soria.html#"/>
  </r>
  <r>
    <d v="2019-07-18T00:00:00"/>
    <x v="536"/>
    <x v="713"/>
    <s v="Toledo, Barco de Pasaje"/>
    <s v="Toledo"/>
    <s v="Castilla La Mancha"/>
    <m/>
    <s v="39.852884"/>
    <s v="-4.020622"/>
    <s v="Hallan flotando en el Tajo el cadáver de una mujer desaparecida en Madrid desde el 11 de julio"/>
    <x v="0"/>
    <n v="31"/>
    <s v="España"/>
    <s v="Homicidio, Asesinato"/>
    <s v="Otra provincia"/>
    <s v="Posible Ahogamiento"/>
    <s v="Sin datos"/>
    <x v="0"/>
    <s v="Rios, canales y similares"/>
    <s v="Sin datos"/>
    <s v="Recuperacion de cadaver"/>
    <s v="No vigilado"/>
    <s v="Sin datos"/>
    <s v="Ciudadano"/>
    <s v="Cuerpo de Seguridad o Emergencias"/>
    <s v="Recuperación de cadaver"/>
    <s v="#https://www.abc.es/espana/castilla-la-mancha/toledo/ciudad/abci-bomberos-rescatan-cadaver-estaba-flotando-tajo-201907181102_noticia.html#"/>
  </r>
  <r>
    <d v="2019-07-18T00:00:00"/>
    <x v="537"/>
    <x v="714"/>
    <s v="Comarruga"/>
    <s v="Tarragona"/>
    <s v="Cataluña"/>
    <d v="1899-12-30T10:40:00"/>
    <s v="41.180424"/>
    <s v="1.530186"/>
    <s v="Muere un bañista de 71 años en la playa de Coma-ruga (El Vendrell)"/>
    <x v="1"/>
    <n v="71"/>
    <s v="España"/>
    <s v="Sin datos"/>
    <s v="Sin datos"/>
    <s v="Ahogado con sintomas de aspiración de agua"/>
    <s v="Edad, Enfermedad, Enfermedad Mental"/>
    <x v="0"/>
    <s v="Playas con vigilancia"/>
    <s v="Buenas condiciones metereológicas o del agua (Bandera Verde)"/>
    <s v="RCP basica SOS y SVA por SEM"/>
    <s v="En horario de vigilancia"/>
    <s v="Natación recreativa"/>
    <s v="Socorrista en servicio"/>
    <s v="Socorrista"/>
    <s v="Rescate por Socorristas o personas adiestradas en RCP"/>
    <s v="#https://www.elperiodico.com/es/sociedad/20190718/muere-banista-coma-ruga-7559039#"/>
  </r>
  <r>
    <d v="2019-07-18T00:00:00"/>
    <x v="538"/>
    <x v="715"/>
    <s v="Alaior, Playa de Son Bou"/>
    <s v="Menorca"/>
    <s v="Baleares"/>
    <d v="1899-12-30T16:00:00"/>
    <s v="39.897212"/>
    <s v="4.076737"/>
    <s v="Fallece un hombre mientras se bañaba en la playa de Son Bou"/>
    <x v="1"/>
    <n v="72"/>
    <s v="Alemania"/>
    <s v="Enfermedad, ataque cardíaco o ACVA"/>
    <s v="Extranjero"/>
    <s v="Ahogamiento secundario a enfermedad"/>
    <s v="Edad, Enfermedad, Enfermedad Mental"/>
    <x v="0"/>
    <s v="Playas con vigilancia"/>
    <s v="Sin datos"/>
    <s v="RCP basica SOS y SVA por SEM"/>
    <s v="En horario de vigilancia"/>
    <s v="Natación recreativa"/>
    <s v="Ciudadano"/>
    <s v="Socorrista"/>
    <s v="Rescate por Socorristas o personas adiestradas en RCP"/>
    <s v="#https://www.menorca.info/menorca/sucesos/2019/07/18/661961/fallece-hombre-playa-son-bou.html#"/>
  </r>
  <r>
    <d v="2019-07-18T00:00:00"/>
    <x v="539"/>
    <x v="716"/>
    <s v="Can Picafort"/>
    <s v="Mallorca"/>
    <s v="Baleares"/>
    <d v="1899-12-30T10:10:00"/>
    <s v="39.766900"/>
    <s v="3.155086"/>
    <s v="Fallece un hombre en la playa de Can Picafort"/>
    <x v="1"/>
    <n v="55"/>
    <s v="España"/>
    <s v="Sin datos"/>
    <s v="Sin datos"/>
    <s v="Ahogado con sintomas de aspiración de agua"/>
    <s v="Drogas, Alcohol, tóxicos"/>
    <x v="0"/>
    <s v="Playas con vigilancia"/>
    <s v="Sin datos"/>
    <s v="RCP basica SOS y SVA por SEM"/>
    <s v="En horario de vigilancia"/>
    <s v="Natación recreativa"/>
    <s v="Ciudadano"/>
    <s v="Socorrista"/>
    <s v="Rescate por Socorristas o personas adiestradas en RCP"/>
    <s v="#https://www.ultimahora.es/sucesos/ultimas/2019/07/18/1095199/fallece-hombre-playa-can-picafort.html#"/>
  </r>
  <r>
    <d v="2019-07-17T00:00:00"/>
    <x v="540"/>
    <x v="717"/>
    <s v="Vilaseca, Playa de La Pineda"/>
    <s v="Tarragona"/>
    <s v="Cataluña"/>
    <d v="1899-12-30T13:00:00"/>
    <s v="41.076556"/>
    <s v="1.183051"/>
    <s v="Un turista, en estado crítico tras ser rescatado en la playa de La Pineda"/>
    <x v="1"/>
    <n v="73"/>
    <s v="España"/>
    <s v="Sin datos"/>
    <s v="Sin datos"/>
    <s v="Ahogado con sintomas de aspiración de agua"/>
    <s v="Edad, Enfermedad, Enfermedad Mental"/>
    <x v="1"/>
    <s v="Playas con vigilancia"/>
    <s v="Sin datos"/>
    <s v="RCP basica SOS y SVA por SEM"/>
    <s v="En horario de vigilancia"/>
    <s v="Natación recreativa"/>
    <s v="Socorrista en servicio"/>
    <s v="Socorrista"/>
    <s v="Rescate por Socorristas o personas adiestradas en RCP"/>
    <s v="#https://www.diaridetarragona.com/costa/Un-turista-en-estado-critico-tras-ser-rescatado-en-la-playa-de-La-Pineda-20190717-0037.html#"/>
  </r>
  <r>
    <d v="2019-07-17T00:00:00"/>
    <x v="541"/>
    <x v="718"/>
    <s v="Torrevieja, Playa del Palagre"/>
    <s v="Alicante"/>
    <s v="Cdad Valenciana"/>
    <d v="1899-12-30T09:50:00"/>
    <s v="37.980393"/>
    <s v="-0.664120"/>
    <s v="Un segundo rescate se ha realizado a las 10.27 horas, en la playa del Palagre"/>
    <x v="1"/>
    <n v="70"/>
    <s v="España"/>
    <s v="Sin datos"/>
    <s v="Sin datos"/>
    <s v="Ahogado con sintomas de aspiración de agua"/>
    <s v="Edad, Enfermedad, Enfermedad Mental"/>
    <x v="1"/>
    <s v="Playas sin vigilancia"/>
    <s v="Sin datos"/>
    <s v="SVA por SEM"/>
    <s v="No vigilado"/>
    <s v="Natación recreativa"/>
    <s v="Servicios de emergencia, policia, bomberos"/>
    <s v="Fuerzas orden publico"/>
    <s v="Asistencia por transeúntes adiestrados"/>
    <s v="#https://www.abc.es/espana/comunidad-valenciana/abci-video-guardia-civil-rescata-turista-britanica-ahogaba-playa-torrevieja-201907171957_video.html#"/>
  </r>
  <r>
    <d v="2019-07-17T00:00:00"/>
    <x v="542"/>
    <x v="719"/>
    <s v="Torrevieja, Cala Ferris"/>
    <s v="Alicante"/>
    <s v="Cdad Valenciana"/>
    <d v="1899-12-30T09:50:00"/>
    <s v="37.952106"/>
    <s v="-0.704829"/>
    <s v="Un guardia civil rescata a una turista británica que se ahogaba en una playa de Torrevieja"/>
    <x v="0"/>
    <n v="37"/>
    <s v="Reino Unido"/>
    <s v="Condiciones del medio acuático"/>
    <s v="Extranjero"/>
    <s v="Perdida de Control"/>
    <s v="Edad, Enfermedad, Enfermedad Mental"/>
    <x v="3"/>
    <s v="Playas sin vigilancia"/>
    <s v="Sin datos"/>
    <s v="Sin Reanimacion"/>
    <s v="No vigilado"/>
    <s v="Natación recreativa"/>
    <s v="Servicios de emergencia, policia, bomberos"/>
    <s v="Fuerzas orden publico"/>
    <s v="Asistencia por transeúntes adiestrados"/>
    <s v="#https://www.abc.es/espana/comunidad-valenciana/abci-video-guardia-civil-rescata-turista-britanica-ahogaba-playa-torrevieja-201907171957_video.html#"/>
  </r>
  <r>
    <d v="2019-07-17T00:00:00"/>
    <x v="543"/>
    <x v="720"/>
    <s v="Benicassim, Playa de Heliópolis"/>
    <s v="Castellón"/>
    <s v="Cdad Valenciana"/>
    <d v="1899-12-30T10:30:00"/>
    <s v="40.026986"/>
    <s v="0.044940"/>
    <s v="Muere ahogada en una playa de Benicàssim"/>
    <x v="0"/>
    <n v="63"/>
    <s v="España"/>
    <s v="Sin datos"/>
    <s v="Sin datos"/>
    <s v="Ahogado con sintomas de aspiración de agua"/>
    <s v="Edad, Enfermedad, Enfermedad Mental"/>
    <x v="0"/>
    <s v="Playas con vigilancia"/>
    <s v="Sin datos"/>
    <s v="RCP basica SOS y SVA por SEM"/>
    <s v="En horario de vigilancia"/>
    <s v="Natación recreativa"/>
    <s v="Sin datos"/>
    <s v="Socorrista"/>
    <s v="Rescate por Socorristas o personas adiestradas en RCP"/>
    <s v="#https://www.levante-emv.com/castello/2019/07/17/muere-mujer-playa-benicassim/1901920.html#"/>
  </r>
  <r>
    <d v="2019-07-17T00:00:00"/>
    <x v="544"/>
    <x v="721"/>
    <s v="Arrecife, Playa del Reducto"/>
    <s v="Lanzarote"/>
    <s v="Canarias"/>
    <d v="1899-12-30T12:08:00"/>
    <s v="28.958173"/>
    <s v="-13.559285"/>
    <s v="Un varón de 90 años fallece tras ser rescatado del mar"/>
    <x v="1"/>
    <n v="90"/>
    <s v="España"/>
    <s v="Accidente, caída o zambullida accidentales"/>
    <s v="Sin datos"/>
    <s v="Ahogamiento secundario a accidente"/>
    <s v="Edad, Enfermedad, Enfermedad Mental"/>
    <x v="0"/>
    <s v="Playas sin vigilancia"/>
    <s v="Sin datos"/>
    <s v="RCP basica temprana por transeunte adiestrado"/>
    <s v="No vigilado"/>
    <s v="Natación recreativa"/>
    <s v="Ciudadano"/>
    <s v="Ciudadano"/>
    <s v="Asistencia por transeúntes adiestrados"/>
    <s v="#https://www3.gobiernodecanarias.org/noticias/varon-fallecido-tras-ser-rescatado-del-agua-en-parada-cardiorrespiratoria-en-lanzarote/#"/>
  </r>
  <r>
    <d v="2019-07-16T00:00:00"/>
    <x v="545"/>
    <x v="722"/>
    <s v="Salinas, Playa de Salinas"/>
    <s v="Asturias"/>
    <s v="Asturias"/>
    <d v="1899-12-30T12:00:00"/>
    <s v="43.578768"/>
    <s v="-5.958640"/>
    <s v="Rescatan a padre y sus dos hijos en la playa de Salinas"/>
    <x v="1"/>
    <n v="40"/>
    <s v="España"/>
    <s v="Condiciones del medio acuático"/>
    <s v="Sin datos"/>
    <s v="Perdida de Control"/>
    <s v="Sin datos"/>
    <x v="2"/>
    <s v="Playas con vigilancia"/>
    <s v="Sin datos"/>
    <s v="Sin Reanimacion"/>
    <s v="En horario de vigilancia"/>
    <s v="Natación recreativa"/>
    <s v="Socorrista en servicio"/>
    <s v="Socorrista"/>
    <s v="Rescate por Socorristas o personas adiestradas en RCP"/>
    <s v="#https://www.elcomercio.es/asturias/mas-concejos/rescatan-padre-hijos-20190817012142-ntvo.html#"/>
  </r>
  <r>
    <d v="2019-07-16T00:00:00"/>
    <x v="545"/>
    <x v="723"/>
    <s v="Salinas, Playa de Salinas"/>
    <s v="Asturias"/>
    <s v="Asturias"/>
    <d v="1899-12-30T12:00:00"/>
    <s v="43.578768"/>
    <s v="-5.958640"/>
    <s v="Rescatan a padre y sus dos hijos en la playa de Salinas"/>
    <x v="1"/>
    <n v="10"/>
    <s v="España"/>
    <s v="Condiciones del medio acuático"/>
    <s v="Sin datos"/>
    <s v="Perdida de Control"/>
    <s v="Sin datos"/>
    <x v="2"/>
    <s v="Playas con vigilancia"/>
    <s v="Sin datos"/>
    <s v="Sin Reanimacion"/>
    <s v="En horario de vigilancia"/>
    <s v="Natación recreativa"/>
    <s v="Socorrista en servicio"/>
    <s v="Socorrista"/>
    <s v="Rescate por Socorristas o personas adiestradas en RCP"/>
    <s v="#https://www.elcomercio.es/asturias/mas-concejos/rescatan-padre-hijos-20190817012142-ntvo.html#"/>
  </r>
  <r>
    <d v="2019-07-16T00:00:00"/>
    <x v="545"/>
    <x v="724"/>
    <s v="Salinas, Playa de Salinas"/>
    <s v="Asturias"/>
    <s v="Asturias"/>
    <d v="1899-12-30T12:00:00"/>
    <s v="43.578768"/>
    <s v="-5.958640"/>
    <s v="Rescatan a padre y sus dos hijos en la playa de Salinas"/>
    <x v="1"/>
    <n v="8"/>
    <s v="España"/>
    <s v="Condiciones del medio acuático"/>
    <s v="Sin datos"/>
    <s v="Perdida de Control"/>
    <s v="Sin datos"/>
    <x v="2"/>
    <s v="Playas con vigilancia"/>
    <s v="Sin datos"/>
    <s v="Sin Reanimacion"/>
    <s v="En horario de vigilancia"/>
    <s v="Natación recreativa"/>
    <s v="Socorrista en servicio"/>
    <s v="Socorrista"/>
    <s v="Rescate por Socorristas o personas adiestradas en RCP"/>
    <s v="#https://www.elcomercio.es/asturias/mas-concejos/rescatan-padre-hijos-20190817012142-ntvo.html#"/>
  </r>
  <r>
    <d v="2019-07-16T00:00:00"/>
    <x v="546"/>
    <x v="725"/>
    <s v="Orihuela, Cala Capitán"/>
    <s v="Alicante"/>
    <s v="Cdad Valenciana"/>
    <d v="1899-12-30T14:00:00"/>
    <s v="37.920753"/>
    <s v="-0.720994"/>
    <s v="Un hombre fallece tras volcar la embarcación en la que navegaba en Cala Capitán de Orihuela"/>
    <x v="1"/>
    <n v="62"/>
    <s v="España"/>
    <s v="Naufragio"/>
    <s v="Sin datos"/>
    <s v="Ahogado con sintomas de aspiración de agua"/>
    <s v="Edad, Enfermedad, Enfermedad Mental"/>
    <x v="0"/>
    <s v="Entorno marino"/>
    <s v="Sin datos"/>
    <s v="SVA por SEM"/>
    <s v="No vigilado"/>
    <s v="Embarcación a motor"/>
    <s v="Acompañante, familiar, amigo"/>
    <s v="Cuerpo de Seguridad o Emergencias"/>
    <s v="Rescate por personal adiestrado con equipamiento"/>
    <s v="#https://www.laopiniondemurcia.es/sucesos/2019/07/17/hombre-fallece-volcar-embarcacion-navegaba/1038766.html#"/>
  </r>
  <r>
    <d v="2019-07-16T00:00:00"/>
    <x v="547"/>
    <x v="726"/>
    <s v="Luanco, Gozón, Playa De Xagó"/>
    <s v="Asturias"/>
    <s v="Asturias"/>
    <m/>
    <s v="43.604305"/>
    <s v="-5.919198"/>
    <s v="En Luanco, los socorristas tuvieron que atender a un hombre con insuficiencia respiratoria"/>
    <x v="1"/>
    <m/>
    <s v="España"/>
    <s v="Sin datos"/>
    <s v="Sin datos"/>
    <s v="Distres Acuatico"/>
    <s v="Sin datos"/>
    <x v="3"/>
    <s v="Playas con vigilancia"/>
    <s v="Sin datos"/>
    <s v="Sin Reanimacion"/>
    <s v="En horario de vigilancia"/>
    <s v="Natación recreativa"/>
    <s v="Socorrista en servicio"/>
    <s v="No preciso extraccion"/>
    <s v="Rescate por Socorristas o personas adiestradas en RCP"/>
    <s v="#https://www.lne.es/aviles/2019/07/17/rescatan-surfista-vio-atrapado-corriente/2503648.html#"/>
  </r>
  <r>
    <d v="2019-07-16T00:00:00"/>
    <x v="548"/>
    <x v="727"/>
    <s v="Gozón, playa de Xago"/>
    <s v="Asturias"/>
    <s v="Asturias"/>
    <m/>
    <s v="43.604305"/>
    <s v="-5.919198"/>
    <s v="Rescatan a un surfista que se vio atrapado por una corriente en Xagó"/>
    <x v="1"/>
    <m/>
    <s v="España"/>
    <s v="Condiciones del medio acuático"/>
    <s v="Otra CCAA"/>
    <s v="Perdida de Control"/>
    <s v="Sin datos"/>
    <x v="2"/>
    <s v="Playas con vigilancia"/>
    <s v="Sin datos"/>
    <s v="Sin Reanimacion"/>
    <s v="En horario de vigilancia"/>
    <s v="Surf-Windsurf-Esqui acuatico-Kyte"/>
    <s v="Socorrista en servicio"/>
    <s v="Socorrista"/>
    <s v="Rescate por Socorristas o personas adiestradas en RCP"/>
    <s v="#https://www.lne.es/aviles/2019/07/17/rescatan-surfista-vio-atrapado-corriente/2503648.html#"/>
  </r>
  <r>
    <d v="2019-07-16T00:00:00"/>
    <x v="549"/>
    <x v="728"/>
    <s v="Dénia, Playa de El Molins"/>
    <s v="Alicante"/>
    <s v="Cdad Valenciana"/>
    <d v="1899-12-30T12:30:00"/>
    <s v="38.862541"/>
    <s v="-.027649"/>
    <s v="Encuentran en Oliva el cadáver del bañista desaparecido el martes en la playa dels Molins de Dénia"/>
    <x v="1"/>
    <n v="70"/>
    <s v="España"/>
    <s v="Sin datos"/>
    <s v="Sin datos"/>
    <s v="Posible Ahogamiento"/>
    <s v="Edad, Enfermedad, Enfermedad Mental"/>
    <x v="0"/>
    <s v="Playas con vigilancia"/>
    <s v="Severas condiciones metereológicas o del agua"/>
    <s v="Recuperacion de cadaver"/>
    <s v="En horario de vigilancia"/>
    <s v="Natación recreativa"/>
    <s v="Ciudadano"/>
    <s v="Sin datos"/>
    <s v="Recuperación de cadaver"/>
    <s v="#https://www.lasprovincias.es/marina/buscan-banista-desaparecido-20190716195105-nt.html#"/>
  </r>
  <r>
    <d v="2019-07-16T00:00:00"/>
    <x v="550"/>
    <x v="729"/>
    <s v="Castellón, Muelle de la Costa del puerto"/>
    <s v="Castellón"/>
    <s v="Cdad Valenciana"/>
    <d v="1899-12-30T13:00:00"/>
    <s v="39.971511"/>
    <s v="0.017600"/>
    <s v="Hallan el cadáver de un anciano de 73 años en el puerto de Castellón"/>
    <x v="1"/>
    <n v="73"/>
    <s v="España"/>
    <s v="Sin datos"/>
    <s v="Sin datos"/>
    <s v="Posible Ahogamiento"/>
    <s v="Edad, Enfermedad, Enfermedad Mental"/>
    <x v="0"/>
    <s v="Puertos, embarcaderos, amarres"/>
    <s v="Sin datos"/>
    <s v="Recuperacion de cadaver"/>
    <s v="No vigilado"/>
    <s v="Sin datos"/>
    <s v="Ciudadano"/>
    <s v="Ciudadano"/>
    <s v="Recuperación de cadaver"/>
    <s v="#https://www.lasprovincias.es/sucesos/cadaver-puerto-castellon20190716111420-nt-20190716111634-nt.html#"/>
  </r>
  <r>
    <d v="2019-07-16T00:00:00"/>
    <x v="551"/>
    <x v="730"/>
    <s v="Lo Pagán, Playa de la Puntica"/>
    <s v="Murcia"/>
    <s v="Murcia"/>
    <d v="1899-12-30T12:03:00"/>
    <s v="37.819113"/>
    <s v="-0.783947"/>
    <s v="Rescatan a un anciano en la playa de La Puntica tras sufrir un síndrome de inmersión"/>
    <x v="1"/>
    <n v="79"/>
    <s v="España"/>
    <s v="Condiciones del medio acuático"/>
    <s v="Sin datos"/>
    <s v="Ahogado con sintomas de aspiración de agua"/>
    <s v="Edad, Enfermedad, Enfermedad Mental"/>
    <x v="1"/>
    <s v="Playas con vigilancia"/>
    <s v="Sin datos"/>
    <s v="RCP basica SOS y SVA por SEM"/>
    <s v="En horario de vigilancia"/>
    <s v="Natación recreativa"/>
    <s v="Socorrista en servicio"/>
    <s v="Socorrista"/>
    <s v="Rescate por Socorristas o personas adiestradas en RCP"/>
    <s v="#https://www.laverdad.es/murcia/sanpedro/rescatan-anciano-playa-20190716140548-nt.html#"/>
  </r>
  <r>
    <d v="2019-07-16T00:00:00"/>
    <x v="552"/>
    <x v="731"/>
    <s v="Mar de Cristal, playa de Islas Menores"/>
    <s v="Murcia"/>
    <s v="Murcia"/>
    <d v="1899-12-30T19:24:00"/>
    <s v="37.645535"/>
    <s v="-0.764325"/>
    <s v="Muere un hombre de 75 años mientras se bañaba en la playa de Mar de Cristal, en Cartagena (Murcia)"/>
    <x v="1"/>
    <n v="75"/>
    <s v="España"/>
    <s v="Sin datos"/>
    <s v="Sin datos"/>
    <s v="Ahogado con sintomas de aspiración de agua"/>
    <s v="Edad, Enfermedad, Enfermedad Mental"/>
    <x v="0"/>
    <s v="Playas con vigilancia"/>
    <s v="Sin datos"/>
    <s v="RCP basica SOS y SVA por SEM"/>
    <s v="En horario de vigilancia"/>
    <s v="Natación recreativa"/>
    <s v="Socorrista en servicio"/>
    <s v="Socorrista"/>
    <s v="Rescate por Socorristas o personas adiestradas en RCP"/>
    <s v="#http://www.diariosigloxxi.com/texto-ep/mostrar/20190716213159/muere-hombre-75-anos-mientras-banaba-playa-mar-cristal-cartagena-murcia#"/>
  </r>
  <r>
    <d v="2019-07-16T00:00:00"/>
    <x v="553"/>
    <x v="732"/>
    <s v="L'Escala, Playa del Riuet"/>
    <s v="Girona"/>
    <s v="Cataluña"/>
    <d v="1899-12-30T10:28:00"/>
    <s v="42.145270"/>
    <s v="3.116554"/>
    <s v="Fallece un bañista de 51 años ahogado en una playa de L'Escala"/>
    <x v="1"/>
    <n v="51"/>
    <s v="Bélgica"/>
    <s v="Condiciones del medio acuático"/>
    <s v="Extranjero"/>
    <s v="Ahogado con sintomas de aspiración de agua"/>
    <s v="Sin datos"/>
    <x v="0"/>
    <s v="Playas sin vigilancia"/>
    <s v="Moderadas condiciones metereológicas o del agua (Bandera amarilla)"/>
    <s v="RCP basica SOS y SVA por SEM"/>
    <s v="No vigilado"/>
    <s v="Natación recreativa"/>
    <s v="Ciudadano"/>
    <s v="Socorrista"/>
    <s v="Asistencia por transeúntes no adiestrados"/>
    <s v="#https://www.elperiodico.com/es/sociedad/20190716/banista-ahogado-escala-7555937#"/>
  </r>
  <r>
    <d v="2019-07-16T00:00:00"/>
    <x v="553"/>
    <x v="733"/>
    <s v="L'Escala, Playa del Riuet"/>
    <s v="Girona"/>
    <s v="Cataluña"/>
    <d v="1899-12-30T10:28:00"/>
    <s v="42.145270"/>
    <s v="3.116554"/>
    <s v="Fallece un bañista de 51 años ahogado en una playa de L'Escala"/>
    <x v="1"/>
    <m/>
    <s v="España"/>
    <s v="Intento de rescate de personas o animales"/>
    <s v="Sin datos"/>
    <s v="Perdida de Control"/>
    <s v="Sin datos"/>
    <x v="2"/>
    <s v="Playas sin vigilancia"/>
    <s v="Moderadas condiciones metereológicas o del agua (Bandera amarilla)"/>
    <s v="Sin Reanimacion"/>
    <s v="No vigilado"/>
    <s v="Natación recreativa"/>
    <s v="Ciudadano"/>
    <s v="Socorrista"/>
    <s v="Asistencia por transeúntes no adiestrados"/>
    <s v="#https://www.elperiodico.com/es/sociedad/20190716/banista-ahogado-escala-7555937#"/>
  </r>
  <r>
    <d v="2019-07-16T00:00:00"/>
    <x v="553"/>
    <x v="734"/>
    <s v="L'Escala, Playa del Riuet"/>
    <s v="Girona"/>
    <s v="Cataluña"/>
    <d v="1899-12-30T10:28:00"/>
    <s v="42.145270"/>
    <s v="3.116554"/>
    <s v="Fallece un bañista de 51 años ahogado en una playa de L'Escala"/>
    <x v="1"/>
    <m/>
    <s v="España"/>
    <s v="Intento de rescate de personas o animales"/>
    <s v="Sin datos"/>
    <s v="Perdida de Control"/>
    <s v="Sin datos"/>
    <x v="2"/>
    <s v="Playas sin vigilancia"/>
    <s v="Moderadas condiciones metereológicas o del agua (Bandera amarilla)"/>
    <s v="Sin Reanimacion"/>
    <s v="No vigilado"/>
    <s v="Natación recreativa"/>
    <s v="Ciudadano"/>
    <s v="Socorrista"/>
    <s v="Asistencia por transeúntes no adiestrados"/>
    <s v="#https://www.elperiodico.com/es/sociedad/20190716/banista-ahogado-escala-7555937#"/>
  </r>
  <r>
    <d v="2019-07-16T00:00:00"/>
    <x v="553"/>
    <x v="735"/>
    <s v="L'Escala, Playa del Riuet"/>
    <s v="Girona"/>
    <s v="Cataluña"/>
    <d v="1899-12-30T10:28:00"/>
    <s v="42.145270"/>
    <s v="3.116554"/>
    <s v="Fallece un bañista de 51 años ahogado en una playa de L'Escala"/>
    <x v="1"/>
    <m/>
    <s v="España"/>
    <s v="Intento de rescate de personas o animales"/>
    <s v="Sin datos"/>
    <s v="Perdida de Control"/>
    <s v="Sin datos"/>
    <x v="2"/>
    <s v="Playas sin vigilancia"/>
    <s v="Moderadas condiciones metereológicas o del agua (Bandera amarilla)"/>
    <s v="Sin Reanimacion"/>
    <s v="No vigilado"/>
    <s v="Natación recreativa"/>
    <s v="Ciudadano"/>
    <s v="Socorrista"/>
    <s v="Asistencia por transeúntes no adiestrados"/>
    <s v="#https://www.elperiodico.com/es/sociedad/20190716/banista-ahogado-escala-7555937#"/>
  </r>
  <r>
    <d v="2019-07-15T00:00:00"/>
    <x v="554"/>
    <x v="736"/>
    <s v="Carlet"/>
    <s v="Valencia"/>
    <s v="Cdad Valenciana"/>
    <d v="1899-12-30T18:40:00"/>
    <s v="39.224457"/>
    <s v="-0.520552"/>
    <s v="Una mujer muere ahogada en una piscina de Carlet"/>
    <x v="0"/>
    <n v="60"/>
    <s v="España"/>
    <s v="Sin datos"/>
    <s v="Local"/>
    <s v="Ahogado con sintomas de aspiración de agua"/>
    <s v="Sin datos"/>
    <x v="0"/>
    <s v="Piscinas urbanización o privadas no vigiladas"/>
    <s v="Buenas condiciones metereológicas o del agua (Bandera Verde)"/>
    <s v="SVA por SEM"/>
    <s v="Sin datos"/>
    <s v="Natación recreativa"/>
    <s v="Sin datos"/>
    <s v="Sin datos"/>
    <s v="Sin datos"/>
    <s v="#https://www.levante-emv.com/ribera/2019/07/16/ahogada-carlet-piscina-urbanizacion/1901449.html#"/>
  </r>
  <r>
    <d v="2019-07-15T00:00:00"/>
    <x v="555"/>
    <x v="737"/>
    <s v="Salou, Punta del Cavail"/>
    <s v="Tarragona"/>
    <s v="Cataluña"/>
    <d v="1899-12-30T17:00:00"/>
    <s v="41.655514"/>
    <s v="1.160233"/>
    <s v="Salvamento Marítimo rescata a cuatro personas que volcaron una barca en Salou"/>
    <x v="1"/>
    <n v="30"/>
    <s v="Francia"/>
    <s v="Naufragio"/>
    <s v="Extranjero"/>
    <s v="Perdida de Control"/>
    <s v="Sin datos"/>
    <x v="2"/>
    <s v="Franja costera o alta mar"/>
    <s v="Sin datos"/>
    <s v="Sin Reanimacion"/>
    <s v="No vigilado"/>
    <s v="Embarcación a motor"/>
    <s v="Acompañante, familiar, amigo"/>
    <s v="Cuerpo de Seguridad o Emergencias"/>
    <s v="Rescate por personal adiestrado con equipamiento"/>
    <s v="#https://www.larazon.es/local/cataluna/salvamento-maritimo-rescata-a-cuatro-personas-que-volcaron-una-barca-en-salou-DA24241174#"/>
  </r>
  <r>
    <d v="2019-07-15T00:00:00"/>
    <x v="555"/>
    <x v="738"/>
    <s v="Salou, Punta del Cavail"/>
    <s v="Tarragona"/>
    <s v="Cataluña"/>
    <d v="1899-12-30T17:00:00"/>
    <s v="41.655514"/>
    <s v="1.160233"/>
    <s v="Salvamento Marítimo rescata a cuatro personas que volcaron una barca en Salou"/>
    <x v="1"/>
    <n v="30"/>
    <s v="Francia"/>
    <s v="Naufragio"/>
    <s v="Extranjero"/>
    <s v="Perdida de Control"/>
    <s v="Sin datos"/>
    <x v="2"/>
    <s v="Franja costera o alta mar"/>
    <s v="Sin datos"/>
    <s v="Sin Reanimacion"/>
    <s v="No vigilado"/>
    <s v="Embarcación a motor"/>
    <s v="Acompañante, familiar, amigo"/>
    <s v="Cuerpo de Seguridad o Emergencias"/>
    <s v="Rescate por personal adiestrado con equipamiento"/>
    <s v="#https://www.larazon.es/local/cataluna/salvamento-maritimo-rescata-a-cuatro-personas-que-volcaron-una-barca-en-salou-DA24241174#"/>
  </r>
  <r>
    <d v="2019-07-15T00:00:00"/>
    <x v="555"/>
    <x v="739"/>
    <s v="Salou, Punta del Cavail"/>
    <s v="Tarragona"/>
    <s v="Cataluña"/>
    <d v="1899-12-30T17:00:00"/>
    <s v="41.655514"/>
    <s v="1.160233"/>
    <s v="Salvamento Marítimo rescata a cuatro personas que volcaron una barca en Salou"/>
    <x v="0"/>
    <n v="30"/>
    <s v="Francia"/>
    <s v="Naufragio"/>
    <s v="Extranjero"/>
    <s v="Perdida de Control"/>
    <s v="Sin datos"/>
    <x v="2"/>
    <s v="Franja costera o alta mar"/>
    <s v="Sin datos"/>
    <s v="Sin Reanimacion"/>
    <s v="No vigilado"/>
    <s v="Embarcación a motor"/>
    <s v="Acompañante, familiar, amigo"/>
    <s v="Cuerpo de Seguridad o Emergencias"/>
    <s v="Rescate por personal adiestrado con equipamiento"/>
    <s v="#https://www.larazon.es/local/cataluna/salvamento-maritimo-rescata-a-cuatro-personas-que-volcaron-una-barca-en-salou-DA24241174#"/>
  </r>
  <r>
    <d v="2019-07-15T00:00:00"/>
    <x v="555"/>
    <x v="740"/>
    <s v="Salou, Punta del Cavail"/>
    <s v="Tarragona"/>
    <s v="Cataluña"/>
    <d v="1899-12-30T17:00:00"/>
    <s v="41.655514"/>
    <s v="1.160233"/>
    <s v="Salvamento Marítimo rescata a cuatro personas que volcaron una barca en Salou"/>
    <x v="0"/>
    <n v="30"/>
    <s v="Francia"/>
    <s v="Naufragio"/>
    <s v="Extranjero"/>
    <s v="Perdida de Control"/>
    <s v="Sin datos"/>
    <x v="2"/>
    <s v="Franja costera o alta mar"/>
    <s v="Sin datos"/>
    <s v="Sin Reanimacion"/>
    <s v="No vigilado"/>
    <s v="Embarcación a motor"/>
    <s v="Acompañante, familiar, amigo"/>
    <s v="Cuerpo de Seguridad o Emergencias"/>
    <s v="Rescate por personal adiestrado con equipamiento"/>
    <s v="#https://www.larazon.es/local/cataluna/salvamento-maritimo-rescata-a-cuatro-personas-que-volcaron-una-barca-en-salou-DA24241174#"/>
  </r>
  <r>
    <d v="2019-07-15T00:00:00"/>
    <x v="556"/>
    <x v="741"/>
    <s v="Baiona, Playa de A Ladeira"/>
    <s v="Pontevedra"/>
    <s v="Galicia"/>
    <m/>
    <s v="42.113506"/>
    <s v="-8.829180"/>
    <s v="Rescatan a un bañista de 74 años en la playa A Ladeira de Baiona"/>
    <x v="1"/>
    <n v="74"/>
    <s v="España"/>
    <s v="Corriente de resaca"/>
    <s v="Local"/>
    <s v="Ahogado con sintomas de aspiración de agua"/>
    <s v="Edad, Enfermedad, Enfermedad Mental"/>
    <x v="1"/>
    <s v="Playas con vigilancia"/>
    <s v="Sin datos"/>
    <s v="RCP basica SOS y SVA por SEM"/>
    <s v="En horario de vigilancia"/>
    <s v="Natación recreativa"/>
    <s v="Socorrista en servicio"/>
    <s v="Socorrista"/>
    <s v="Rescate por Socorristas o personas adiestradas en RCP"/>
    <s v="#https://telemarinas.com/rescatan-a-un-banista-de-74-anos-en-la-playa-a-ladeira-de-baiona/#"/>
  </r>
  <r>
    <d v="2019-07-15T00:00:00"/>
    <x v="557"/>
    <x v="742"/>
    <s v="Madrid, Calle San Cipriano"/>
    <s v="Madrid"/>
    <s v="Madrid"/>
    <d v="1899-12-30T16:20:00"/>
    <s v="40.402806"/>
    <s v="-3.597828"/>
    <s v="Un socorrista salva a un niño tras sufrir un ahogamiento en la piscina de su urbanización"/>
    <x v="1"/>
    <n v="6"/>
    <s v="España"/>
    <s v="Sin datos"/>
    <s v="Local"/>
    <s v="Ahogado con sintomas de aspiración de agua"/>
    <s v="Sin datos"/>
    <x v="1"/>
    <s v="Piscinas de urbanizaciones con vigilancia"/>
    <s v="Buenas condiciones metereológicas o del agua (Bandera Verde)"/>
    <s v="RCP basica SOS y SVA por SEM"/>
    <s v="En horario de vigilancia"/>
    <s v="Natación recreativa"/>
    <s v="Socorrista en servicio"/>
    <s v="Socorrista"/>
    <s v="Rescate por Socorristas o personas adiestradas en RCP"/>
    <s v="#https://www.larazon.es/local/madrid/un-socorrista-logra-recuperar-a-un-nino-que-se-habia-ahogado-en-la-piscina-KG24226369#"/>
  </r>
  <r>
    <d v="2019-07-15T00:00:00"/>
    <x v="558"/>
    <x v="743"/>
    <s v="Dénia, Playa de Les Marines"/>
    <s v="Alicante"/>
    <s v="Cdad Valenciana"/>
    <d v="1899-12-30T11:30:00"/>
    <s v="38.853529"/>
    <s v="0.094527"/>
    <s v="Una bañista fallece en la playa de Les Marines de Dénia"/>
    <x v="0"/>
    <m/>
    <s v="España"/>
    <s v="Sin datos"/>
    <s v="Sin datos"/>
    <s v="Posible Ahogamiento"/>
    <s v="Sin datos"/>
    <x v="0"/>
    <s v="Playas con vigilancia"/>
    <s v="Sin datos"/>
    <s v="RCP basica SOS y SVA por SEM"/>
    <s v="En horario de vigilancia"/>
    <s v="Natación recreativa"/>
    <s v="Socorrista en servicio"/>
    <s v="Socorrista"/>
    <s v="Rescate por Socorristas o personas adiestradas en RCP"/>
    <s v="#https://www.levante-emv.com/marina/2019/07/15/banista-fallece-playa-les-marines/1901162.html#"/>
  </r>
  <r>
    <d v="2019-07-15T00:00:00"/>
    <x v="559"/>
    <x v="744"/>
    <s v="Sitges, Cala de les Coves"/>
    <s v="Tarragona"/>
    <s v="Cataluña"/>
    <d v="1899-12-30T08:40:00"/>
    <s v="41.222099"/>
    <s v="1.772110"/>
    <s v="Muere ahogado un hombre de 57 años en una playa de Sitges"/>
    <x v="1"/>
    <n v="57"/>
    <s v="Italia"/>
    <s v="Sin datos"/>
    <s v="Extranjero"/>
    <s v="Posible Ahogamiento"/>
    <s v="Sin datos"/>
    <x v="0"/>
    <s v="Playas sin vigilancia"/>
    <s v="Sin datos"/>
    <s v="Recuperacion de cadaver"/>
    <s v="No vigilado"/>
    <s v="Sin datos"/>
    <s v="Ciudadano"/>
    <s v="Cuerpo de Seguridad o Emergencias"/>
    <s v="Recuperación de cadaver"/>
    <s v="#https://www.lavanguardia.com/vida/20190715/463482741635/muere-ahogado-un-hombre-de-57-anos-en-una-playa-de-sitges.html#"/>
  </r>
  <r>
    <d v="2019-07-15T00:00:00"/>
    <x v="560"/>
    <x v="745"/>
    <s v="Benalmádena. Playa de las Gaviotas"/>
    <s v="Málaga"/>
    <s v="Andalucía"/>
    <d v="1899-12-30T13:00:00"/>
    <s v="36.558587"/>
    <s v="-4.608356"/>
    <s v="Fallece un segundo bañista en la playa de las Gaviotas de Benalmádena en 15 días"/>
    <x v="1"/>
    <m/>
    <s v="España"/>
    <s v="Sin datos"/>
    <s v="Sin datos"/>
    <s v="Ahogado con sintomas de aspiración de agua"/>
    <s v="Sin datos"/>
    <x v="0"/>
    <s v="Playas con vigilancia"/>
    <s v="Sin datos"/>
    <s v="RCP basica SOS y SVA por SEM"/>
    <s v="En horario de vigilancia"/>
    <s v="Natación recreativa"/>
    <s v="Socorrista en servicio"/>
    <s v="Socorrista"/>
    <s v="Rescate por Socorristas o personas adiestradas en RCP"/>
    <s v="#https://www.diariosur.es/costadelsol/fallece-banista-playa-20190715141642-nt.html#vca=fixed-btn&amp;vso=rrss&amp;vmc=tw&amp;vli=Costa-del-Sol#"/>
  </r>
  <r>
    <d v="2019-07-14T00:00:00"/>
    <x v="561"/>
    <x v="746"/>
    <s v="Torremolinos, hotel Amaragua"/>
    <s v="Málaga"/>
    <s v="Andalucía"/>
    <m/>
    <s v="36.472426"/>
    <s v="-5.047471"/>
    <s v="Rescatada niña en piscina de Torremolinos"/>
    <x v="0"/>
    <n v="2"/>
    <s v="España"/>
    <s v="Falta de supervisión o vigilancia"/>
    <s v="Sin datos"/>
    <s v="Perdida de Control"/>
    <s v="Sin datos"/>
    <x v="3"/>
    <s v="Piscinas de equipamientos hoteleros y similares"/>
    <s v="Buenas condiciones metereológicas o del agua (Bandera Verde)"/>
    <s v="Sin Reanimacion"/>
    <s v="En horario de vigilancia"/>
    <s v="Natación recreativa"/>
    <s v="Socorrista en servicio"/>
    <s v="Socorrista"/>
    <s v="Rescate por Socorristas o personas adiestradas en RCP"/>
    <s v="#https://www.diariosur.es/marbella-estepona/salvan-extremis-ninas-20190719163855-nt.html#"/>
  </r>
  <r>
    <d v="2019-07-14T00:00:00"/>
    <x v="562"/>
    <x v="747"/>
    <s v="Langarika"/>
    <s v="Álava"/>
    <s v="Euskadi"/>
    <m/>
    <s v="42.842128"/>
    <s v="-2.453023"/>
    <s v="Localizado el cuerpo de un varón en una balsa de Langarika"/>
    <x v="1"/>
    <n v="69"/>
    <s v="España"/>
    <s v="Sin datos"/>
    <s v="Sin datos"/>
    <s v="Posible Ahogamiento"/>
    <s v="Sin datos"/>
    <x v="0"/>
    <s v="Embalses, Pantanos"/>
    <s v="Sin datos"/>
    <s v="Recuperacion de cadaver"/>
    <s v="No vigilado"/>
    <s v="Natación recreativa"/>
    <s v="Ciudadano"/>
    <s v="Cuerpo de Seguridad o Emergencias"/>
    <s v="Recuperación de cadaver"/>
    <s v="#https://espanadiario.es/pais-vasco/localizan-cadaver-hombre-pantano-pais-vasco#"/>
  </r>
  <r>
    <d v="2019-07-14T00:00:00"/>
    <x v="563"/>
    <x v="748"/>
    <s v="Nerja, Acantilados de Maro"/>
    <s v="Málaga"/>
    <s v="Andalucía"/>
    <d v="1899-12-30T13:30:00"/>
    <s v="36.739880"/>
    <s v="-3.785152"/>
    <s v="Muere ahogado un hombre mientras practicaba escalada en la catarata de los acantilados de Maro"/>
    <x v="1"/>
    <n v="53"/>
    <s v="España"/>
    <s v="Accidente, caída o zambullida accidentales"/>
    <s v="Sin datos"/>
    <s v="Ahogamiento secundario a accidente"/>
    <s v="Peligrosidad del entorno"/>
    <x v="0"/>
    <s v="Entorno marino"/>
    <s v="Sin datos"/>
    <s v="Recuperacion de cadaver"/>
    <s v="No vigilado"/>
    <s v="Otro"/>
    <s v="Acompañante, familiar, amigo"/>
    <s v="Moto acuática de rescate"/>
    <s v="Recuperación de cadaver"/>
    <s v="#https://www.diariosur.es/axarquia/muere-joven-tras-20190714152933-nt.html#"/>
  </r>
  <r>
    <d v="2019-07-13T00:00:00"/>
    <x v="564"/>
    <x v="749"/>
    <s v="Las Torres de Cotillas"/>
    <s v="Murcia"/>
    <s v="Murcia"/>
    <d v="1899-12-30T17:51:00"/>
    <s v="38.024242"/>
    <s v="-1.252344"/>
    <s v="Una enfermera salva a un niño rescatado inconsciente de una piscina en Las Torres de Cotillas"/>
    <x v="1"/>
    <n v="6"/>
    <s v="España"/>
    <s v="Falta de supervisión o vigilancia"/>
    <s v="Local"/>
    <s v="Ahogado con sintomas de aspiración de agua"/>
    <s v="Sin datos"/>
    <x v="1"/>
    <s v="Piscinas publicas con vigilancia"/>
    <s v="Buenas condiciones metereológicas o del agua (Bandera Verde)"/>
    <s v="RCP basica SOS y SVA por SEM"/>
    <s v="En horario de vigilancia"/>
    <s v="Natación recreativa"/>
    <s v="Socorrista en servicio"/>
    <s v="Socorrista"/>
    <s v="Rescate por Socorristas o personas adiestradas en RCP"/>
    <s v="#https://www.laverdad.es/murcia/lastorresdecotillas/rescatan-nino-tras-20190713183130-nt.html#"/>
  </r>
  <r>
    <d v="2019-07-13T00:00:00"/>
    <x v="565"/>
    <x v="750"/>
    <s v="Pedrosa De Tobalina, Cascada río Jerea"/>
    <s v="Burgos"/>
    <s v="Castilla y León"/>
    <d v="1899-12-30T13:00:00"/>
    <s v="42.848263"/>
    <s v="-3.334339"/>
    <s v="Fallece ahogado un joven tras lanzarse desde la cascada de Pedrosa de Tobalina"/>
    <x v="1"/>
    <n v="20"/>
    <s v="España"/>
    <s v="Accidente, caída o zambullida accidentales"/>
    <s v="Otra CCAA"/>
    <s v="Ahogamiento secundario a accidente"/>
    <s v="Peligrosidad del entorno"/>
    <x v="0"/>
    <s v="Rios, canales y similares"/>
    <s v="Sin datos"/>
    <s v="Recuperacion de cadaver"/>
    <s v="No vigilado"/>
    <s v="Zambullida"/>
    <s v="Acompañante, familiar, amigo"/>
    <s v="Cuerpo de Seguridad o Emergencias"/>
    <s v="Recuperación de cadaver"/>
    <s v="#https://www.diariovasco.com/sociedad/ahoga-joven-anos-20190713154150-nt.html#"/>
  </r>
  <r>
    <d v="2019-07-13T00:00:00"/>
    <x v="566"/>
    <x v="751"/>
    <s v="Aguilas, playa de Matalentisco"/>
    <s v="Murcia"/>
    <s v="Murcia"/>
    <d v="1899-12-30T13:00:00"/>
    <s v="37.388775"/>
    <s v="-1.611028"/>
    <s v="rescatan en Matalentisco 2 varones de 49 y 24 años arrastrados por la corriente al perder su flotador"/>
    <x v="1"/>
    <n v="24"/>
    <s v="España"/>
    <s v="Condiciones del medio acuático"/>
    <s v="Sin datos"/>
    <s v="Perdida de Control"/>
    <s v="Sin datos"/>
    <x v="2"/>
    <s v="Playas con vigilancia"/>
    <s v="Moderadas condiciones metereológicas o del agua (Bandera amarilla)"/>
    <s v="Sin Reanimacion"/>
    <s v="En horario de vigilancia"/>
    <s v="Natación recreativa"/>
    <s v="Socorrista en servicio"/>
    <s v="Socorrista"/>
    <s v="Rescate por Socorristas o personas adiestradas en RCP"/>
    <s v="#https://twitter.com/CREAguilas/status/1150004061938339841#"/>
  </r>
  <r>
    <d v="2019-07-13T00:00:00"/>
    <x v="566"/>
    <x v="752"/>
    <s v="Aguilas, playa de Matalentisco"/>
    <s v="Murcia"/>
    <s v="Murcia"/>
    <d v="1899-12-30T13:00:00"/>
    <s v="37.388775"/>
    <s v="-1.611028"/>
    <s v="rescatan en Matalentisco 2 varones de 49 y 24 años arrastrados por la corriente al perder su flotador"/>
    <x v="1"/>
    <n v="49"/>
    <s v="España"/>
    <s v="Condiciones del medio acuático"/>
    <s v="Sin datos"/>
    <s v="Perdida de Control"/>
    <s v="Sin datos"/>
    <x v="2"/>
    <s v="Playas con vigilancia"/>
    <s v="Moderadas condiciones metereológicas o del agua (Bandera amarilla)"/>
    <s v="Sin Reanimacion"/>
    <s v="En horario de vigilancia"/>
    <s v="Natación recreativa"/>
    <s v="Socorrista en servicio"/>
    <s v="Socorrista"/>
    <s v="Rescate por Socorristas o personas adiestradas en RCP"/>
    <s v="#https://twitter.com/CREAguilas/status/1150004061938339841#"/>
  </r>
  <r>
    <d v="2019-07-13T00:00:00"/>
    <x v="567"/>
    <x v="753"/>
    <s v="Sa Font Seca de Palmanyola"/>
    <s v="Mallorca"/>
    <s v="Baleares"/>
    <d v="1899-12-30T14:00:00"/>
    <s v="39.668344"/>
    <s v="2.669882"/>
    <s v="Rescatan a una niña con parada cardio-respiratoria en la piscina de Sa Font Seca de Palmanyola"/>
    <x v="0"/>
    <n v="4"/>
    <s v="España"/>
    <s v="Falta de supervisión o vigilancia"/>
    <s v="Sin datos"/>
    <s v="Ahogado con sintomas de aspiración de agua"/>
    <s v="Sin datos"/>
    <x v="1"/>
    <s v="Piscinas publicas con vigilancia"/>
    <s v="Buenas condiciones metereológicas o del agua (Bandera Verde)"/>
    <s v="RCP basica SOS y SVA por SEM"/>
    <s v="En horario de vigilancia"/>
    <s v="Natación recreativa"/>
    <s v="Socorrista en servicio"/>
    <s v="Socorrista"/>
    <s v="Rescate por Socorristas o personas adiestradas en RCP"/>
    <s v="#https://www.cronicabalear.es/2019/07/rescatan-a-una-nina-con-parada-cardio-respiratoria-en-la-piscina-de-sa-font-seca-de-palmanyola/#"/>
  </r>
  <r>
    <d v="2019-07-12T00:00:00"/>
    <x v="568"/>
    <x v="754"/>
    <s v="Caboalles de Abajo, Piscina de Carbachón"/>
    <s v="León"/>
    <s v="Castilla y León"/>
    <d v="1899-12-30T14:07:00"/>
    <s v="42.950967"/>
    <s v="-6.356516"/>
    <s v="Fallece ahogado en una piscina del Carbachón en Villablino un hombre de 90 años"/>
    <x v="1"/>
    <n v="90"/>
    <s v="España"/>
    <s v="Sin datos"/>
    <s v="Local"/>
    <s v="Posible Ahogamiento"/>
    <s v="Edad, Enfermedad, Enfermedad Mental"/>
    <x v="0"/>
    <s v="Piscinas publicas con vigilancia"/>
    <s v="Buenas condiciones metereológicas o del agua (Bandera Verde)"/>
    <s v="RCP basica SOS y SVA por SEM"/>
    <s v="En horario de vigilancia"/>
    <s v="Natación recreativa"/>
    <s v="Socorrista en servicio"/>
    <s v="Socorrista"/>
    <s v="Rescate por Socorristas o personas adiestradas en RCP"/>
    <s v="#https://www.infobierzo.com/fallece-ahogado-en-una-piscina-del-carbachon-en-villablino-un-hombre-de-90-anos/490763/#"/>
  </r>
  <r>
    <d v="2019-07-12T00:00:00"/>
    <x v="569"/>
    <x v="755"/>
    <s v="Ses Illetes"/>
    <s v="Formentera"/>
    <s v="Baleares"/>
    <d v="1899-12-30T18:56:00"/>
    <s v="38.760010"/>
    <s v="1.435618"/>
    <s v="Muere un bañista australiano arrollado por una embarcación en Formentera"/>
    <x v="1"/>
    <n v="40"/>
    <s v="Australia"/>
    <s v="Navegación o deportes acuáticos"/>
    <s v="Extranjero"/>
    <s v="Victima con traumatismo"/>
    <s v="Sin datos"/>
    <x v="7"/>
    <s v="Playas sin vigilancia"/>
    <s v="Sin datos"/>
    <s v="Sin Reanimacion"/>
    <s v="No vigilado"/>
    <s v="Natación recreativa"/>
    <s v="Ciudadano"/>
    <s v="Ciudadano"/>
    <s v="Asistencia por transeúntes no adiestrados"/>
    <s v="#https://www.cope.es/actualidad/espana/noticias/muere-banista-australiano-arrollado-por-una-embarcacion-formentera-20190712_458724#"/>
  </r>
  <r>
    <d v="2019-07-12T00:00:00"/>
    <x v="570"/>
    <x v="756"/>
    <s v="La Manga del Mar Menor, Playa de la ensenada del esparto"/>
    <s v="Murcia"/>
    <s v="Murcia"/>
    <d v="1899-12-30T13:07:00"/>
    <s v="37.753509"/>
    <s v="-0.742214"/>
    <s v="Fallece un hombre ahogado en la playa de la Ensenada del Esparto, en La Manga"/>
    <x v="1"/>
    <m/>
    <s v="España"/>
    <s v="Sin datos"/>
    <s v="Sin datos"/>
    <s v="Ahogado con sintomas de aspiración de agua"/>
    <s v="Sin datos"/>
    <x v="0"/>
    <s v="Playas con vigilancia"/>
    <s v="Sin datos"/>
    <s v="RCP basica SOS y SVA por SEM"/>
    <s v="En horario de vigilancia"/>
    <s v="Natación recreativa"/>
    <s v="Socorrista en servicio"/>
    <s v="Socorrista"/>
    <s v="Asistencia por transeúntes no adiestrados"/>
    <s v="#https://sanjavier.laverdad.es/actualidad/muere-hombre-tras-20190712143531-nt.html#"/>
  </r>
  <r>
    <d v="2019-07-11T00:00:00"/>
    <x v="571"/>
    <x v="757"/>
    <s v="Marbella, Playa de los Monteros"/>
    <s v="Málaga"/>
    <s v="Andalucía"/>
    <m/>
    <s v="36.502498"/>
    <s v="-4.838602"/>
    <s v="Encuentran un cuerpo sin vida en la playa de Los Monteros"/>
    <x v="0"/>
    <m/>
    <s v="España"/>
    <s v="Sin datos"/>
    <s v="Sin datos"/>
    <s v="Posible Ahogamiento"/>
    <s v="Sin datos"/>
    <x v="0"/>
    <s v="Playas sin vigilancia"/>
    <s v="Sin datos"/>
    <s v="Recuperacion de cadaver"/>
    <s v="No vigilado"/>
    <s v="Sin datos"/>
    <s v="Ciudadano"/>
    <s v="Ciudadano"/>
    <s v="Recuperación de cadaver"/>
    <s v="#https://www.laopiniondemalaga.es/marbella/2019/07/11/encuentran-cuerpo-vida-playa-monteros/1101473.html#cxrecs_s#"/>
  </r>
  <r>
    <d v="2019-07-11T00:00:00"/>
    <x v="572"/>
    <x v="758"/>
    <s v="Sant Feliu de Guixols"/>
    <s v="Girona"/>
    <s v="Cataluña"/>
    <d v="1899-12-30T21:00:00"/>
    <s v="41.787225"/>
    <s v="3.028430"/>
    <s v="Una mujer de 84 años muere ahogada en una piscina en Sant Feliu de Guíxols"/>
    <x v="0"/>
    <n v="84"/>
    <s v="Francia"/>
    <s v="Sin datos"/>
    <s v="Extranjero"/>
    <s v="Ahogado con sintomas de aspiración de agua"/>
    <s v="Edad, Enfermedad, Enfermedad Mental"/>
    <x v="0"/>
    <s v="Piscinas urbanización o privadas no vigiladas"/>
    <s v="Excelentes condiciones, entornos cerrados o cubiertos"/>
    <s v="SVA por SEM"/>
    <s v="No vigilado"/>
    <s v="Natación recreativa"/>
    <s v="Ciudadano"/>
    <s v="Ciudadano"/>
    <s v="Asistencia por transeúntes no adiestrados"/>
    <s v="#https://www.cope.es/actualidad/sociedad/noticias/una-mujer-anos-muere-ahogada-una-piscina-sant-feliu-guixols-20190712_458229#"/>
  </r>
  <r>
    <d v="2019-07-11T00:00:00"/>
    <x v="573"/>
    <x v="759"/>
    <s v="Ribeira"/>
    <s v="A Coruña"/>
    <s v="Galicia"/>
    <d v="1899-12-30T22:00:00"/>
    <s v="42.556982"/>
    <s v="-8.987239"/>
    <s v="Muere un marinero de Aguiño que cayó al agua cuando se disponía a quitar unas nasas"/>
    <x v="1"/>
    <n v="64"/>
    <s v="España"/>
    <s v="Naufragio"/>
    <s v="Local"/>
    <s v="Posible Ahogamiento"/>
    <s v="Sin datos"/>
    <x v="0"/>
    <s v="Entorno marino"/>
    <s v="Sin datos"/>
    <s v="Recuperacion de cadaver"/>
    <s v="No vigilado"/>
    <s v="Pesca o navegación comercial"/>
    <s v="Ciudadano"/>
    <s v="Ciudadano"/>
    <s v="Recuperación de cadaver"/>
    <s v="#https://www.lavozdegalicia.es/noticia/barbanza/ribeira/2019/07/12/muere-marinero-aguino-cayo-agua-disponia-quitar-nasas/00031562914157065743476.htm?utm_source=twitter&amp;utm_medium=referral&amp;utm_campaign=twbar#"/>
  </r>
  <r>
    <d v="2019-07-10T00:00:00"/>
    <x v="574"/>
    <x v="760"/>
    <s v="San Pedro del Pinatar, Playa de la Mota"/>
    <s v="Murcia"/>
    <s v="Murcia"/>
    <d v="1899-12-30T12:30:00"/>
    <s v="37.817423"/>
    <s v="-0.774375"/>
    <s v="Rescatan a dos ancianos tras sufrir un síndrome de inmersión en San Pedro del Pinatar"/>
    <x v="0"/>
    <n v="83"/>
    <s v="España"/>
    <s v="Sin datos"/>
    <s v="Sin datos"/>
    <s v="Ahogado con sintomas de aspiración de agua"/>
    <s v="Edad, Enfermedad, Enfermedad Mental"/>
    <x v="1"/>
    <s v="Playas con vigilancia"/>
    <s v="Sin datos"/>
    <s v="RCP basica SOS y SVA por SEM"/>
    <s v="En horario de vigilancia"/>
    <s v="Natación recreativa"/>
    <s v="Socorrista en servicio"/>
    <s v="Socorrista"/>
    <s v="Rescate por Socorristas o personas adiestradas en RCP"/>
    <s v="#https://www.laverdad.es/murcia/sanpedro/personas-mayores-sufren-20190710152118-nt.html#vca=fixed-btn&amp;vso=rrss&amp;vmc=tw&amp;vli=San-Pedro#"/>
  </r>
  <r>
    <d v="2019-07-10T00:00:00"/>
    <x v="575"/>
    <x v="761"/>
    <s v="Lo Pagán, Playa de la Puntica"/>
    <s v="Murcia"/>
    <s v="Murcia"/>
    <d v="1899-12-30T12:19:00"/>
    <s v="37.814246"/>
    <s v="-0.786321"/>
    <s v="Rescatan a dos ancianos tras sufrir un síndrome de inmersión en San Pedro del Pinatar"/>
    <x v="1"/>
    <n v="84"/>
    <s v="España"/>
    <s v="Sin datos"/>
    <s v="Sin datos"/>
    <s v="Ahogado con sintomas de aspiración de agua"/>
    <s v="Edad, Enfermedad, Enfermedad Mental"/>
    <x v="1"/>
    <s v="Playas con vigilancia"/>
    <s v="Sin datos"/>
    <s v="RCP basica SOS y SVA por SEM"/>
    <s v="En horario de vigilancia"/>
    <s v="Natación recreativa"/>
    <s v="Socorrista en servicio"/>
    <s v="Socorrista"/>
    <s v="Rescate por Socorristas o personas adiestradas en RCP"/>
    <s v="#https://www.laverdad.es/murcia/sanpedro/personas-mayores-sufren-20190710152118-nt.html#vca=fixed-btn&amp;vso=rrss&amp;vmc=tw&amp;vli=San-Pedro#"/>
  </r>
  <r>
    <d v="2019-07-10T00:00:00"/>
    <x v="576"/>
    <x v="762"/>
    <s v="Petín, Río Sil"/>
    <s v="Ourense"/>
    <s v="Galicia"/>
    <d v="1899-12-30T09:00:00"/>
    <s v="42.388076"/>
    <s v="-7.128759"/>
    <s v="Rescatan el cuerpo de una septuagenaria en aguas del Río Sil en Petín (Ourense)"/>
    <x v="0"/>
    <n v="72"/>
    <s v="España"/>
    <s v="Accidente, caída o zambullida accidentales"/>
    <s v="Local"/>
    <s v="Ahogamiento secundario a accidente"/>
    <s v="Edad, Enfermedad, Enfermedad Mental"/>
    <x v="0"/>
    <s v="Rios, canales y similares"/>
    <s v="Sin datos"/>
    <s v="Recuperacion de cadaver"/>
    <s v="No vigilado"/>
    <s v="Actividad cerca del agua"/>
    <s v="Ciudadano"/>
    <s v="Cuerpo de Seguridad o Emergencias"/>
    <s v="Recuperación de cadaver"/>
    <s v="#https://www.laregion.es/articulo/valdeorras/hallan-muerta-mujer-rio-sil/20190710113605881836.html#"/>
  </r>
  <r>
    <d v="2019-07-10T00:00:00"/>
    <x v="577"/>
    <x v="763"/>
    <s v="Oviedo, Piscina de El Cortijo, La Corredoira"/>
    <s v="Asturias"/>
    <s v="Asturias"/>
    <d v="1899-12-30T18:50:00"/>
    <s v="43.383258"/>
    <s v="-5.824475"/>
    <s v="Rescatan a un adolescente flotando «boca abajo» en la piscina de Oviedo"/>
    <x v="1"/>
    <n v="14"/>
    <s v="España"/>
    <s v="Sin datos"/>
    <s v="Local"/>
    <s v="Ahogado sin sintomas de aspiración de agua"/>
    <s v="Sin datos"/>
    <x v="1"/>
    <s v="Piscinas publicas con vigilancia"/>
    <s v="Buenas condiciones metereológicas o del agua (Bandera Verde)"/>
    <s v="Sin Reanimacion"/>
    <s v="En horario de vigilancia"/>
    <s v="Natación recreativa"/>
    <s v="Acompañante, familiar, amigo"/>
    <s v="Socorrista"/>
    <s v="Rescate por Socorristas o personas adiestradas en RCP"/>
    <s v="#https://www.elcomercio.es/oviedo/rescatan-piscina-oviedo-adolescente-flotando-boca-abajo-20190711000821-ntvo.html#"/>
  </r>
  <r>
    <d v="2019-07-10T00:00:00"/>
    <x v="578"/>
    <x v="764"/>
    <s v="Torre del Mar, Vélez Málaga, Urbanzación los Geraneos"/>
    <s v="Málaga"/>
    <s v="Andalucía"/>
    <d v="1899-12-30T19:00:00"/>
    <s v="36.750651"/>
    <s v="-4.093622"/>
    <s v="Salvan la vida de un niño de tres años que se ahogaba en una piscina de Vélez-Málaga"/>
    <x v="1"/>
    <n v="3"/>
    <s v="España"/>
    <s v="Sin datos"/>
    <s v="Local"/>
    <s v="Ahogado con sintomas de aspiración de agua"/>
    <s v="Sin datos"/>
    <x v="1"/>
    <s v="Piscinas de urbanizaciones con vigilancia"/>
    <s v="Buenas condiciones metereológicas o del agua (Bandera Verde)"/>
    <s v="RCP basica SOS y SVA por SEM"/>
    <s v="No vigilado"/>
    <s v="Natación recreativa"/>
    <s v="Socorrista en servicio"/>
    <s v="Socorrista"/>
    <s v="Rescate por Socorristas o personas adiestradas en RCP"/>
    <s v="#https://www.diariosur.es/axarquia/socorrista-policia-servicio-20190710220032-nt.html#"/>
  </r>
  <r>
    <d v="2019-07-09T00:00:00"/>
    <x v="579"/>
    <x v="765"/>
    <s v="Santa Eularia"/>
    <s v="Ibiza"/>
    <s v="Baleares"/>
    <m/>
    <s v="38.981125"/>
    <s v="1.539912"/>
    <s v="Hallan el cadáver de una mujer flotando en el mar en Ibiza"/>
    <x v="0"/>
    <n v="35"/>
    <s v="España"/>
    <s v="Sin datos"/>
    <s v="Sin datos"/>
    <s v="Ahogado con sintomas de aspiración de agua"/>
    <s v="Sin datos"/>
    <x v="0"/>
    <s v="Entorno marino"/>
    <s v="Sin datos"/>
    <s v="Recuperacion de cadaver"/>
    <s v="No vigilado"/>
    <s v="Sin datos"/>
    <s v="Ciudadano"/>
    <s v="Ciudadano"/>
    <s v="Recuperación de cadaver"/>
    <s v="#https://www.diariodeibiza.es/pitiuses-balears/2019/07/10/hallan-cadaver-mujer-flotando-mar/1078949.html#"/>
  </r>
  <r>
    <d v="2019-07-09T00:00:00"/>
    <x v="580"/>
    <x v="766"/>
    <s v="Embalse de Cernadilla"/>
    <s v="Zamora"/>
    <s v="Castilla y León"/>
    <m/>
    <s v="42.011350"/>
    <s v="-6.482994"/>
    <s v="Hallado el cadáver del hombre desaparecido en un embalse de Zamora"/>
    <x v="1"/>
    <n v="70"/>
    <s v="España"/>
    <s v="Naufragio"/>
    <s v="Limítrofe"/>
    <s v="Ahogamiento secundario a accidente"/>
    <s v="Edad, Enfermedad, Enfermedad Mental"/>
    <x v="0"/>
    <s v="Embalses, Pantanos"/>
    <s v="Sin datos"/>
    <s v="Sin Reanimacion"/>
    <s v="No vigilado"/>
    <s v="Embarcación a motor"/>
    <s v="Acompañante, familiar, amigo"/>
    <s v="Cuerpo de Seguridad o Emergencias"/>
    <s v="Recuperación de cadaver"/>
    <s v="#https://www.lavanguardia.com/vida/20190710/463404269401/hallado-el-cadaver-del-hombre-desaparecido-en-un-embalse-de-zamora.html#"/>
  </r>
  <r>
    <d v="2019-07-09T00:00:00"/>
    <x v="581"/>
    <x v="767"/>
    <s v="Cullera, Playa de El Dosel"/>
    <s v="Valencia"/>
    <s v="Cdad Valenciana"/>
    <d v="1899-12-30T12:30:00"/>
    <s v="39.180268"/>
    <s v="-0.234325"/>
    <s v="Muere un hombre de 66 años en la playa Dosel de Cullera"/>
    <x v="1"/>
    <n v="66"/>
    <s v="España"/>
    <s v="Condiciones del medio acuático"/>
    <s v="Local"/>
    <s v="Ahogado con sintomas de aspiración de agua"/>
    <s v="Sin datos"/>
    <x v="0"/>
    <s v="Playas con vigilancia"/>
    <s v="Moderadas condiciones metereológicas o del agua (Bandera amarilla)"/>
    <s v="RCP basica SOS y SVA por SEM"/>
    <s v="En horario de vigilancia"/>
    <s v="Natación recreativa"/>
    <s v="Acompañante, familiar, amigo"/>
    <s v="Acompañante, familiar, amigo"/>
    <s v="Rescate por Socorristas o personas adiestradas en RCP"/>
    <s v="#https://www.levante-emv.com/ribera/2019/07/09/fallece-ahogado-playa-cullera-presidente/1898965.html#"/>
  </r>
  <r>
    <d v="2019-07-08T00:00:00"/>
    <x v="582"/>
    <x v="768"/>
    <s v="Isla de Tabarca"/>
    <s v="Alicante"/>
    <s v="Cdad Valenciana"/>
    <d v="1899-12-30T16:00:00"/>
    <s v="38.165513"/>
    <s v="-0.482960"/>
    <s v="Un joven de Santa Pola pierde la vida en Tabarca tras saltar al mar desde una roca"/>
    <x v="1"/>
    <n v="18"/>
    <s v="Paraguay"/>
    <s v="Accidente, caída o zambullida accidentales"/>
    <s v="Residente"/>
    <s v="Ahogado con sintomas de aspiración de agua"/>
    <s v="Sin datos"/>
    <x v="0"/>
    <s v="Entorno marino"/>
    <s v="Sin datos"/>
    <s v="Recuperacion de cadaver"/>
    <s v="No vigilado"/>
    <s v="Zambullida"/>
    <s v="Acompañante, familiar, amigo"/>
    <s v="Cuerpo de Seguridad o Emergencias"/>
    <s v="Recuperación de cadaver"/>
    <s v="#https://www.diarioinformacion.com/sucesos/2019/07/09/buscan-hombre-perdido-pista-cala/2167374.html#"/>
  </r>
  <r>
    <d v="2019-07-08T00:00:00"/>
    <x v="583"/>
    <x v="769"/>
    <s v="Cala Rajada"/>
    <s v="Mallorca"/>
    <s v="Baleares"/>
    <d v="1899-12-30T23:00:00"/>
    <s v="39.708214"/>
    <s v="3.463726"/>
    <s v="Rescatados cuatro tripulantes de un velero encallado en Cala Rajada"/>
    <x v="1"/>
    <m/>
    <s v="Francia"/>
    <s v="Naufragio"/>
    <s v="Extranjero"/>
    <s v="Perdida de Control"/>
    <s v="Sin datos"/>
    <x v="3"/>
    <s v="Franja costera o alta mar"/>
    <s v="Moderadas condiciones metereológicas o del agua (Bandera amarilla)"/>
    <s v="Sin Reanimacion"/>
    <s v="No vigilado"/>
    <s v="Embarcación de vela"/>
    <s v="Ciudadano"/>
    <s v="Helicoptero"/>
    <s v="Rescate por personal adiestrado con soporte de emergencias"/>
    <s v="#https://www.ultimahora.es/sucesos/ultimas/2019/07/09/1093217/rescatados-cuatro-tripulantes-velero-encallado-cala-rajada.html#"/>
  </r>
  <r>
    <d v="2019-07-08T00:00:00"/>
    <x v="583"/>
    <x v="770"/>
    <s v="Cala Rajada"/>
    <s v="Mallorca"/>
    <s v="Baleares"/>
    <d v="1899-12-30T23:00:00"/>
    <s v="39.708214"/>
    <s v="3.463726"/>
    <s v="Rescatados cuatro tripulantes de un velero encallado en Cala Rajada"/>
    <x v="1"/>
    <m/>
    <s v="Francia"/>
    <s v="Naufragio"/>
    <s v="Extranjero"/>
    <s v="Perdida de Control"/>
    <s v="Sin datos"/>
    <x v="3"/>
    <s v="Franja costera o alta mar"/>
    <s v="Moderadas condiciones metereológicas o del agua (Bandera amarilla)"/>
    <s v="Sin Reanimacion"/>
    <s v="No vigilado"/>
    <s v="Embarcación de vela"/>
    <s v="Ciudadano"/>
    <s v="Helicoptero"/>
    <s v="Rescate por personal adiestrado con soporte de emergencias"/>
    <s v="#https://www.ultimahora.es/sucesos/ultimas/2019/07/09/1093217/rescatados-cuatro-tripulantes-velero-encallado-cala-rajada.html#"/>
  </r>
  <r>
    <d v="2019-07-08T00:00:00"/>
    <x v="583"/>
    <x v="771"/>
    <s v="Cala Rajada"/>
    <s v="Mallorca"/>
    <s v="Baleares"/>
    <d v="1899-12-30T23:00:00"/>
    <s v="39.708214"/>
    <s v="3.463726"/>
    <s v="Rescatados cuatro tripulantes de un velero encallado en Cala Rajada"/>
    <x v="1"/>
    <m/>
    <s v="Francia"/>
    <s v="Naufragio"/>
    <s v="Extranjero"/>
    <s v="Perdida de Control"/>
    <s v="Sin datos"/>
    <x v="3"/>
    <s v="Franja costera o alta mar"/>
    <s v="Moderadas condiciones metereológicas o del agua (Bandera amarilla)"/>
    <s v="Sin Reanimacion"/>
    <s v="No vigilado"/>
    <s v="Embarcación de vela"/>
    <s v="Ciudadano"/>
    <s v="Helicoptero"/>
    <s v="Rescate por personal adiestrado con soporte de emergencias"/>
    <s v="#https://www.ultimahora.es/sucesos/ultimas/2019/07/09/1093217/rescatados-cuatro-tripulantes-velero-encallado-cala-rajada.html#"/>
  </r>
  <r>
    <d v="2019-07-08T00:00:00"/>
    <x v="583"/>
    <x v="772"/>
    <s v="Cala Rajada"/>
    <s v="Mallorca"/>
    <s v="Baleares"/>
    <d v="1899-12-30T23:00:00"/>
    <s v="39.708214"/>
    <s v="3.463726"/>
    <s v="Rescatados cuatro tripulantes de un velero encallado en Cala Rajada"/>
    <x v="1"/>
    <m/>
    <s v="Francia"/>
    <s v="Naufragio"/>
    <s v="Extranjero"/>
    <s v="Perdida de Control"/>
    <s v="Sin datos"/>
    <x v="3"/>
    <s v="Franja costera o alta mar"/>
    <s v="Moderadas condiciones metereológicas o del agua (Bandera amarilla)"/>
    <s v="Sin Reanimacion"/>
    <s v="No vigilado"/>
    <s v="Embarcación de vela"/>
    <s v="Ciudadano"/>
    <s v="Helicoptero"/>
    <s v="Rescate por personal adiestrado con soporte de emergencias"/>
    <s v="#https://www.ultimahora.es/sucesos/ultimas/2019/07/09/1093217/rescatados-cuatro-tripulantes-velero-encallado-cala-rajada.html#"/>
  </r>
  <r>
    <d v="2019-07-08T00:00:00"/>
    <x v="584"/>
    <x v="773"/>
    <s v="Ezprogui"/>
    <s v="Navarra"/>
    <s v="Navarra"/>
    <d v="1899-12-30T20:25:00"/>
    <s v="42.648652"/>
    <s v="-1.313701"/>
    <s v="Al menos un muerto y graves daños materiales por inundaciones en Navarra"/>
    <x v="1"/>
    <n v="25"/>
    <s v="España"/>
    <s v="Riadas, desbordamientos, inundaciones"/>
    <s v="Limítrofe"/>
    <s v="Ahogado con sintomas de aspiración de agua"/>
    <s v="Sin datos"/>
    <x v="0"/>
    <s v="Rios, canales y similares"/>
    <s v="Extremas condiciones metereológicas o del agua"/>
    <s v="Recuperacion de cadaver"/>
    <s v="No vigilado"/>
    <s v="Circulación en vehiculo"/>
    <s v="Servicios de emergencia, policia, bomberos"/>
    <s v="Cuerpo de Seguridad o Emergencias"/>
    <s v="Recuperación de cadaver"/>
    <s v="#https://www.20minutos.es/noticia/3697183/0/inundaciones-tafalla-navarra/#"/>
  </r>
  <r>
    <d v="2019-07-08T00:00:00"/>
    <x v="585"/>
    <x v="774"/>
    <s v="Zaragoza, río Ebro"/>
    <s v="Zaragoza"/>
    <s v="Aragón"/>
    <m/>
    <s v="41.658819"/>
    <s v="-0.872972"/>
    <s v="Aparece el cadáver de una mujer en el río Ebro, a la altura del pozo de San Lázaro de Zaragoza"/>
    <x v="0"/>
    <n v="71"/>
    <s v="España"/>
    <s v="Accidente, caída o zambullida accidentales"/>
    <s v="Local"/>
    <s v="Posible Ahogamiento"/>
    <s v="Edad, Enfermedad, Enfermedad Mental"/>
    <x v="0"/>
    <s v="Rios, canales y similares"/>
    <s v="Sin datos"/>
    <s v="Recuperacion de cadaver"/>
    <s v="No vigilado"/>
    <s v="Sin datos"/>
    <s v="Ciudadano"/>
    <s v="Cuerpo de Seguridad o Emergencias"/>
    <s v="Recuperación de cadaver"/>
    <s v="#https://www.heraldo.es/noticias/aragon/zaragoza/2019/07/08/aparece-cadaver-rio-ebro-zaragoza-1324316.html#"/>
  </r>
  <r>
    <d v="2019-07-07T00:00:00"/>
    <x v="586"/>
    <x v="775"/>
    <s v="Tarragona, El serrallo"/>
    <s v="Tarragona"/>
    <s v="Cataluña"/>
    <m/>
    <s v="41.108912"/>
    <s v="1.241243"/>
    <s v="Hallado un cuerpo sin vida este domingo en el Puerto de Tarragona"/>
    <x v="1"/>
    <n v="65"/>
    <s v="España"/>
    <s v="Suicidio"/>
    <s v="Limítrofe"/>
    <s v="Ahogado con sintomas de aspiración de agua"/>
    <s v="Edad, Enfermedad, Enfermedad Mental"/>
    <x v="0"/>
    <s v="Puertos, embarcaderos, amarres"/>
    <s v="Sin datos"/>
    <s v="SVA por SEM"/>
    <s v="No vigilado"/>
    <s v="Actividad cerca del agua"/>
    <s v="Ciudadano"/>
    <s v="Ciudadano"/>
    <s v="Asistencia por transeúntes no adiestrados"/>
    <s v="#https://www.europapress.es/catalunya/noticia-hallado-cuerpo-vida-domingo-puerto-tarragona-20190707113904.html#"/>
  </r>
  <r>
    <d v="2019-07-07T00:00:00"/>
    <x v="587"/>
    <x v="776"/>
    <s v="Ciudad Jardín"/>
    <s v="Mallorca"/>
    <s v="Baleares"/>
    <d v="1899-12-30T11:20:00"/>
    <s v="39.557813"/>
    <s v="2.686007"/>
    <s v="Auxilian a unas bañistas atrapadas por una corriente en la playa de Ciudad Jardín"/>
    <x v="0"/>
    <n v="60"/>
    <s v="España"/>
    <s v="Corriente de resaca"/>
    <s v="Sin datos"/>
    <s v="Perdida de Control"/>
    <s v="Sin datos"/>
    <x v="2"/>
    <s v="Playas con vigilancia"/>
    <s v="Sin datos"/>
    <s v="Sin Reanimacion"/>
    <s v="En horario de vigilancia"/>
    <s v="Natación recreativa"/>
    <s v="Socorrista en servicio"/>
    <s v="Socorrista"/>
    <s v="Rescate por Socorristas o personas adiestradas en RCP"/>
    <s v="#https://www.cronicabalear.es/2019/07/auxilian-a-unas-banistas-atrapadas-por-una-corriente-en-la-playa-de-ciudad-jardin/#"/>
  </r>
  <r>
    <d v="2019-07-07T00:00:00"/>
    <x v="587"/>
    <x v="777"/>
    <s v="Ciudad Jardín"/>
    <s v="Mallorca"/>
    <s v="Baleares"/>
    <d v="1899-12-30T11:20:00"/>
    <s v="39.557813"/>
    <s v="2.686007"/>
    <s v="Auxilian a unas bañistas atrapadas por una corriente en la playa de Ciudad Jardín"/>
    <x v="0"/>
    <n v="60"/>
    <s v="España"/>
    <s v="Corriente de resaca"/>
    <s v="Sin datos"/>
    <s v="Perdida de Control"/>
    <s v="Sin datos"/>
    <x v="8"/>
    <s v="Playas con vigilancia"/>
    <s v="Sin datos"/>
    <s v="Sin Reanimacion"/>
    <s v="En horario de vigilancia"/>
    <s v="Natación recreativa"/>
    <s v="Socorrista en servicio"/>
    <s v="Socorrista"/>
    <s v="Rescate por Socorristas o personas adiestradas en RCP"/>
    <s v="#https://www.cronicabalear.es/2019/07/auxilian-a-unas-banistas-atrapadas-por-una-corriente-en-la-playa-de-ciudad-jardin/#"/>
  </r>
  <r>
    <d v="2019-07-07T00:00:00"/>
    <x v="588"/>
    <x v="778"/>
    <s v="La Palmas de Gran Canaria, Playa de Rincón"/>
    <s v="Gran Canaria"/>
    <s v="Canarias"/>
    <d v="1899-12-30T16:20:00"/>
    <s v="28.142223"/>
    <s v="-15.434480"/>
    <s v="Una mujer, en estado crítico tras sufrir un ahogamiento en la playa del Rincón"/>
    <x v="0"/>
    <n v="48"/>
    <s v="España"/>
    <s v="Accidente, caída o zambullida accidentales"/>
    <s v="Sin datos"/>
    <s v="Ahogamiento secundario a accidente"/>
    <s v="Sin datos"/>
    <x v="0"/>
    <s v="Playas sin vigilancia"/>
    <s v="Moderadas condiciones metereológicas o del agua (Bandera amarilla)"/>
    <s v="SVA por SEM"/>
    <s v="No vigilado"/>
    <s v="Pesca desde playa o rocas"/>
    <s v="Ciudadano"/>
    <s v="Embarcación de rescate"/>
    <s v="Asistencia por transeúntes no adiestrados"/>
    <s v="#https://www.laprovincia.es/sucesos/2019/07/08/mujer-critico-sufrir-ahogamiento-playa/1191452.html#"/>
  </r>
  <r>
    <d v="2019-07-07T00:00:00"/>
    <x v="589"/>
    <x v="779"/>
    <s v="Hecho, Barranco de Estrivella"/>
    <s v="Huesca"/>
    <s v="Aragón"/>
    <d v="1899-12-30T17:55:00"/>
    <s v="42.831043"/>
    <s v="-0.728996"/>
    <s v="Fallece ahogado un hombre de 54 años en el barranco de Estriviella, en Hecho"/>
    <x v="1"/>
    <n v="54"/>
    <s v="España"/>
    <s v="Accidente, caída o zambullida accidentales"/>
    <s v="Otra provincia"/>
    <s v="Ahogado con sintomas de aspiración de agua"/>
    <s v="Peligrosidad del entorno"/>
    <x v="0"/>
    <s v="Rios, canales y similares"/>
    <s v="Sin datos"/>
    <s v="RCP basica temprana por transeunte adiestrado"/>
    <s v="No vigilado"/>
    <s v="Barranquismo"/>
    <s v="Acompañante, familiar, amigo"/>
    <s v="Cuerpo de Seguridad o Emergencias"/>
    <s v="Asistencia por transeúntes adiestrados"/>
    <s v="#https://www.heraldo.es/noticias/aragon/huesca/2019/07/07/fallece-un-hombre-de-54-anos-en-el-barranco-de-estriviella-en-hecho-1324115.html#"/>
  </r>
  <r>
    <d v="2019-07-07T00:00:00"/>
    <x v="590"/>
    <x v="780"/>
    <s v="Orihuela, Playa de La Glea"/>
    <s v="Alicante"/>
    <s v="Cdad Valenciana"/>
    <d v="1899-12-30T14:50:00"/>
    <s v="37.903611"/>
    <s v="-0.746175"/>
    <s v="Un anciano de 70 años muere ahogado en una playa de Orihuela"/>
    <x v="1"/>
    <n v="70"/>
    <s v="España"/>
    <s v="Sin datos"/>
    <s v="Sin datos"/>
    <s v="Ahogado con sintomas de aspiración de agua"/>
    <s v="Edad, Enfermedad, Enfermedad Mental"/>
    <x v="0"/>
    <s v="Playas sin vigilancia"/>
    <s v="Sin datos"/>
    <s v="SVA por SEM"/>
    <s v="No vigilado"/>
    <s v="Natación recreativa"/>
    <s v="Sin datos"/>
    <s v="Sin datos"/>
    <s v="Sin datos"/>
    <s v="#https://www.abc.es/espana/comunidad-valenciana/abci-anciano-70-anos-muere-ahogado-playa-orihuela-201907071706_noticia.html#"/>
  </r>
  <r>
    <d v="2019-07-07T00:00:00"/>
    <x v="591"/>
    <x v="781"/>
    <s v="Santiago de la Ribera, Playa del Castillico"/>
    <s v="Murcia"/>
    <s v="Murcia"/>
    <d v="1899-12-30T14:35:00"/>
    <s v="37.813335"/>
    <s v="-0.792324"/>
    <s v="Muere ahogado un hombre de 77 años en Santiago de la Ribera"/>
    <x v="1"/>
    <n v="77"/>
    <s v="España"/>
    <s v="Sin datos"/>
    <s v="Sin datos"/>
    <s v="Ahogado con sintomas de aspiración de agua"/>
    <s v="Edad, Enfermedad, Enfermedad Mental"/>
    <x v="0"/>
    <s v="Playas sin vigilancia"/>
    <s v="Sin datos"/>
    <s v="SVA por SEM"/>
    <s v="No vigilado"/>
    <s v="Natación recreativa"/>
    <s v="Sin datos"/>
    <s v="Sin datos"/>
    <s v="Sin datos"/>
    <s v="#https://www.laopiniondemurcia.es/municipios/2019/07/07/muere-ahogado-hombre-77-anos/1036331.html#"/>
  </r>
  <r>
    <d v="2019-07-07T00:00:00"/>
    <x v="592"/>
    <x v="782"/>
    <s v="Cubelles, Playa de la Mota de Sant Pere"/>
    <s v="Barcelona"/>
    <s v="Cataluña"/>
    <d v="1899-12-30T11:25:00"/>
    <s v="41.196760"/>
    <s v="1.662259"/>
    <s v="Muere un hombre de 47 años mientras se bañaba en una playa de Cubelles"/>
    <x v="1"/>
    <n v="47"/>
    <s v="España"/>
    <s v="Sin datos"/>
    <s v="Sin datos"/>
    <s v="Ahogado con sintomas de aspiración de agua"/>
    <s v="Sin datos"/>
    <x v="0"/>
    <s v="Playas sin vigilancia"/>
    <s v="Sin datos"/>
    <s v="Recuperacion de cadaver"/>
    <s v="No vigilado"/>
    <s v="Natación recreativa"/>
    <s v="Acompañante, familiar, amigo"/>
    <s v="Cuerpo de Seguridad o Emergencias"/>
    <s v="Recuperación de cadaver"/>
    <s v="#https://www.elperiodico.com/es/sucesos-y-tribunales/20190707/muere-ahogado-cubelles-hombre-47-anos-7543369#"/>
  </r>
  <r>
    <d v="2019-07-06T00:00:00"/>
    <x v="593"/>
    <x v="783"/>
    <s v="Puerto Lope, Moclín"/>
    <s v="Granada"/>
    <s v="Andalucía"/>
    <d v="1899-12-30T22:50:00"/>
    <s v="37.335622"/>
    <s v="-3.832307"/>
    <s v="Hallan el cadáver de un varón en la piscina de un cortijo de Moclín"/>
    <x v="1"/>
    <n v="54"/>
    <s v="España"/>
    <s v="Sin datos"/>
    <s v="Local"/>
    <s v="Ahogado con sintomas de aspiración de agua"/>
    <s v="Sin datos"/>
    <x v="0"/>
    <s v="Piscinas domesticas no vigiladas"/>
    <s v="Buenas condiciones metereológicas o del agua (Bandera Verde)"/>
    <s v="SVA por SEM"/>
    <s v="No vigilado"/>
    <s v="Natación recreativa"/>
    <s v="Acompañante, familiar, amigo"/>
    <s v="Acompañante, familiar, amigo"/>
    <s v="Asistencia por transeúntes no adiestrados"/>
    <s v="#https://www.ideal.es/granada/provincia-granada/hallan-cadaver-varon-ahogado-piscina-moclin-granada-20190707092017-nt.html#"/>
  </r>
  <r>
    <d v="2019-07-06T00:00:00"/>
    <x v="594"/>
    <x v="784"/>
    <s v="Lloret de Mar, Cala Banys"/>
    <s v="Girona"/>
    <s v="Cataluña"/>
    <m/>
    <s v="41.694765"/>
    <s v="2.843490"/>
    <s v="Encuentran el cadáver de un menor de 17 años en la playa de Lloret"/>
    <x v="1"/>
    <n v="17"/>
    <s v="Alemania"/>
    <s v="Accidente, caída o zambullida accidentales"/>
    <s v="Extranjero"/>
    <s v="Ahogamiento secundario a accidente"/>
    <s v="Drogas, Alcohol, tóxicos"/>
    <x v="0"/>
    <s v="Entorno marino"/>
    <s v="Sin datos"/>
    <s v="Recuperacion de cadaver"/>
    <s v="No vigilado"/>
    <s v="Actividad cerca del agua"/>
    <s v="Ciudadano"/>
    <s v="Cuerpo de Seguridad o Emergencias"/>
    <s v="Recuperación de cadaver"/>
    <s v="#https://www.catalunyapress.es/texto-diario/mostrar/1474830/encuentran-cadaver-menor-17-anos-playa-lloret#"/>
  </r>
  <r>
    <d v="2019-07-06T00:00:00"/>
    <x v="595"/>
    <x v="785"/>
    <s v="Neda, Playa Pazo de la Merced"/>
    <s v="A Coruña"/>
    <s v="Galicia"/>
    <d v="1899-12-30T18:00:00"/>
    <s v="43.493247"/>
    <s v="-8.162891"/>
    <s v="Encuentran fallecida a una mujer de 82 años en una playa de Neda (A Coruña)"/>
    <x v="0"/>
    <n v="82"/>
    <s v="España"/>
    <s v="Sin datos"/>
    <s v="Local"/>
    <s v="Posible Ahogamiento"/>
    <s v="Edad, Enfermedad, Enfermedad Mental"/>
    <x v="0"/>
    <s v="Playas sin vigilancia"/>
    <s v="Sin datos"/>
    <s v="Recuperacion de cadaver"/>
    <s v="No vigilado"/>
    <s v="Natación recreativa"/>
    <s v="Ciudadano"/>
    <s v="Cuerpo de Seguridad o Emergencias"/>
    <s v="Recuperación de cadaver"/>
    <s v="#https://www.20minutos.es/noticia/3695586/0/encuentran-fallecida-mujer-82-anos-playa-neda-coruna-sin-aparentes-signos-violencia/#"/>
  </r>
  <r>
    <d v="2019-07-06T00:00:00"/>
    <x v="596"/>
    <x v="786"/>
    <s v="Sanlucar de Barrameda, Playa de Bajo de Guía"/>
    <s v="Cádiz"/>
    <s v="Andalucía"/>
    <d v="1899-12-30T18:30:00"/>
    <s v="36.791852"/>
    <s v="-6.346828"/>
    <s v="Fallece ahogada una mujer en la Playa de Bajo de Guía"/>
    <x v="0"/>
    <n v="64"/>
    <s v="España"/>
    <s v="Enfermedad, ataque cardíaco o ACVA"/>
    <s v="Local"/>
    <s v="Ahogamiento secundario a enfermedad"/>
    <s v="Edad, Enfermedad, Enfermedad Mental"/>
    <x v="0"/>
    <s v="Playas con vigilancia"/>
    <s v="Sin datos"/>
    <s v="RCP basica SOS y SVA por SEM"/>
    <s v="En horario de vigilancia"/>
    <s v="Natación recreativa"/>
    <s v="Socorrista en servicio"/>
    <s v="Socorrista"/>
    <s v="Rescate por Socorristas o personas adiestradas en RCP"/>
    <s v="#https://andaluciainformacion.es/punta-umbria/837221/fallece-una-mujer-que-se-estaba-ahogando-en-la-playa-de-bajo-de-guia/#"/>
  </r>
  <r>
    <d v="2019-07-06T00:00:00"/>
    <x v="597"/>
    <x v="787"/>
    <s v="Las Ventas de Retamosa"/>
    <s v="Toledo"/>
    <s v="Castilla La Mancha"/>
    <d v="1899-12-30T14:00:00"/>
    <s v="40.155319"/>
    <s v="-4.172208"/>
    <s v="Muere un hombre de 74 años en una piscina de Las Ventas de Retamosa"/>
    <x v="1"/>
    <n v="74"/>
    <s v="España"/>
    <s v="Sin datos"/>
    <s v="Local"/>
    <s v="Posible Ahogamiento"/>
    <s v="Edad, Enfermedad, Enfermedad Mental"/>
    <x v="0"/>
    <s v="Piscinas domesticas no vigiladas"/>
    <s v="Excelentes condiciones, entornos cerrados o cubiertos"/>
    <s v="No RCP temprana y SVA por SEM"/>
    <s v="No vigilado"/>
    <s v="Natación recreativa"/>
    <s v="Acompañante, familiar, amigo"/>
    <s v="Acompañante, familiar, amigo"/>
    <s v="Asistencia por transeúntes no adiestrados"/>
    <s v="#https://www.tribunasalamanca.com/noticias/un-hombre-de-74-anos-fallece-tras-ser-encontrado-inconsciente-en-una-piscina.amp#"/>
  </r>
  <r>
    <d v="2019-07-05T00:00:00"/>
    <x v="598"/>
    <x v="788"/>
    <s v="Peregrinos, Embalse de la Aceña"/>
    <s v="Ávila"/>
    <s v="Castilla y León"/>
    <m/>
    <s v="40.619976"/>
    <s v="-4.222350"/>
    <s v="Un hombre perece en el embalse de la Aceña, en Peguerinos"/>
    <x v="1"/>
    <m/>
    <s v="España"/>
    <s v="Sin datos"/>
    <s v="Sin datos"/>
    <s v="Posible Ahogamiento"/>
    <s v="Sin datos"/>
    <x v="0"/>
    <s v="Embalses, Pantanos"/>
    <s v="Severas condiciones metereológicas o del agua"/>
    <s v="Recuperacion de cadaver"/>
    <s v="No vigilado"/>
    <s v="Sin datos"/>
    <s v="Ciudadano"/>
    <s v="Cuerpo de Seguridad o Emergencias"/>
    <s v="Recuperación de cadaver"/>
    <s v="#https://avilared.com/art/40437/un-hombre-perece-en-el-embalse-de-la-acena-en-peguerinos#"/>
  </r>
  <r>
    <d v="2019-07-05T00:00:00"/>
    <x v="599"/>
    <x v="789"/>
    <s v="Lorquí, Los Mateos"/>
    <s v="Murcia"/>
    <s v="Murcia"/>
    <d v="1899-12-30T19:45:00"/>
    <s v="38.098339"/>
    <s v="-1.261749"/>
    <s v="Una niña de 12 años, en la UCI de la Arrixaca tras sufrir un síndrome de inmersión en Lorquí"/>
    <x v="0"/>
    <n v="12"/>
    <s v="España"/>
    <s v="Falta de supervisión o vigilancia"/>
    <s v="Local"/>
    <s v="Ahogado con sintomas de aspiración de agua"/>
    <s v="Sin datos"/>
    <x v="1"/>
    <s v="Piscinas domesticas no vigiladas"/>
    <s v="Buenas condiciones metereológicas o del agua (Bandera Verde)"/>
    <s v="SVA por SEM"/>
    <s v="No vigilado"/>
    <s v="Natación recreativa"/>
    <s v="Acompañante, familiar, amigo"/>
    <s v="Acompañante, familiar, amigo"/>
    <s v="Asistencia por transeúntes no adiestrados"/>
    <s v="#https://www.laopiniondemurcia.es/municipios/2019/07/05/nina-12-anos-uci-arrixaca/1036029.html#"/>
  </r>
  <r>
    <d v="2019-07-05T00:00:00"/>
    <x v="600"/>
    <x v="790"/>
    <s v="Roses, Playa de Santa Margalida"/>
    <s v="Girona"/>
    <s v="Cataluña"/>
    <d v="1899-12-30T17:00:00"/>
    <s v="42.261164"/>
    <s v="3.153291"/>
    <s v="Un hombre se ahoga en una playa catalana: tres muertos en 15 días en el mismo lugar"/>
    <x v="1"/>
    <n v="61"/>
    <s v="Francia"/>
    <s v="Sin datos"/>
    <s v="Extranjero"/>
    <s v="Ahogado con sintomas de aspiración de agua"/>
    <s v="Sin datos"/>
    <x v="0"/>
    <s v="Playas con vigilancia"/>
    <s v="Sin datos"/>
    <s v="RCP basica SOS y SVA por SEM"/>
    <s v="En horario de vigilancia"/>
    <s v="Natación recreativa"/>
    <s v="Socorrista en servicio"/>
    <s v="Socorrista"/>
    <s v="Rescate por Socorristas o personas adiestradas en RCP"/>
    <s v="#https://elcaso.elnacional.cat/es/accidentes/un-hombre-muere-ahogado-en-una-playa-de-roses-el-tercero-en-el-mismo-lugar-sitio-en-15-dias_10203_102.html#"/>
  </r>
  <r>
    <d v="2019-07-05T00:00:00"/>
    <x v="601"/>
    <x v="791"/>
    <s v="Amoeiro"/>
    <s v="Ourense"/>
    <s v="Galicia"/>
    <d v="1899-12-30T22:00:00"/>
    <s v="42.414861"/>
    <s v="-7.946924"/>
    <s v="Muere una mujer tras caer a un pozo en la localidad de Amoeiro"/>
    <x v="0"/>
    <n v="60"/>
    <s v="España"/>
    <s v="Accidente, caída o zambullida accidentales"/>
    <s v="Local"/>
    <s v="Ahogamiento secundario a accidente"/>
    <s v="Edad, Enfermedad, Enfermedad Mental"/>
    <x v="0"/>
    <s v="Sistemas de recogida, transporte o almacenamiento de agua"/>
    <s v="Sin datos"/>
    <s v="Recuperacion de cadaver"/>
    <s v="No vigilado"/>
    <s v="Actividad cerca del agua"/>
    <s v="Ciudadano"/>
    <s v="Cuerpo de Seguridad o Emergencias"/>
    <s v="Recuperación de cadaver"/>
    <s v="#https://www.lavozdegalicia.es/noticia/ourense/ourense/2019/07/05/muere-mujer-caer-pozo-amoeiro/00031562344601091599766.htm#"/>
  </r>
  <r>
    <d v="2019-07-04T00:00:00"/>
    <x v="602"/>
    <x v="792"/>
    <s v="Vila Joiosa, Playa Basseta de L'Oli"/>
    <s v="Alicante"/>
    <s v="Cdad Valenciana"/>
    <d v="1899-12-30T11:45:00"/>
    <s v="38.503499"/>
    <s v="-0.231695"/>
    <s v="Fallece una mujer de 75 años en una playa de la Vila Joiosa tras ser rescatada del agua"/>
    <x v="0"/>
    <n v="75"/>
    <s v="España"/>
    <s v="Sin datos"/>
    <s v="Sin datos"/>
    <s v="Posible Ahogamiento"/>
    <s v="Edad, Enfermedad, Enfermedad Mental"/>
    <x v="0"/>
    <s v="Playas sin vigilancia"/>
    <s v="Sin datos"/>
    <s v="SVA por SEM"/>
    <s v="En horario de vigilancia"/>
    <s v="Natación recreativa"/>
    <s v="Ciudadano"/>
    <s v="Sin datos"/>
    <s v="Rescate por Socorristas o personas adiestradas en RCP"/>
    <s v="#https://www.lavanguardia.com/local/valencia/20190704/463286280112/sucesos--fallece-una-mujer-de-75-anos-en-una-playa-de-la-vila-joiosa-tras-ser-rescatada-del-agua.html#"/>
  </r>
  <r>
    <d v="2019-07-04T00:00:00"/>
    <x v="603"/>
    <x v="793"/>
    <s v="Yaiza, Puerto Calero"/>
    <s v="Lanzarote"/>
    <s v="Canarias"/>
    <d v="1899-12-30T19:15:00"/>
    <s v="28.917672"/>
    <s v="-13.704216"/>
    <s v="Trasladada al Hospital una niña por un ahogamiento incompleto en Puerto Calero"/>
    <x v="0"/>
    <n v="3"/>
    <s v="España"/>
    <s v="Sin datos"/>
    <s v="Sin datos"/>
    <s v="Ahogado con sintomas de aspiración de agua"/>
    <s v="Sin datos"/>
    <x v="1"/>
    <s v="Piscinas de equipamientos hoteleros y similares"/>
    <s v="Buenas condiciones metereológicas o del agua (Bandera Verde)"/>
    <s v="SVA por SEM"/>
    <s v="No vigilado"/>
    <s v="Natación recreativa"/>
    <s v="Acompañante, familiar, amigo"/>
    <s v="Acompañante, familiar, amigo"/>
    <s v="Asistencia por transeúntes no adiestrados"/>
    <s v="#https://www.diariodelanzarote.com/noticia/trasladada-al-hospital-una-ni%C3%B1a-por-un-ahogamiento-incompleto-en-puerto-calero#"/>
  </r>
  <r>
    <d v="2019-07-04T00:00:00"/>
    <x v="604"/>
    <x v="794"/>
    <s v="Alborán"/>
    <s v="Almería"/>
    <s v="Andalucía"/>
    <m/>
    <s v="35.967546"/>
    <s v="-2.508960"/>
    <s v="Encuentran el cadáver de un buzo a 7 millas náuticas de la isla de Alborán"/>
    <x v="1"/>
    <m/>
    <s v="España"/>
    <s v="Incidente o accidente de buceo"/>
    <s v="Sin datos"/>
    <s v="Posible Ahogamiento"/>
    <s v="Sin datos"/>
    <x v="0"/>
    <s v="Franja costera o alta mar"/>
    <s v="Sin datos"/>
    <s v="Recuperacion de cadaver"/>
    <s v="No vigilado"/>
    <s v="Buceo recreativo con botella"/>
    <s v="Ciudadano"/>
    <s v="Ciudadano"/>
    <s v="Recuperación de cadaver"/>
    <s v="#https://www.diariodealmeria.es/almeria/Encuentran-cadaver-millas-nauticas-Alboran_0_1369963540.html#"/>
  </r>
  <r>
    <d v="2019-07-04T00:00:00"/>
    <x v="605"/>
    <x v="795"/>
    <s v="Yaiza, Playa Blanca"/>
    <s v="Lanzarote"/>
    <s v="Canarias"/>
    <d v="1899-12-30T17:50:00"/>
    <s v="28.862629"/>
    <s v="-13.829700"/>
    <s v="Muere ahogado un hombre de 77 años en Playa Blanca (Yaiza)"/>
    <x v="1"/>
    <n v="77"/>
    <s v="Francia"/>
    <s v="Sin datos"/>
    <s v="Extranjero"/>
    <s v="Ahogado con sintomas de aspiración de agua"/>
    <s v="Edad, Enfermedad, Enfermedad Mental"/>
    <x v="0"/>
    <s v="Playas con vigilancia"/>
    <s v="Sin datos"/>
    <s v="RCP basica SOS y SVA por SEM"/>
    <s v="En horario de vigilancia"/>
    <s v="Natación recreativa"/>
    <s v="Socorrista en servicio"/>
    <s v="Socorrista"/>
    <s v="Rescate por Socorristas o personas adiestradas en RCP"/>
    <s v="#http://www.rtvc.es/noticias/muere-ahogado-un-hombre-de-77-anos-en-playa-blanca-yaiza-200805.aspx#.XSm3fOg9CHs#"/>
  </r>
  <r>
    <d v="2019-07-04T00:00:00"/>
    <x v="606"/>
    <x v="796"/>
    <s v="Santander, El Puntal"/>
    <s v="Cantabria"/>
    <s v="Cantabria"/>
    <d v="1899-12-30T12:00:00"/>
    <s v="43.463170"/>
    <s v="-3.772709"/>
    <s v="Rescatados siete niños y un monitor tras volcar su barco de vela en El Puntal"/>
    <x v="1"/>
    <n v="30"/>
    <s v="España"/>
    <s v="Naufragio"/>
    <s v="Sin datos"/>
    <s v="Perdida de Control"/>
    <s v="Sin datos"/>
    <x v="2"/>
    <s v="Franja costera o alta mar"/>
    <s v="Sin datos"/>
    <s v="Sin Reanimacion"/>
    <s v="No vigilado"/>
    <s v="Embarcación de vela"/>
    <s v="Socorrista en servicio"/>
    <s v="Cuerpo de Seguridad o Emergencias"/>
    <s v="Rescate por personal adiestrado con equipamiento"/>
    <s v="#https://www.eldiariomontanes.es/cantabria/rescatados-siete-ninos-20190704140326-nt.html#"/>
  </r>
  <r>
    <d v="2019-07-04T00:00:00"/>
    <x v="606"/>
    <x v="797"/>
    <s v="Santander, El Puntal"/>
    <s v="Cantabria"/>
    <s v="Cantabria"/>
    <d v="1899-12-30T12:00:00"/>
    <s v="43.463170"/>
    <s v="-3.772709"/>
    <s v="Rescatados siete niños y un monitor tras volcar su barco de vela en El Puntal"/>
    <x v="1"/>
    <n v="30"/>
    <s v="España"/>
    <s v="Naufragio"/>
    <s v="Sin datos"/>
    <s v="Perdida de Control"/>
    <s v="Sin datos"/>
    <x v="2"/>
    <s v="Franja costera o alta mar"/>
    <s v="Sin datos"/>
    <s v="Sin Reanimacion"/>
    <s v="No vigilado"/>
    <s v="Embarcación de vela"/>
    <s v="Socorrista en servicio"/>
    <s v="Cuerpo de Seguridad o Emergencias"/>
    <s v="Rescate por personal adiestrado con equipamiento"/>
    <s v="#https://www.eldiariomontanes.es/cantabria/rescatados-siete-ninos-20190704140326-nt.html#"/>
  </r>
  <r>
    <d v="2019-07-04T00:00:00"/>
    <x v="606"/>
    <x v="798"/>
    <s v="Santander, El Puntal"/>
    <s v="Cantabria"/>
    <s v="Cantabria"/>
    <d v="1899-12-30T12:00:00"/>
    <s v="43.463170"/>
    <s v="-3.772709"/>
    <s v="Rescatados siete niños y un monitor tras volcar su barco de vela en El Puntal"/>
    <x v="1"/>
    <n v="30"/>
    <s v="España"/>
    <s v="Naufragio"/>
    <s v="Sin datos"/>
    <s v="Perdida de Control"/>
    <s v="Sin datos"/>
    <x v="2"/>
    <s v="Franja costera o alta mar"/>
    <s v="Sin datos"/>
    <s v="Sin Reanimacion"/>
    <s v="No vigilado"/>
    <s v="Embarcación de vela"/>
    <s v="Socorrista en servicio"/>
    <s v="Cuerpo de Seguridad o Emergencias"/>
    <s v="Rescate por personal adiestrado con equipamiento"/>
    <s v="#https://www.eldiariomontanes.es/cantabria/rescatados-siete-ninos-20190704140326-nt.html#"/>
  </r>
  <r>
    <d v="2019-07-04T00:00:00"/>
    <x v="606"/>
    <x v="799"/>
    <s v="Santander, El Puntal"/>
    <s v="Cantabria"/>
    <s v="Cantabria"/>
    <d v="1899-12-30T12:00:00"/>
    <s v="43.463170"/>
    <s v="-3.772709"/>
    <s v="Rescatados siete niños y un monitor tras volcar su barco de vela en El Puntal"/>
    <x v="1"/>
    <n v="30"/>
    <s v="España"/>
    <s v="Naufragio"/>
    <s v="Sin datos"/>
    <s v="Perdida de Control"/>
    <s v="Sin datos"/>
    <x v="2"/>
    <s v="Franja costera o alta mar"/>
    <s v="Sin datos"/>
    <s v="Sin Reanimacion"/>
    <s v="No vigilado"/>
    <s v="Embarcación de vela"/>
    <s v="Socorrista en servicio"/>
    <s v="Cuerpo de Seguridad o Emergencias"/>
    <s v="Rescate por personal adiestrado con equipamiento"/>
    <s v="#https://www.eldiariomontanes.es/cantabria/rescatados-siete-ninos-20190704140326-nt.html#"/>
  </r>
  <r>
    <d v="2019-07-04T00:00:00"/>
    <x v="606"/>
    <x v="800"/>
    <s v="Santander, El Puntal"/>
    <s v="Cantabria"/>
    <s v="Cantabria"/>
    <d v="1899-12-30T12:00:00"/>
    <s v="43.463170"/>
    <s v="-3.772709"/>
    <s v="Rescatados siete niños y un monitor tras volcar su barco de vela en El Puntal"/>
    <x v="1"/>
    <n v="30"/>
    <s v="España"/>
    <s v="Naufragio"/>
    <s v="Sin datos"/>
    <s v="Perdida de Control"/>
    <s v="Sin datos"/>
    <x v="2"/>
    <s v="Franja costera o alta mar"/>
    <s v="Sin datos"/>
    <s v="Sin Reanimacion"/>
    <s v="No vigilado"/>
    <s v="Embarcación de vela"/>
    <s v="Socorrista en servicio"/>
    <s v="Cuerpo de Seguridad o Emergencias"/>
    <s v="Rescate por personal adiestrado con equipamiento"/>
    <s v="#https://www.eldiariomontanes.es/cantabria/rescatados-siete-ninos-20190704140326-nt.html#"/>
  </r>
  <r>
    <d v="2019-07-04T00:00:00"/>
    <x v="606"/>
    <x v="801"/>
    <s v="Santander, El Puntal"/>
    <s v="Cantabria"/>
    <s v="Cantabria"/>
    <d v="1899-12-30T12:00:00"/>
    <s v="43.463170"/>
    <s v="-3.772709"/>
    <s v="Rescatados siete niños y un monitor tras volcar su barco de vela en El Puntal"/>
    <x v="1"/>
    <n v="30"/>
    <s v="España"/>
    <s v="Naufragio"/>
    <s v="Sin datos"/>
    <s v="Perdida de Control"/>
    <s v="Sin datos"/>
    <x v="2"/>
    <s v="Franja costera o alta mar"/>
    <s v="Sin datos"/>
    <s v="Sin Reanimacion"/>
    <s v="No vigilado"/>
    <s v="Embarcación de vela"/>
    <s v="Socorrista en servicio"/>
    <s v="Cuerpo de Seguridad o Emergencias"/>
    <s v="Rescate por personal adiestrado con equipamiento"/>
    <s v="#https://www.eldiariomontanes.es/cantabria/rescatados-siete-ninos-20190704140326-nt.html#"/>
  </r>
  <r>
    <d v="2019-07-04T00:00:00"/>
    <x v="606"/>
    <x v="802"/>
    <s v="Santander, El Puntal"/>
    <s v="Cantabria"/>
    <s v="Cantabria"/>
    <d v="1899-12-30T12:00:00"/>
    <s v="43.463170"/>
    <s v="-3.772709"/>
    <s v="Rescatados siete niños y un monitor tras volcar su barco de vela en El Puntal"/>
    <x v="1"/>
    <n v="30"/>
    <s v="España"/>
    <s v="Naufragio"/>
    <s v="Sin datos"/>
    <s v="Perdida de Control"/>
    <s v="Sin datos"/>
    <x v="2"/>
    <s v="Franja costera o alta mar"/>
    <s v="Sin datos"/>
    <s v="Sin Reanimacion"/>
    <s v="No vigilado"/>
    <s v="Embarcación de vela"/>
    <s v="Socorrista en servicio"/>
    <s v="Cuerpo de Seguridad o Emergencias"/>
    <s v="Rescate por personal adiestrado con equipamiento"/>
    <s v="#https://www.eldiariomontanes.es/cantabria/rescatados-siete-ninos-20190704140326-nt.html#"/>
  </r>
  <r>
    <d v="2019-07-04T00:00:00"/>
    <x v="606"/>
    <x v="803"/>
    <s v="Santander, El Puntal"/>
    <s v="Cantabria"/>
    <s v="Cantabria"/>
    <d v="1899-12-30T12:00:00"/>
    <s v="43.463170"/>
    <s v="-3.772709"/>
    <s v="Rescatados siete niños y un monitor tras volcar su barco de vela en El Puntal"/>
    <x v="1"/>
    <n v="30"/>
    <s v="España"/>
    <s v="Naufragio"/>
    <s v="Sin datos"/>
    <s v="Perdida de Control"/>
    <s v="Sin datos"/>
    <x v="2"/>
    <s v="Franja costera o alta mar"/>
    <s v="Sin datos"/>
    <s v="Sin Reanimacion"/>
    <s v="No vigilado"/>
    <s v="Embarcación de vela"/>
    <s v="Socorrista en servicio"/>
    <s v="Cuerpo de Seguridad o Emergencias"/>
    <s v="Rescate por personal adiestrado con equipamiento"/>
    <s v="#https://www.eldiariomontanes.es/cantabria/rescatados-siete-ninos-20190704140326-nt.html#"/>
  </r>
  <r>
    <d v="2019-07-04T00:00:00"/>
    <x v="607"/>
    <x v="804"/>
    <s v="Villajoyosa"/>
    <s v="Alicante"/>
    <s v="Cdad Valenciana"/>
    <d v="1899-12-30T11:45:00"/>
    <s v="38.505600"/>
    <s v="-0.238506"/>
    <s v="Muere una mujer de 85 años cuando se bañaba en una playa de Villajoyosa"/>
    <x v="0"/>
    <n v="85"/>
    <s v="España"/>
    <s v="Enfermedad, ataque cardíaco o ACVA"/>
    <s v="Local"/>
    <s v="Posible Ahogamiento"/>
    <s v="Edad, Enfermedad, Enfermedad Mental"/>
    <x v="0"/>
    <s v="Playas con vigilancia"/>
    <s v="Sin datos"/>
    <s v="RCP basica SOS y SVA por SEM"/>
    <s v="En horario de vigilancia"/>
    <s v="Natación recreativa"/>
    <s v="Socorrista en servicio"/>
    <s v="Socorrista"/>
    <s v="Rescate por Socorristas o personas adiestradas en RCP"/>
    <s v="#https://www.lavanguardia.com/local/valencia/20190704/463286873101/muere-una-mujer-de-85-anos-cuando-se-banaba-en-una-playa-de-villajoyosa.html#"/>
  </r>
  <r>
    <d v="2019-07-03T00:00:00"/>
    <x v="608"/>
    <x v="805"/>
    <s v="Mollerussa, Club de Tenis"/>
    <s v="Lleida"/>
    <s v="Cataluña"/>
    <d v="1899-12-30T12:00:00"/>
    <s v="41.637280"/>
    <s v="0.894366"/>
    <s v="Una socorrista reanima a un niño de seis años y lo salva de morir ahogado"/>
    <x v="1"/>
    <n v="6"/>
    <s v="España"/>
    <s v="Sin datos"/>
    <s v="Local"/>
    <s v="Ahogado con sintomas de aspiración de agua"/>
    <s v="Sin datos"/>
    <x v="1"/>
    <s v="Piscinas publicas con vigilancia"/>
    <s v="Buenas condiciones metereológicas o del agua (Bandera Verde)"/>
    <s v="RCP basica SOS y SVA por SEM"/>
    <s v="En horario de vigilancia"/>
    <s v="Natación recreativa"/>
    <s v="Socorrista en servicio"/>
    <s v="Socorrista"/>
    <s v="Rescate por Socorristas o personas adiestradas en RCP"/>
    <s v="#https://www.lavanguardia.com/local/lleida/20190703/463278640554/socorrista-reanima-nino-seis-anos-salva-morir-ahogado-mollerussa-lleida.html#"/>
  </r>
  <r>
    <d v="2019-07-03T00:00:00"/>
    <x v="609"/>
    <x v="806"/>
    <s v="Mogán, Playa Anfi de Mar"/>
    <s v="Gran Canaria"/>
    <s v="Canarias"/>
    <d v="1899-12-30T08:54:00"/>
    <s v="27.772599"/>
    <s v="-15.695948"/>
    <s v="Rescatada tras sufrir un ahogamiento en Mogán"/>
    <x v="0"/>
    <m/>
    <s v="Sin datos"/>
    <s v="Sin datos"/>
    <s v="Extranjero"/>
    <s v="Ahogado con sintomas de aspiración de agua"/>
    <s v="Sin datos"/>
    <x v="1"/>
    <s v="Playas con vigilancia"/>
    <s v="Sin datos"/>
    <s v="RCP basica temprana por transeunte adiestrado"/>
    <s v="Fuera del horario de vigilancia"/>
    <s v="Natación recreativa"/>
    <s v="Ciudadano"/>
    <s v="Ciudadano"/>
    <s v="Asistencia por transeúntes no adiestrados"/>
    <s v="#https://www.canarias7.es/sucesos/rescatada-tras-sufrir-un-ahogamiento-en-mogan-NB7571087#"/>
  </r>
  <r>
    <d v="2019-07-03T00:00:00"/>
    <x v="610"/>
    <x v="807"/>
    <s v="Vilassar de Mar"/>
    <s v="Barcelona"/>
    <s v="Cataluña"/>
    <m/>
    <s v="41.455910"/>
    <s v="2.462740"/>
    <s v="Espectacular rescate marítimo de la Guardia Civil a un hombre en Vilassar de Mar"/>
    <x v="1"/>
    <n v="60"/>
    <s v="España"/>
    <s v="Naufragio"/>
    <s v="Sin datos"/>
    <s v="Perdida de Control"/>
    <s v="Sin datos"/>
    <x v="2"/>
    <s v="Franja costera o alta mar"/>
    <s v="Sin datos"/>
    <s v="Sin Reanimacion"/>
    <s v="No vigilado"/>
    <s v="Embarcación de vela"/>
    <s v="Servicios de emergencia, policia, bomberos"/>
    <s v="Cuerpo de Seguridad o Emergencias"/>
    <s v="Rescate por personal adiestrado con soporte de emergencias"/>
    <s v="#https://www.cope.es/emisoras/cataluna/barcelona-provincia/barcelona/noticias/espectacular-rescate-maritimo-guardia-civil-hombre-vilassar-mar-20190703_449966#"/>
  </r>
  <r>
    <d v="2019-07-03T00:00:00"/>
    <x v="611"/>
    <x v="808"/>
    <s v="Moraira-Teulada, Playa de La Ampolla"/>
    <s v="Alicante"/>
    <s v="Cdad Valenciana"/>
    <d v="1899-12-30T12:50:00"/>
    <s v="38.686782"/>
    <s v="-0.130068"/>
    <s v="Fallece un hombre de 82 años en la playa de l'Ampolla de Moraira"/>
    <x v="1"/>
    <n v="82"/>
    <s v="España"/>
    <s v="Enfermedad, ataque cardíaco o ACVA"/>
    <s v="Sin datos"/>
    <s v="Ahogamiento secundario a enfermedad"/>
    <s v="Edad, Enfermedad, Enfermedad Mental"/>
    <x v="0"/>
    <s v="Playas con vigilancia"/>
    <s v="Sin datos"/>
    <s v="RCP basica SOS y SVA por SEM"/>
    <s v="En horario de vigilancia"/>
    <s v="Natación recreativa"/>
    <s v="Acompañante, familiar, amigo"/>
    <s v="Socorrista"/>
    <s v="Rescate por Socorristas o personas adiestradas en RCP"/>
    <s v="#https://www.lasprovincias.es/sucesos/fallece-hombre-rescatado-playa-teulada-moraira-20190703145429-nt.html#"/>
  </r>
  <r>
    <d v="2019-07-03T00:00:00"/>
    <x v="612"/>
    <x v="809"/>
    <s v="Corvera, Pantano de Trasona"/>
    <s v="Asturias"/>
    <s v="Asturias"/>
    <d v="1899-12-30T20:30:00"/>
    <s v="43.545394"/>
    <s v="-5.880092"/>
    <s v="Dos niñas, muy graves tras caerse al pantano de Trasona en un cumpleaños"/>
    <x v="0"/>
    <n v="10"/>
    <s v="España"/>
    <s v="Sin datos"/>
    <s v="Local"/>
    <s v="Ahogado con sintomas de aspiración de agua"/>
    <s v="Falta de supervisión o vigilancia"/>
    <x v="0"/>
    <s v="Embalses, Pantanos"/>
    <s v="Sin datos"/>
    <s v="RCP basica temprana por transeunte adiestrado"/>
    <s v="No vigilado"/>
    <s v="Actividad cerca del agua"/>
    <s v="Ciudadano"/>
    <s v="Ciudadano"/>
    <s v="Asistencia por transeúntes no adiestrados"/>
    <s v="#https://www.lne.es/sucesos/2019/07/04/ninas-graves-caerse-pantano-trasona/2497686.html#"/>
  </r>
  <r>
    <d v="2019-07-03T00:00:00"/>
    <x v="612"/>
    <x v="810"/>
    <s v="Corvera, Pantano de Trasona"/>
    <s v="Asturias"/>
    <s v="Asturias"/>
    <d v="1899-12-30T20:30:00"/>
    <s v="43.545394"/>
    <s v="-5.880092"/>
    <s v="Dos niñas, muy graves tras caerse al pantano de Trasona en un cumpleaños"/>
    <x v="0"/>
    <n v="11"/>
    <s v="España"/>
    <s v="Sin datos"/>
    <s v="Local"/>
    <s v="Ahogado con sintomas de aspiración de agua"/>
    <s v="Falta de supervisión o vigilancia"/>
    <x v="0"/>
    <s v="Embalses, Pantanos"/>
    <s v="Sin datos"/>
    <s v="RCP basica temprana por transeunte adiestrado"/>
    <s v="No vigilado"/>
    <s v="Actividad cerca del agua"/>
    <s v="Ciudadano"/>
    <s v="Ciudadano"/>
    <s v="Asistencia por transeúntes no adiestrados"/>
    <s v="#https://www.lne.es/sucesos/2019/07/04/ninas-graves-caerse-pantano-trasona/2497686.html#"/>
  </r>
  <r>
    <d v="2019-07-03T00:00:00"/>
    <x v="613"/>
    <x v="811"/>
    <s v="Madrid, Piscina de Orcasitas"/>
    <s v="Madrid"/>
    <s v="Madrid"/>
    <d v="1899-12-30T14:00:00"/>
    <s v="40.374356"/>
    <s v="-3.716644"/>
    <s v="Un bañista entra en parada cardiorrespiratoria mientras buceaba"/>
    <x v="1"/>
    <n v="55"/>
    <s v="España"/>
    <s v="Incidente o accidente de buceo"/>
    <s v="Sin datos"/>
    <s v="Ahogamiento secundario a accidente"/>
    <s v="Sin datos"/>
    <x v="1"/>
    <s v="Piscinas publicas con vigilancia"/>
    <s v="Buenas condiciones metereológicas o del agua (Bandera Verde)"/>
    <s v="RCP basica SOS y SVA por SEM"/>
    <s v="En horario de vigilancia"/>
    <s v="Buceo a pulmon"/>
    <s v="Socorrista en servicio"/>
    <s v="Socorrista"/>
    <s v="Rescate por Socorristas o personas adiestradas en RCP"/>
    <s v="#http://zonaretiro.com/sucesos/infarto-buceando-piscina/#"/>
  </r>
  <r>
    <d v="2019-07-03T00:00:00"/>
    <x v="614"/>
    <x v="812"/>
    <s v="Teulada-Moraira, playa de L'Ampola"/>
    <s v="alicante"/>
    <s v="Cdad Valenciana"/>
    <d v="1899-12-30T12:50:00"/>
    <s v="38.687001"/>
    <s v="0.130437"/>
    <s v="Fallece en la playa de l'Ampolla de Moraira un bañista de 82 años de Madrid"/>
    <x v="1"/>
    <n v="82"/>
    <s v="España"/>
    <s v="Enfermedad, ataque cardíaco o ACVA"/>
    <s v="Otra CCAA"/>
    <s v="Ahogamiento secundario a enfermedad"/>
    <s v="Edad, Enfermedad, Enfermedad Mental"/>
    <x v="0"/>
    <s v="Playas con vigilancia"/>
    <s v="Sin datos"/>
    <s v="RCP basica SOS y SVA por SEM"/>
    <s v="En horario de vigilancia"/>
    <s v="Natación recreativa"/>
    <s v="Socorrista en servicio"/>
    <s v="Socorrista"/>
    <s v="Rescate por Socorristas o personas adiestradas en RCP"/>
    <s v="#https://www.diarioinformacion.com/marina-alta/2019/07/04/fallece-playa-lampolla-moraira-banista/2165681.html#"/>
  </r>
  <r>
    <d v="2019-07-02T00:00:00"/>
    <x v="615"/>
    <x v="813"/>
    <s v="Porto Colom, Playa de Cala Marcal"/>
    <s v="Mallorca"/>
    <s v="Baleares"/>
    <m/>
    <s v="39.409780"/>
    <s v="3.258658"/>
    <s v="Rescatan a un hombre a punto de ahogarse en Portocolom"/>
    <x v="1"/>
    <n v="60"/>
    <s v="España"/>
    <s v="Sin datos"/>
    <s v="Sin datos"/>
    <s v="Distres Acuatico"/>
    <s v="Drogas, Alcohol, tóxicos"/>
    <x v="3"/>
    <s v="Playas con vigilancia"/>
    <s v="Sin datos"/>
    <s v="Sin Reanimacion"/>
    <s v="En horario de vigilancia"/>
    <s v="Natación recreativa"/>
    <s v="Socorrista en servicio"/>
    <s v="Socorrista"/>
    <s v="Rescate por Socorristas o personas adiestradas en RCP"/>
    <s v="#https://www.diariodemallorca.es/sucesos/2019/07/02/rescatan-hombre-punto-ahogarse-portocolom/1430242.html#"/>
  </r>
  <r>
    <d v="2019-07-02T00:00:00"/>
    <x v="616"/>
    <x v="814"/>
    <s v="Lourido"/>
    <s v="Pontevedra"/>
    <s v="Galicia"/>
    <d v="1899-12-30T16:30:00"/>
    <s v="42.418019"/>
    <s v="-8.680763"/>
    <s v="Se quedan dormidos sobre un patito hinchable y tienen que ser rescatados tras quedarse a la deriva"/>
    <x v="1"/>
    <n v="25"/>
    <s v="España"/>
    <s v="Condiciones del medio acuático"/>
    <s v="Sin datos"/>
    <s v="Perdida de Control"/>
    <s v="Sin datos"/>
    <x v="2"/>
    <s v="Entorno marino"/>
    <s v="Sin datos"/>
    <s v="Sin Reanimacion"/>
    <s v="No vigilado"/>
    <s v="Natación recreativa"/>
    <s v="Ciudadano"/>
    <s v="Cuerpo de Seguridad o Emergencias"/>
    <s v="Rescate por personal adiestrado con equipamiento"/>
    <s v="#https://www.farodevigo.es/portada-pontevedra/2019/07/02/quedan-dormidos-patito-hinchable-rescatados/2133548.html#"/>
  </r>
  <r>
    <d v="2019-07-02T00:00:00"/>
    <x v="616"/>
    <x v="815"/>
    <s v="Lourido"/>
    <s v="Pontevedra"/>
    <s v="Galicia"/>
    <d v="1899-12-30T16:30:00"/>
    <s v="42.418019"/>
    <s v="-8.680763"/>
    <s v="Se quedan dormidos sobre un patito hinchable y tienen que ser rescatados tras quedarse a la deriva"/>
    <x v="1"/>
    <n v="25"/>
    <s v="España"/>
    <s v="Condiciones del medio acuático"/>
    <s v="Sin datos"/>
    <s v="Perdida de Control"/>
    <s v="Sin datos"/>
    <x v="2"/>
    <s v="Entorno marino"/>
    <s v="Sin datos"/>
    <s v="Sin Reanimacion"/>
    <s v="No vigilado"/>
    <s v="Natación recreativa"/>
    <s v="Ciudadano"/>
    <s v="Cuerpo de Seguridad o Emergencias"/>
    <s v="Rescate por personal adiestrado con equipamiento"/>
    <s v="#https://www.farodevigo.es/portada-pontevedra/2019/07/02/quedan-dormidos-patito-hinchable-rescatados/2133548.html#"/>
  </r>
  <r>
    <d v="2019-07-02T00:00:00"/>
    <x v="616"/>
    <x v="816"/>
    <s v="Lourido"/>
    <s v="Pontevedra"/>
    <s v="Galicia"/>
    <d v="1899-12-30T16:30:00"/>
    <s v="42.418019"/>
    <s v="-8.680763"/>
    <s v="Se quedan dormidos sobre un patito hinchable y tienen que ser rescatados tras quedarse a la deriva"/>
    <x v="0"/>
    <n v="25"/>
    <s v="España"/>
    <s v="Condiciones del medio acuático"/>
    <s v="Sin datos"/>
    <s v="Perdida de Control"/>
    <s v="Sin datos"/>
    <x v="2"/>
    <s v="Entorno marino"/>
    <s v="Sin datos"/>
    <s v="Sin Reanimacion"/>
    <s v="No vigilado"/>
    <s v="Natación recreativa"/>
    <s v="Ciudadano"/>
    <s v="Cuerpo de Seguridad o Emergencias"/>
    <s v="Rescate por personal adiestrado con equipamiento"/>
    <s v="#https://www.farodevigo.es/portada-pontevedra/2019/07/02/quedan-dormidos-patito-hinchable-rescatados/2133548.html#"/>
  </r>
  <r>
    <d v="2019-07-02T00:00:00"/>
    <x v="616"/>
    <x v="817"/>
    <s v="Lourido"/>
    <s v="Pontevedra"/>
    <s v="Galicia"/>
    <d v="1899-12-30T16:30:00"/>
    <s v="42.418019"/>
    <s v="-8.680763"/>
    <s v="Se quedan dormidos sobre un patito hinchable y tienen que ser rescatados tras quedarse a la deriva"/>
    <x v="0"/>
    <n v="25"/>
    <s v="España"/>
    <s v="Condiciones del medio acuático"/>
    <s v="Sin datos"/>
    <s v="Perdida de Control"/>
    <s v="Sin datos"/>
    <x v="2"/>
    <s v="Entorno marino"/>
    <s v="Sin datos"/>
    <s v="Sin Reanimacion"/>
    <s v="No vigilado"/>
    <s v="Natación recreativa"/>
    <s v="Ciudadano"/>
    <s v="Cuerpo de Seguridad o Emergencias"/>
    <s v="Rescate por personal adiestrado con equipamiento"/>
    <s v="#https://www.farodevigo.es/portada-pontevedra/2019/07/02/quedan-dormidos-patito-hinchable-rescatados/2133548.html#"/>
  </r>
  <r>
    <d v="2019-07-02T00:00:00"/>
    <x v="617"/>
    <x v="818"/>
    <s v="Sanxenxo, Portonovo"/>
    <s v="Pontevedra"/>
    <s v="Galicia"/>
    <d v="1899-12-30T18:00:00"/>
    <s v="42.390039"/>
    <s v="-8.824905"/>
    <s v="La Guardia Civil busca la lancha que causó la muerte de un buzo en Portonovo"/>
    <x v="1"/>
    <n v="36"/>
    <s v="España"/>
    <s v="Navegación o deportes acuáticos"/>
    <s v="Local"/>
    <s v="Victima con traumatismo"/>
    <s v="Sin datos"/>
    <x v="4"/>
    <s v="Entorno marino"/>
    <s v="Sin datos"/>
    <s v="Sin Reanimacion"/>
    <s v="No vigilado"/>
    <s v="Buceo a pulmon"/>
    <s v="Acompañante, familiar, amigo"/>
    <s v="Ciudadano"/>
    <s v="Asistencia por transeúntes no adiestrados"/>
    <s v="#https://www.lavozdegalicia.es/noticia/pontevedra/sanxenxo/2019/07/01/muere-buzo-resulta-herido-dos-accidentes-punta-cabicastro-portonovo/00031562002356409712422.htm#"/>
  </r>
  <r>
    <d v="2019-07-02T00:00:00"/>
    <x v="618"/>
    <x v="819"/>
    <s v="Almuñecar, Playa de la Velilla"/>
    <s v="Granada"/>
    <s v="Andalucía"/>
    <m/>
    <s v="36.738975"/>
    <s v="-3.668167"/>
    <s v="Socorristas de la playa de Velilla salvaron a un hombre mayor gracias a su rápida y acertada actuación"/>
    <x v="1"/>
    <n v="74"/>
    <s v="España"/>
    <s v="Condiciones del medio acuático"/>
    <s v="Otra provincia"/>
    <s v="Distres Acuatico"/>
    <s v="Edad, Enfermedad, Enfermedad Mental"/>
    <x v="1"/>
    <s v="Playas con vigilancia"/>
    <s v="Sin datos"/>
    <s v="Sin Reanimacion"/>
    <s v="En horario de vigilancia"/>
    <s v="Natación recreativa"/>
    <s v="Socorrista en servicio"/>
    <s v="Socorrista"/>
    <s v="Rescate por Socorristas o personas adiestradas en RCP"/>
    <s v="#https://almunecardigital.com/socorristas-de-la-playa-de-velilla-salvaron-a-un-hombre-mayor-gracias-a-su-rapida-y-acertada-actuacion/#"/>
  </r>
  <r>
    <d v="2019-07-01T00:00:00"/>
    <x v="619"/>
    <x v="820"/>
    <s v="Escalona"/>
    <s v="Toledo"/>
    <s v="Castilla La Mancha"/>
    <d v="1899-12-30T17:00:00"/>
    <s v="40.167199"/>
    <s v="-4.406495"/>
    <s v="Fallece Ibrahim, el niño de 2 años que cayó a una piscina en Escalona"/>
    <x v="1"/>
    <n v="2"/>
    <s v="España"/>
    <s v="Sin datos"/>
    <s v="Sin datos"/>
    <s v="Ahogado con sintomas de aspiración de agua"/>
    <s v="Sin datos"/>
    <x v="0"/>
    <s v="Piscinas domesticas no vigiladas"/>
    <s v="Buenas condiciones metereológicas o del agua (Bandera Verde)"/>
    <s v="RCP basica temprana por transeunte adiestrado"/>
    <s v="No vigilado"/>
    <s v="Actividad cerca del agua"/>
    <s v="Acompañante, familiar, amigo"/>
    <s v="Acompañante, familiar, amigo"/>
    <s v="Asistencia por transeúntes no adiestrados"/>
    <s v="#https://www.telecinco.es/informativos/sociedad/muere-nino-caer-piscina-toledo_18_2780670303.html#"/>
  </r>
  <r>
    <d v="2019-07-01T00:00:00"/>
    <x v="620"/>
    <x v="821"/>
    <s v="Benalmádena, Playa de la Gaviota"/>
    <s v="Málaga"/>
    <s v="Andalucía"/>
    <d v="1899-12-30T20:20:00"/>
    <s v="36.592188"/>
    <s v="-4.521549"/>
    <s v="Una mujer de 32 años fallece en la playa La Gaviota de Benalmádena"/>
    <x v="0"/>
    <n v="32"/>
    <s v="España"/>
    <s v="Condiciones del medio acuático"/>
    <s v="Sin datos"/>
    <s v="Ahogado con sintomas de aspiración de agua"/>
    <s v="Sin datos"/>
    <x v="0"/>
    <s v="Playas con vigilancia"/>
    <s v="Sin datos"/>
    <s v="SVA por SEM"/>
    <s v="Fuera del horario de vigilancia"/>
    <s v="Natación recreativa"/>
    <s v="Ciudadano"/>
    <s v="Cuerpo de Seguridad o Emergencias"/>
    <s v="Rescate por personal adiestrado con equipamiento"/>
    <s v="#https://www.diariosur.es/costadelsol/hombre-anos-fallece-20190701223856-nt.html#"/>
  </r>
  <r>
    <d v="2019-07-01T00:00:00"/>
    <x v="621"/>
    <x v="822"/>
    <s v="Navia"/>
    <s v="Asturias"/>
    <s v="Asturias"/>
    <d v="1899-12-30T08:00:00"/>
    <s v="43.946636"/>
    <s v="-6.714882"/>
    <s v="Rescatados dos pescadores tras hundirse su embarcación"/>
    <x v="1"/>
    <n v="43"/>
    <s v="España"/>
    <s v="Naufragio"/>
    <s v="Sin datos"/>
    <s v="Perdida de Control"/>
    <s v="Sin datos"/>
    <x v="2"/>
    <s v="Franja costera o alta mar"/>
    <s v="Sin datos"/>
    <s v="Sin Reanimacion"/>
    <s v="No vigilado"/>
    <s v="Pesca o navegación comercial"/>
    <s v="Acompañante, familiar, amigo"/>
    <s v="Embarcacion costera"/>
    <s v="Asistencia por transeúntes no adiestrados"/>
    <s v="#https://www.elcomercio.es/asturias/rescatados-pescadores-tras-20190702002609-ntvo.html#"/>
  </r>
  <r>
    <d v="2019-07-01T00:00:00"/>
    <x v="621"/>
    <x v="823"/>
    <s v="Navia"/>
    <s v="Asturias"/>
    <s v="Asturias"/>
    <d v="1899-12-30T08:00:00"/>
    <s v="43.946636"/>
    <s v="-6.714882"/>
    <s v="Rescatados dos pescadores tras hundirse su embarcación"/>
    <x v="1"/>
    <n v="46"/>
    <s v="España"/>
    <s v="Naufragio"/>
    <s v="Sin datos"/>
    <s v="Perdida de Control"/>
    <s v="Sin datos"/>
    <x v="2"/>
    <s v="Franja costera o alta mar"/>
    <s v="Sin datos"/>
    <s v="Sin Reanimacion"/>
    <s v="No vigilado"/>
    <s v="Pesca o navegación comercial"/>
    <s v="Acompañante, familiar, amigo"/>
    <s v="Embarcacion costera"/>
    <s v="Asistencia por transeúntes no adiestrados"/>
    <s v="#https://www.elcomercio.es/asturias/rescatados-pescadores-tras-20190702002609-ntvo.html#"/>
  </r>
  <r>
    <d v="2019-07-01T00:00:00"/>
    <x v="622"/>
    <x v="824"/>
    <s v="Mera, Canide, Oleiros"/>
    <s v="A Coruña"/>
    <s v="Galicia"/>
    <d v="1899-12-30T19:15:00"/>
    <s v="43.368314"/>
    <s v="-8.340028"/>
    <s v="Rescatados dos niños y un perro en un acantilado de Oleiros"/>
    <x v="1"/>
    <n v="9"/>
    <s v="España"/>
    <s v="Condiciones del medio acuático"/>
    <s v="Local"/>
    <s v="Perdida de Control"/>
    <s v="Sin datos"/>
    <x v="2"/>
    <s v="Entorno marino"/>
    <s v="Sin datos"/>
    <s v="Sin Reanimacion"/>
    <s v="No vigilado"/>
    <s v="Actividad cerca del agua"/>
    <s v="Ciudadano"/>
    <s v="Cuerpo de Seguridad o Emergencias"/>
    <s v="Rescate por personal adiestrado con equipamiento"/>
    <s v="#https://www.lavozdegalicia.es/noticia/coruna/oleiros/2019/07/01/rescatan-dosninos-aislados-acantilados-mera/00031562006852239815890.htm#"/>
  </r>
  <r>
    <d v="2019-07-01T00:00:00"/>
    <x v="622"/>
    <x v="825"/>
    <s v="Mera, Canide, Oleiros"/>
    <s v="A Coruña"/>
    <s v="Galicia"/>
    <d v="1899-12-30T19:15:00"/>
    <s v="43.368314"/>
    <s v="-8.340028"/>
    <s v="Rescatados dos niños y un perro en un acantilado de Oleiros"/>
    <x v="1"/>
    <n v="10"/>
    <s v="España"/>
    <s v="Condiciones del medio acuático"/>
    <s v="Local"/>
    <s v="Perdida de Control"/>
    <s v="Sin datos"/>
    <x v="2"/>
    <s v="Entorno marino"/>
    <s v="Sin datos"/>
    <s v="Sin Reanimacion"/>
    <s v="No vigilado"/>
    <s v="Actividad cerca del agua"/>
    <s v="Ciudadano"/>
    <s v="Cuerpo de Seguridad o Emergencias"/>
    <s v="Rescate por personal adiestrado con equipamiento"/>
    <s v="#https://www.lavozdegalicia.es/noticia/coruna/oleiros/2019/07/01/rescatan-dosninos-aislados-acantilados-mera/00031562006852239815890.htm#"/>
  </r>
  <r>
    <d v="2019-07-01T00:00:00"/>
    <x v="623"/>
    <x v="826"/>
    <s v="San Fiz de Baños"/>
    <s v="Ourense"/>
    <s v="Galicia"/>
    <d v="1899-12-30T18:00:00"/>
    <s v="42.235261"/>
    <s v="-7.005671"/>
    <s v="Muere un hombre ahogado en el río en A Veiga"/>
    <x v="1"/>
    <n v="63"/>
    <s v="España"/>
    <s v="Accidente, caída o zambullida accidentales"/>
    <s v="Local"/>
    <s v="Ahogamiento secundario a accidente"/>
    <s v="Edad, Enfermedad, Enfermedad Mental"/>
    <x v="0"/>
    <s v="Rios, canales y similares"/>
    <s v="Sin datos"/>
    <s v="Recuperacion de cadaver"/>
    <s v="No vigilado"/>
    <s v="Actividad cerca del agua"/>
    <s v="Ciudadano"/>
    <s v="Ciudadano"/>
    <s v="Recuperación de cadaver"/>
    <s v="#https://www.farodevigo.es/portada-ourense/2019/07/01/muere-hombre-ahogado-rio-veiga/2132985.html#"/>
  </r>
  <r>
    <d v="2019-07-01T00:00:00"/>
    <x v="624"/>
    <x v="827"/>
    <s v="Reus"/>
    <s v="Tarragona"/>
    <s v="Cataluña"/>
    <d v="1899-12-30T13:00:00"/>
    <s v="41.149470"/>
    <s v="-1.113150"/>
    <s v="Un niño de cinco años muere ahogado tras quedar su brazo atrapado en un mecanismo de la piscina"/>
    <x v="1"/>
    <n v="8"/>
    <s v="España"/>
    <s v="Atrapamiento"/>
    <s v="Local"/>
    <s v="Ahogado con sintomas de aspiración de agua"/>
    <s v="Sin datos"/>
    <x v="0"/>
    <s v="Piscinas urbanización o privadas no vigiladas"/>
    <s v="Buenas condiciones metereológicas o del agua (Bandera Verde)"/>
    <s v="SVA por SEM"/>
    <s v="No vigilado"/>
    <s v="Natación recreativa"/>
    <s v="Acompañante, familiar, amigo"/>
    <s v="Acompañante, familiar, amigo"/>
    <s v="Asistencia por transeúntes no adiestrados"/>
    <s v="#https://www.20minutos.es/noticia/3689565/0/piscina-reus-ahogado-verano/#"/>
  </r>
  <r>
    <d v="2019-06-30T00:00:00"/>
    <x v="625"/>
    <x v="828"/>
    <s v="El Pinar, El Tacorón"/>
    <s v="El Hierro"/>
    <s v="Canarias"/>
    <d v="1899-12-30T13:00:00"/>
    <s v="27.669740"/>
    <s v="-18.034490"/>
    <s v="El notario de Vecindario Luis Moncholi, el fallecido en aguas de El Hierro"/>
    <x v="1"/>
    <n v="56"/>
    <s v="España"/>
    <s v="Incidente o accidente de buceo"/>
    <s v="Otra provincia"/>
    <s v="Ahogado con sintomas de aspiración de agua"/>
    <s v="Sin datos"/>
    <x v="0"/>
    <s v="Entorno marino"/>
    <s v="Sin datos"/>
    <s v="Recuperacion de cadaver"/>
    <s v="No vigilado"/>
    <s v="Buceo recreativo con botella"/>
    <s v="Ciudadano"/>
    <s v="Ciudadano"/>
    <s v="Recuperación de cadaver"/>
    <s v="#http://www.rtvc.es/noticias/fallece-un-buceador-a-cien-metros-de-la-costa-de-tacoron-en-el-hierro-200593.aspx#.XSmVW-g9CHs#"/>
  </r>
  <r>
    <d v="2019-06-30T00:00:00"/>
    <x v="626"/>
    <x v="829"/>
    <s v="Estivella"/>
    <s v="Valencia"/>
    <s v="Cdad Valenciana"/>
    <d v="1899-12-30T18:25:00"/>
    <s v="39.714441"/>
    <s v="-0.349550"/>
    <s v="Mujer Fallecida en Estivella"/>
    <x v="0"/>
    <n v="83"/>
    <s v="España"/>
    <s v="Sin datos"/>
    <s v="Local"/>
    <s v="Ahogado con sintomas de aspiración de agua"/>
    <s v="Edad, Enfermedad, Enfermedad Mental"/>
    <x v="0"/>
    <s v="Piscinas publicas con vigilancia"/>
    <s v="Buenas condiciones metereológicas o del agua (Bandera Verde)"/>
    <s v="SVA por SEM"/>
    <s v="En horario de vigilancia"/>
    <s v="Natación recreativa"/>
    <s v="Sin datos"/>
    <s v="Sin datos"/>
    <s v="Rescate por Socorristas o personas adiestradas en RCP"/>
    <s v="#https://www.lasprovincias.es/sucesos/nina-tres-anos-20190630200153-nt.html#"/>
  </r>
  <r>
    <d v="2019-06-30T00:00:00"/>
    <x v="627"/>
    <x v="830"/>
    <s v="Domeño"/>
    <s v="Valencia"/>
    <s v="Cdad Valenciana"/>
    <d v="1899-12-30T18:25:00"/>
    <s v="39.661968"/>
    <s v="-0.672392"/>
    <s v="Una niña de tres años casi se ahoga en una piscina de Domeño"/>
    <x v="0"/>
    <n v="3"/>
    <s v="España"/>
    <s v="Sin datos"/>
    <s v="Sin datos"/>
    <s v="Ahogado con sintomas de aspiración de agua"/>
    <s v="Sin datos"/>
    <x v="1"/>
    <s v="Piscinas publicas con vigilancia"/>
    <s v="Buenas condiciones metereológicas o del agua (Bandera Verde)"/>
    <s v="RCP basica SOS y SVA por SEM"/>
    <s v="En horario de vigilancia"/>
    <s v="Natación recreativa"/>
    <s v="Sin datos"/>
    <s v="Socorrista"/>
    <s v="Rescate por Socorristas o personas adiestradas en RCP"/>
    <s v="#https://www.lasprovincias.es/sucesos/nina-tres-anos-20190630200153-nt.html#"/>
  </r>
  <r>
    <d v="2019-06-29T00:00:00"/>
    <x v="628"/>
    <x v="831"/>
    <s v="Chantada"/>
    <s v="Lugo"/>
    <s v="Galicia"/>
    <d v="1899-12-30T09:00:00"/>
    <s v="42.614249"/>
    <s v="-7.756115"/>
    <s v="Aparece muerto y flotando en la cisterna de leche del camión en Chantada"/>
    <x v="1"/>
    <n v="63"/>
    <s v="España"/>
    <s v="Accidente, caída o zambullida accidentales"/>
    <s v="Limítrofe"/>
    <s v="Posible Ahogamiento"/>
    <s v="Sin datos"/>
    <x v="0"/>
    <s v="Otros"/>
    <s v="Sin datos"/>
    <s v="Recuperacion de cadaver"/>
    <s v="No vigilado"/>
    <s v="Actividad cerca del agua"/>
    <s v="Acompañante, familiar, amigo"/>
    <s v="Acompañante, familiar, amigo"/>
    <s v="Recuperación de cadaver"/>
    <s v="#https://www.lavozdegalicia.es/noticia/lemos/chantada/2019/06/29/aparece-muerto-flotando-cisterna-leche-camion-chantada/00031561831153206854645.htm#"/>
  </r>
  <r>
    <d v="2019-06-29T00:00:00"/>
    <x v="629"/>
    <x v="832"/>
    <s v="El Tiemblo, Embalse de EL Burguillo"/>
    <s v="Ávila"/>
    <s v="Castilla y León"/>
    <d v="1899-12-30T16:20:00"/>
    <s v="40.428477"/>
    <s v="-4.611573"/>
    <s v="Localizado el cadáver del varón ahogado en el embalse del Burguillo"/>
    <x v="1"/>
    <n v="35"/>
    <s v="España"/>
    <s v="Sin datos"/>
    <s v="Sin datos"/>
    <s v="Ahogado con sintomas de aspiración de agua"/>
    <s v="Sin datos"/>
    <x v="0"/>
    <s v="Embalses, Pantanos"/>
    <s v="Sin datos"/>
    <s v="Recuperacion de cadaver"/>
    <s v="No vigilado"/>
    <s v="Natación recreativa"/>
    <s v="Ciudadano"/>
    <s v="Cuerpo de Seguridad o Emergencias"/>
    <s v="Recuperación de cadaver"/>
    <s v="#https://avilared.com/art/40304/buscan-sin-exito-a-un-hombre-en-el-embalse-de-el-burguillo#"/>
  </r>
  <r>
    <d v="2019-06-29T00:00:00"/>
    <x v="630"/>
    <x v="833"/>
    <s v="Corvera, Embalse de Trasona"/>
    <s v="Asturias"/>
    <s v="Asturias"/>
    <d v="1899-12-30T16:00:00"/>
    <s v="43.537879"/>
    <s v="-5.875070"/>
    <s v="Fallece un pescador cuando trataba de recuperar una caña en el embalse de Trasona"/>
    <x v="1"/>
    <n v="62"/>
    <s v="Rumanía"/>
    <s v="Falta de competencia acuática"/>
    <s v="Residente"/>
    <s v="Ahogado con sintomas de aspiración de agua"/>
    <s v="Sin datos"/>
    <x v="0"/>
    <s v="Embalses, Pantanos"/>
    <s v="Sin datos"/>
    <s v="Recuperacion de cadaver"/>
    <s v="No vigilado"/>
    <s v="Pesca desde playa o rocas"/>
    <s v="Acompañante, familiar, amigo"/>
    <s v="Cuerpo de Seguridad o Emergencias"/>
    <s v="Recuperación de cadaver"/>
    <s v="#https://www.lavozdeasturias.es/noticia/asturias/2019/06/29/fallece-pescador-trataba-recuperar-cana-embalse-trasona/00031561826996765464269.htm#"/>
  </r>
  <r>
    <d v="2019-06-29T00:00:00"/>
    <x v="631"/>
    <x v="834"/>
    <s v="Ocentejo, Río Tajo"/>
    <s v="Guadalajara"/>
    <s v="Castilla La Mancha"/>
    <m/>
    <s v="40.765809"/>
    <s v="-2.379012"/>
    <s v="Dos bañistas y un perro rescatados en aguas del Alto Tajo"/>
    <x v="1"/>
    <m/>
    <s v="España"/>
    <s v="Condiciones del medio acuático"/>
    <s v="Sin datos"/>
    <s v="Perdida de Control"/>
    <s v="Sin datos"/>
    <x v="2"/>
    <s v="Rios, canales y similares"/>
    <s v="Sin datos"/>
    <s v="Sin Reanimacion"/>
    <s v="No vigilado"/>
    <s v="Natación recreativa"/>
    <s v="Ciudadano"/>
    <s v="Cuerpo de Seguridad o Emergencias"/>
    <s v="Rescate por personal adiestrado con equipamiento"/>
    <s v="#https://www.guadalajaradiario.es/autonomia/35068-dos-banistas-y-un-perro-rescatados-en-el-alto-tajo.html#"/>
  </r>
  <r>
    <d v="2019-06-29T00:00:00"/>
    <x v="631"/>
    <x v="835"/>
    <s v="Ocentejo, Río Tajo"/>
    <s v="Guadalajara"/>
    <s v="Castilla La Mancha"/>
    <m/>
    <s v="40.765809"/>
    <s v="-2.379012"/>
    <s v="Dos bañistas y un perro rescatados en aguas del Alto Tajo"/>
    <x v="0"/>
    <m/>
    <s v="España"/>
    <s v="Condiciones del medio acuático"/>
    <s v="Sin datos"/>
    <s v="Perdida de Control"/>
    <s v="Sin datos"/>
    <x v="2"/>
    <s v="Rios, canales y similares"/>
    <s v="Sin datos"/>
    <s v="Sin Reanimacion"/>
    <s v="No vigilado"/>
    <s v="Natación recreativa"/>
    <s v="Ciudadano"/>
    <s v="Cuerpo de Seguridad o Emergencias"/>
    <s v="Rescate por personal adiestrado con equipamiento"/>
    <s v="#https://www.guadalajaradiario.es/autonomia/35068-dos-banistas-y-un-perro-rescatados-en-el-alto-tajo.html#"/>
  </r>
  <r>
    <d v="2019-06-29T00:00:00"/>
    <x v="632"/>
    <x v="836"/>
    <s v="Mañón, Estaca de Bares"/>
    <s v="A Coruña"/>
    <s v="Galicia"/>
    <d v="1899-12-30T11:00:00"/>
    <s v="43.789038"/>
    <s v="-7.691800"/>
    <s v="Un submarinista encuentra a su compañero muerto tras denunciar su desaparición"/>
    <x v="1"/>
    <n v="34"/>
    <s v="España"/>
    <s v="Incidente o accidente de buceo"/>
    <s v="Limítrofe"/>
    <s v="Posible Ahogamiento"/>
    <s v="Sin datos"/>
    <x v="0"/>
    <s v="Franja costera o alta mar"/>
    <s v="Sin datos"/>
    <s v="Recuperacion de cadaver"/>
    <s v="No vigilado"/>
    <s v="Buceo recreativo con botella"/>
    <s v="Acompañante, familiar, amigo"/>
    <s v="Acompañante, familiar, amigo"/>
    <s v="Recuperación de cadaver"/>
    <s v="#https://www.europapress.es/galicia/noticia-recuperan-agua-cadaver-submarinista-cerca-faro-estaca-bares-manon-coruna-20190629190932.html#"/>
  </r>
  <r>
    <d v="2019-06-29T00:00:00"/>
    <x v="633"/>
    <x v="837"/>
    <s v="Almería, Playa del Zapillo, Playa de Almadrabillas"/>
    <s v="Almería"/>
    <s v="Andalucía"/>
    <d v="1899-12-30T21:00:00"/>
    <s v="36.825170"/>
    <s v="-2.449155"/>
    <s v="Fallece un varón en la playa de El Zapillo en Almería"/>
    <x v="1"/>
    <n v="50"/>
    <s v="España"/>
    <s v="Sin datos"/>
    <s v="Sin datos"/>
    <s v="Ahogado con sintomas de aspiración de agua"/>
    <s v="Sin datos"/>
    <x v="0"/>
    <s v="Playas sin vigilancia"/>
    <s v="Sin datos"/>
    <s v="SVA por SEM"/>
    <s v="No vigilado"/>
    <s v="Sin datos"/>
    <s v="Ciudadano"/>
    <s v="Ciudadano"/>
    <s v="Recuperación de cadaver"/>
    <s v="#https://www.cope.es/actualidad/espana/noticias/fallece-varon-playa-zapillo-almeria-20190629_447573#"/>
  </r>
  <r>
    <d v="2019-06-29T00:00:00"/>
    <x v="634"/>
    <x v="838"/>
    <s v="Aldaia, piscinas municipales"/>
    <s v="Valencia"/>
    <s v="Cdad Valenciana"/>
    <d v="1899-12-30T12:30:00"/>
    <s v="39.459887"/>
    <s v="-0.459058"/>
    <s v="Muere una niña tras ahogarse en una piscina de Aldaia, Valencia"/>
    <x v="0"/>
    <n v="11"/>
    <s v="España"/>
    <s v="Sin datos"/>
    <s v="Limítrofe"/>
    <s v="Ahogado con sintomas de aspiración de agua"/>
    <s v="Sin datos"/>
    <x v="0"/>
    <s v="Piscinas publicas con vigilancia"/>
    <s v="Buenas condiciones metereológicas o del agua (Bandera Verde)"/>
    <s v="RCP basica SOS y SVA por SEM"/>
    <s v="En horario de vigilancia"/>
    <s v="Natación recreativa"/>
    <s v="Acompañante, familiar, amigo"/>
    <s v="Socorrista"/>
    <s v="Rescate por Socorristas o personas adiestradas en RCP"/>
    <s v="#https://espanadiario.es/comunidad-valenciana/muere-nina-ahogarse-piscina-aldaia#"/>
  </r>
  <r>
    <d v="2019-06-28T00:00:00"/>
    <x v="635"/>
    <x v="839"/>
    <s v="Santander, Playa de la Maruca"/>
    <s v="Cantabria"/>
    <s v="Cantabria"/>
    <d v="1899-12-30T11:30:00"/>
    <s v="43.480620"/>
    <s v="-3.836082"/>
    <s v="Encuentran el cadáver de una madrileña de 30 años en una playa de Santander"/>
    <x v="0"/>
    <n v="30"/>
    <s v="España"/>
    <s v="Sin datos"/>
    <s v="Otra CCAA"/>
    <s v="Ahogado con sintomas de aspiración de agua"/>
    <s v="Sin datos"/>
    <x v="0"/>
    <s v="Playas sin vigilancia"/>
    <s v="Sin datos"/>
    <s v="Recuperacion de cadaver"/>
    <s v="No vigilado"/>
    <s v="Sin datos"/>
    <s v="Ciudadano"/>
    <s v="Ciudadano"/>
    <s v="Recuperación de cadaver"/>
    <s v="#https://www.antena3.com/noticias/sociedad/encuentran-cuerpo-mujer-flotando-playa-santander_201906295d1791b20cf2027aaeb88a81.html#"/>
  </r>
  <r>
    <d v="2019-06-28T00:00:00"/>
    <x v="636"/>
    <x v="840"/>
    <s v="Roses; playa de Santa Margalida"/>
    <s v="Girona"/>
    <s v="Cataluña"/>
    <d v="1899-12-30T10:30:00"/>
    <s v="42.2600678"/>
    <s v="3.152123"/>
    <s v="Muere una mujer francesa de 80 años en una playa de Gerona"/>
    <x v="0"/>
    <n v="80"/>
    <s v="Francia"/>
    <s v="Sin datos"/>
    <s v="Extranjero"/>
    <s v="Ahogamiento secundario a enfermedad"/>
    <s v="Edad, Enfermedad, Enfermedad Mental"/>
    <x v="0"/>
    <s v="Playas sin vigilancia"/>
    <s v="Sin datos"/>
    <s v="RCP temprana por transeuntes no adiestrados"/>
    <s v="No vigilado"/>
    <s v="Natación recreativa"/>
    <s v="Ciudadano"/>
    <s v="Ciudadano"/>
    <s v="Asistencia por transeúntes adiestrados"/>
    <s v="#https://www.abc.es/espana/catalunya/abci-muere-mujer-francesa-80-anos-playa-gerona-201906281503_noticia.html#"/>
  </r>
  <r>
    <d v="2019-06-28T00:00:00"/>
    <x v="637"/>
    <x v="841"/>
    <s v="Bueu, Belusa, Cabo Udra"/>
    <s v="Pontevedra"/>
    <s v="Galicia"/>
    <d v="1899-12-30T11:15:00"/>
    <s v="42.340795"/>
    <s v="-8.835190"/>
    <s v="Rescatados un padre y su hijo aislados en unas rocas de Bueu mientras pescaban"/>
    <x v="1"/>
    <n v="15"/>
    <s v="España"/>
    <s v="Condiciones del medio acuático"/>
    <s v="Local"/>
    <s v="Perdida de Control"/>
    <s v="Sin datos"/>
    <x v="2"/>
    <s v="Entorno marino"/>
    <s v="Sin datos"/>
    <s v="Sin Reanimacion"/>
    <s v="No vigilado"/>
    <s v="Pesca desde playa o rocas"/>
    <s v="Acompañante, familiar, amigo"/>
    <s v="Cuerpo de Seguridad o Emergencias"/>
    <s v="Rescate por personal adiestrado con equipamiento"/>
    <s v="#https://www.farodevigo.es/sucesos/2019/06/28/rescatados-padre-hijo-quedar-aislados/2131534.html#"/>
  </r>
  <r>
    <d v="2019-06-28T00:00:00"/>
    <x v="637"/>
    <x v="842"/>
    <s v="Bueu, Belusa, Cabo Udra"/>
    <s v="Pontevedra"/>
    <s v="Galicia"/>
    <d v="1899-12-30T11:15:00"/>
    <s v="42.340795"/>
    <s v="-8.835190"/>
    <s v="Rescatados un padre y su hijo aislados en unas rocas de Bueu mientras pescaban"/>
    <x v="1"/>
    <n v="40"/>
    <s v="España"/>
    <s v="Condiciones del medio acuático"/>
    <s v="Local"/>
    <s v="Perdida de Control"/>
    <s v="Sin datos"/>
    <x v="2"/>
    <s v="Entorno marino"/>
    <s v="Sin datos"/>
    <s v="Sin Reanimacion"/>
    <s v="No vigilado"/>
    <s v="Pesca desde playa o rocas"/>
    <s v="Acompañante, familiar, amigo"/>
    <s v="Cuerpo de Seguridad o Emergencias"/>
    <s v="Rescate por personal adiestrado con equipamiento"/>
    <s v="#https://www.farodevigo.es/sucesos/2019/06/28/rescatados-padre-hijo-quedar-aislados/2131534.html#"/>
  </r>
  <r>
    <d v="2019-06-28T00:00:00"/>
    <x v="638"/>
    <x v="843"/>
    <s v="Salamanca; calle Lambarto Echevarria"/>
    <s v="Salamanca"/>
    <s v="Castilla y León"/>
    <d v="1899-12-30T07:30:00"/>
    <s v="40.964822"/>
    <s v="-5.690237"/>
    <s v="Hallan una segunda mujer ahogada en una piscina en menos de 24 horas en el mismo barrio de Salamanca"/>
    <x v="0"/>
    <n v="87"/>
    <s v="España"/>
    <s v="Accidente, caída o zambullida accidentales"/>
    <s v="Local"/>
    <s v="Ahogamiento secundario a accidente"/>
    <s v="Edad, Enfermedad, Enfermedad Mental"/>
    <x v="0"/>
    <s v="Piscinas urbanización o privadas no vigiladas"/>
    <s v="Buenas condiciones metereológicas o del agua (Bandera Verde)"/>
    <s v="Recuperacion de cadaver"/>
    <s v="No vigilado"/>
    <s v="Natación recreativa"/>
    <s v="Acompañante, familiar, amigo"/>
    <s v="Acompañante, familiar, amigo"/>
    <s v="Recuperación de cadaver"/>
    <s v="#https://www.abc.es/espana/castilla-leon/abci-hallan-segunda-mujer-ahogada-piscina-menos-24-horas-mismo-barrio-salamanca-201906281056_noticia.html#"/>
  </r>
  <r>
    <d v="2019-06-28T00:00:00"/>
    <x v="639"/>
    <x v="844"/>
    <s v="Valencia, Playa canina de Pinedo"/>
    <s v="Valencia"/>
    <s v="Cdad Valenciana"/>
    <d v="1899-12-30T12:20:00"/>
    <s v="39.422354"/>
    <s v="-0.332183"/>
    <s v="Los socorristas de Cruz Roja salvan la vida a una mujer en la playa de Pinedo"/>
    <x v="0"/>
    <n v="51"/>
    <s v="España"/>
    <s v="Sin datos"/>
    <s v="Sin datos"/>
    <s v="Ahogado con sintomas de aspiración de agua"/>
    <s v="Sin datos"/>
    <x v="1"/>
    <s v="Playas con vigilancia"/>
    <s v="Sin datos"/>
    <s v="RCP basica SOS y SVA por SEM"/>
    <s v="En horario de vigilancia"/>
    <s v="Natación recreativa"/>
    <s v="Socorrista en servicio"/>
    <s v="Socorrista"/>
    <s v="Rescate por Socorristas o personas adiestradas en RCP"/>
    <s v="#https://www.lasprovincias.es/sucesos/rescatan-mujer-inconsciente-20190628165900-nt.html#"/>
  </r>
  <r>
    <d v="2019-06-27T00:00:00"/>
    <x v="640"/>
    <x v="845"/>
    <s v="Salamanca, calle Emilio Alarcos"/>
    <s v="Salamanca"/>
    <s v="Castilla y León"/>
    <m/>
    <s v="40.960859"/>
    <s v="-5.695442"/>
    <s v="Fallece una mujer de avanzada edad en la piscina de los pisos para mayores de Profuturo en Huerta Otea"/>
    <x v="0"/>
    <n v="84"/>
    <s v="España"/>
    <s v="Accidente, caída o zambullida accidentales"/>
    <s v="Local"/>
    <s v="Ahogamiento secundario a accidente"/>
    <s v="Edad, Enfermedad, Enfermedad Mental"/>
    <x v="0"/>
    <s v="Piscinas urbanización o privadas no vigiladas"/>
    <s v="Buenas condiciones metereológicas o del agua (Bandera Verde)"/>
    <s v="Recuperacion de cadaver"/>
    <s v="No vigilado"/>
    <s v="Actividad cerca del agua"/>
    <s v="Acompañante, familiar, amigo"/>
    <s v="Acompañante, familiar, amigo"/>
    <s v="Recuperación de cadaver"/>
    <s v="#https://www.salamanca24horas.com/texto-diario/mostrar/1467014/fallece-persona-piscina-residencia-mayores-huerta-otea#"/>
  </r>
  <r>
    <d v="2019-06-27T00:00:00"/>
    <x v="641"/>
    <x v="846"/>
    <s v="La Pobla de Farnals"/>
    <s v="Valencia"/>
    <s v="Cdad Valenciana"/>
    <d v="1899-12-30T16:00:00"/>
    <s v="39.568471"/>
    <s v="-0.279727"/>
    <s v="Rescatan a un bañista de 70 años en la playa de La Pobla de Farnals con síntomas de ahogamiento"/>
    <x v="1"/>
    <n v="70"/>
    <s v="España"/>
    <s v="Sin datos"/>
    <s v="Sin datos"/>
    <s v="Ahogado con sintomas de aspiración de agua"/>
    <s v="Edad, Enfermedad, Enfermedad Mental"/>
    <x v="1"/>
    <s v="Playas sin vigilancia"/>
    <s v="Sin datos"/>
    <s v="RCP basica SOS y SVA por SEM"/>
    <s v="En horario de vigilancia"/>
    <s v="Natación recreativa"/>
    <s v="Socorrista en servicio"/>
    <s v="Socorrista"/>
    <s v="Rescate por Socorristas o personas adiestradas en RCP"/>
    <s v="#https://www.hortanoticias.com/rescatan-a-un-banista-de-70-anos-en-la-playa-de-la-pobla-de-farnals-con-sintomas-de-ahogamiento/#"/>
  </r>
  <r>
    <d v="2019-06-27T00:00:00"/>
    <x v="642"/>
    <x v="847"/>
    <s v="Alfaz del PI"/>
    <s v="Alicante"/>
    <s v="Cdad Valenciana"/>
    <d v="1899-12-30T10:25:00"/>
    <s v="38.577268"/>
    <s v="-0.098868"/>
    <s v="Rescatan con síntomas de ahogamiento a un niño de la piscina de un hotel en l'Alfàs del Pi"/>
    <x v="1"/>
    <n v="8"/>
    <s v="Argelia"/>
    <s v="Enfermedad, ataque cardíaco o ACVA"/>
    <s v="Residente"/>
    <s v="Perdida de Control"/>
    <s v="Sin datos"/>
    <x v="3"/>
    <s v="Piscinas de equipamientos hoteleros y similares"/>
    <s v="Buenas condiciones metereológicas o del agua (Bandera Verde)"/>
    <s v="Sin Reanimacion"/>
    <s v="En horario de vigilancia"/>
    <s v="Natación recreativa"/>
    <s v="Socorrista en servicio"/>
    <s v="Socorrista"/>
    <s v="Rescate por Socorristas o personas adiestradas en RCP"/>
    <s v="#https://www.diarioinformacion.com/benidorm/2019/06/27/rescatan-sintomas-ahogamiento-nino-piscina/2163546.html#"/>
  </r>
  <r>
    <d v="2019-06-27T00:00:00"/>
    <x v="643"/>
    <x v="848"/>
    <s v="Peñíscola, Playa Pebret"/>
    <s v="Castellón"/>
    <s v="Cdad Valenciana"/>
    <d v="1899-12-30T10:50:00"/>
    <s v="40.307823"/>
    <s v="0.351996"/>
    <s v="Fallece una mujer de 60 años ahogada en una playa de Peñíscola"/>
    <x v="0"/>
    <n v="60"/>
    <s v="España"/>
    <s v="Sin datos"/>
    <s v="Sin datos"/>
    <s v="Ahogado con sintomas de aspiración de agua"/>
    <s v="Sin datos"/>
    <x v="0"/>
    <s v="Playas con vigilancia"/>
    <s v="Sin datos"/>
    <s v="RCP basica SOS y SVA por SEM"/>
    <s v="En horario de vigilancia"/>
    <s v="Natación recreativa"/>
    <s v="Socorrista en servicio"/>
    <s v="Socorrista"/>
    <s v="Rescate por Socorristas o personas adiestradas en RCP"/>
    <s v="#https://www.lasprovincias.es/sucesos/ahogada-playa-peniscola-20190627141143-nt.html#"/>
  </r>
  <r>
    <d v="2019-06-27T00:00:00"/>
    <x v="644"/>
    <x v="849"/>
    <s v="El Molar, Piscina municipal"/>
    <s v="Madrid"/>
    <s v="Madrid"/>
    <d v="1899-12-30T18:00:00"/>
    <s v="40.738151"/>
    <s v="-3.578837"/>
    <s v="Un niño de 8 años, grave tras sufrir un ahogamiento en una piscina de El Molar"/>
    <x v="1"/>
    <n v="8"/>
    <s v="España"/>
    <s v="Sin datos"/>
    <s v="Local"/>
    <s v="Ahogado con sintomas de aspiración de agua"/>
    <s v="Sin datos"/>
    <x v="1"/>
    <s v="Piscinas publicas con vigilancia"/>
    <s v="Buenas condiciones metereológicas o del agua (Bandera Verde)"/>
    <s v="RCP basica SOS y SVA por SEM"/>
    <s v="En horario de vigilancia"/>
    <s v="Natación recreativa"/>
    <s v="Socorrista en servicio"/>
    <s v="Socorrista"/>
    <s v="Rescate por Socorristas o personas adiestradas en RCP"/>
    <s v="#https://www.20minutos.es/noticia/3684822/0/nino-grave-ahogamiento-piscina-el-molar-madrid/#"/>
  </r>
  <r>
    <d v="2019-06-27T00:00:00"/>
    <x v="645"/>
    <x v="850"/>
    <s v="Burriana, Playa de El Arenal"/>
    <s v="Castellón"/>
    <s v="Cdad Valenciana"/>
    <d v="1899-12-30T19:00:00"/>
    <s v="39.866533"/>
    <s v="-0.063794"/>
    <s v="Rescatan a un niño a punto de ahogarse en la playa del Arenal en Burriana"/>
    <x v="1"/>
    <n v="13"/>
    <s v="España"/>
    <s v="Condiciones del medio acuático"/>
    <s v="Local"/>
    <s v="Ahogado con sintomas de aspiración de agua"/>
    <s v="Sin datos"/>
    <x v="1"/>
    <s v="Playas con vigilancia"/>
    <s v="Sin datos"/>
    <s v="RCP basica SOS y SVA por SEM"/>
    <s v="En horario de vigilancia"/>
    <s v="Natación recreativa"/>
    <s v="Acompañante, familiar, amigo"/>
    <s v="Socorrista"/>
    <s v="Rescate por Socorristas o personas adiestradas en RCP"/>
    <s v="#https://www.elperiodic.com/burriana/rescatan-nino-punto-ahogarse-playa-arenal-burriana_628935#"/>
  </r>
  <r>
    <d v="2019-06-27T00:00:00"/>
    <x v="646"/>
    <x v="851"/>
    <s v="Zaragoza, Piscina de Ciudad Jardín"/>
    <s v="Zaragoza"/>
    <s v="Aragón"/>
    <d v="1899-12-30T20:30:00"/>
    <s v="41.646374"/>
    <s v="-0.901558"/>
    <s v="Una socorrista salva a un joven que se ahogaba en una piscina en Zaragoza"/>
    <x v="1"/>
    <n v="21"/>
    <s v="España"/>
    <s v="Sin datos"/>
    <s v="Local"/>
    <s v="Ahogado con sintomas de aspiración de agua"/>
    <s v="Sin datos"/>
    <x v="0"/>
    <s v="Piscinas publicas con vigilancia"/>
    <s v="Excelentes condiciones, entornos cerrados o cubiertos"/>
    <s v="RCP basica SOS y SVA por SEM"/>
    <s v="En horario de vigilancia"/>
    <s v="Natación recreativa"/>
    <s v="Socorrista en servicio"/>
    <s v="Socorrista"/>
    <s v="Rescate por Socorristas o personas adiestradas en RCP"/>
    <s v="#https://www.heraldo.es/noticias/aragon/zaragoza/2019/06/27/socorrista-piscina-zaragoza-salva-a-joven-que-se-ahogaba-1322678.html#"/>
  </r>
  <r>
    <d v="2019-06-26T00:00:00"/>
    <x v="647"/>
    <x v="852"/>
    <s v="Arrecife, puerto deportivo Marina Lanzarote"/>
    <s v="Lanzarote"/>
    <s v="Canarias"/>
    <d v="1899-12-30T11:22:00"/>
    <s v="28.964457"/>
    <s v="-13.539179"/>
    <s v="Hallan el cadáver de un hombre en aguas del puerto deportivo Marina Lanzarote"/>
    <x v="1"/>
    <m/>
    <s v="Bélgica"/>
    <s v="Sin datos"/>
    <s v="Extranjero"/>
    <s v="Posible Ahogamiento"/>
    <s v="Sin datos"/>
    <x v="0"/>
    <s v="Puertos, embarcaderos, amarres"/>
    <s v="Severas condiciones metereológicas o del agua"/>
    <s v="Recuperacion de cadaver"/>
    <s v="No vigilado"/>
    <s v="Sin datos"/>
    <s v="Ciudadano"/>
    <s v="Ciudadano"/>
    <s v="Recuperación de cadaver"/>
    <s v="#https://www3.gobiernodecanarias.org/noticias/localizado-en-el-mar-el-cuerpo-de-un-varon-fallecido-en-lanzarote/#"/>
  </r>
  <r>
    <d v="2019-06-26T00:00:00"/>
    <x v="648"/>
    <x v="853"/>
    <s v="Moraira-Teulada, Playa del Portet"/>
    <s v="Alicante"/>
    <s v="Cdad Valenciana"/>
    <d v="1899-12-30T15:00:00"/>
    <s v="38.687423"/>
    <s v="0.146330"/>
    <s v="Rescatan a 9 personas a las que el viento arrastraba mar adentro en la playa del Portet de Moraira"/>
    <x v="3"/>
    <m/>
    <s v="España"/>
    <s v="Condiciones del medio acuático"/>
    <s v="Sin datos"/>
    <s v="Perdida de Control"/>
    <s v="Navegación, deportes acuáticos"/>
    <x v="2"/>
    <s v="Playas con vigilancia"/>
    <s v="Moderadas condiciones metereológicas o del agua (Bandera amarilla)"/>
    <s v="Sin Reanimacion"/>
    <s v="En horario de vigilancia"/>
    <s v="Piraguismo, Kayac"/>
    <s v="Socorrista en servicio"/>
    <s v="Embarcación de recreo"/>
    <s v="Rescate por Socorristas o personas adiestradas en RCP"/>
    <s v="#https://www.levante-emv.com/marina/2019/06/26/rescatan-9-personas-viento-arrastraba/1894105.html#"/>
  </r>
  <r>
    <d v="2019-06-26T00:00:00"/>
    <x v="648"/>
    <x v="854"/>
    <s v="Moraira-Teulada, Playa del Portet"/>
    <s v="Alicante"/>
    <s v="Cdad Valenciana"/>
    <d v="1899-12-30T15:00:00"/>
    <s v="38.687423"/>
    <s v="0.146330"/>
    <s v="Rescatan a 9 personas a las que el viento arrastraba mar adentro en la playa del Portet de Moraira"/>
    <x v="3"/>
    <m/>
    <s v="España"/>
    <s v="Condiciones del medio acuático"/>
    <s v="Sin datos"/>
    <s v="Perdida de Control"/>
    <s v="Navegación, deportes acuáticos"/>
    <x v="2"/>
    <s v="Playas con vigilancia"/>
    <s v="Moderadas condiciones metereológicas o del agua (Bandera amarilla)"/>
    <s v="Sin Reanimacion"/>
    <s v="En horario de vigilancia"/>
    <s v="Piraguismo, Kayac"/>
    <s v="Socorrista en servicio"/>
    <s v="Embarcación de recreo"/>
    <s v="Rescate por Socorristas o personas adiestradas en RCP"/>
    <s v="#https://www.levante-emv.com/marina/2019/06/26/rescatan-9-personas-viento-arrastraba/1894105.html#"/>
  </r>
  <r>
    <d v="2019-06-26T00:00:00"/>
    <x v="648"/>
    <x v="855"/>
    <s v="Moraira-Teulada, Playa del Portet"/>
    <s v="Alicante"/>
    <s v="Cdad Valenciana"/>
    <d v="1899-12-30T15:00:00"/>
    <s v="38.687423"/>
    <s v="0.146330"/>
    <s v="Rescatan a 9 personas a las que el viento arrastraba mar adentro en la playa del Portet de Moraira"/>
    <x v="3"/>
    <m/>
    <s v="España"/>
    <s v="Condiciones del medio acuático"/>
    <s v="Sin datos"/>
    <s v="Perdida de Control"/>
    <s v="Navegación, deportes acuáticos"/>
    <x v="2"/>
    <s v="Playas con vigilancia"/>
    <s v="Moderadas condiciones metereológicas o del agua (Bandera amarilla)"/>
    <s v="Sin Reanimacion"/>
    <s v="En horario de vigilancia"/>
    <s v="Piraguismo, Kayac"/>
    <s v="Socorrista en servicio"/>
    <s v="Embarcación de rescate"/>
    <s v="Rescate por Socorristas o personas adiestradas en RCP"/>
    <s v="#https://www.levante-emv.com/marina/2019/06/26/rescatan-9-personas-viento-arrastraba/1894105.html#"/>
  </r>
  <r>
    <d v="2019-06-26T00:00:00"/>
    <x v="648"/>
    <x v="856"/>
    <s v="Moraira-Teulada, Playa del Portet"/>
    <s v="Alicante"/>
    <s v="Cdad Valenciana"/>
    <d v="1899-12-30T15:00:00"/>
    <s v="38.687423"/>
    <s v="0.146330"/>
    <s v="Rescatan a 9 personas a las que el viento arrastraba mar adentro en la playa del Portet de Moraira"/>
    <x v="3"/>
    <m/>
    <s v="España"/>
    <s v="Condiciones del medio acuático"/>
    <s v="Sin datos"/>
    <s v="Perdida de Control"/>
    <s v="Navegación, deportes acuáticos"/>
    <x v="2"/>
    <s v="Playas con vigilancia"/>
    <s v="Moderadas condiciones metereológicas o del agua (Bandera amarilla)"/>
    <s v="Sin Reanimacion"/>
    <s v="En horario de vigilancia"/>
    <s v="Piraguismo, Kayac"/>
    <s v="Socorrista en servicio"/>
    <s v="Embarcación de rescate"/>
    <s v="Rescate por Socorristas o personas adiestradas en RCP"/>
    <s v="#https://www.levante-emv.com/marina/2019/06/26/rescatan-9-personas-viento-arrastraba/1894105.html#"/>
  </r>
  <r>
    <d v="2019-06-26T00:00:00"/>
    <x v="648"/>
    <x v="857"/>
    <s v="Moraira-Teulada, Playa del Portet"/>
    <s v="Alicante"/>
    <s v="Cdad Valenciana"/>
    <d v="1899-12-30T15:00:00"/>
    <s v="38.687423"/>
    <s v="0.146330"/>
    <s v="Rescatan a 9 personas a las que el viento arrastraba mar adentro en la playa del Portet de Moraira"/>
    <x v="3"/>
    <m/>
    <s v="España"/>
    <s v="Condiciones del medio acuático"/>
    <s v="Sin datos"/>
    <s v="Perdida de Control"/>
    <s v="Navegación, deportes acuáticos"/>
    <x v="2"/>
    <s v="Playas con vigilancia"/>
    <s v="Moderadas condiciones metereológicas o del agua (Bandera amarilla)"/>
    <s v="Sin Reanimacion"/>
    <s v="En horario de vigilancia"/>
    <s v="Piraguismo, Kayac"/>
    <s v="Socorrista en servicio"/>
    <s v="Embarcación de rescate"/>
    <s v="Rescate por Socorristas o personas adiestradas en RCP"/>
    <s v="#https://www.levante-emv.com/marina/2019/06/26/rescatan-9-personas-viento-arrastraba/1894105.html#"/>
  </r>
  <r>
    <d v="2019-06-26T00:00:00"/>
    <x v="648"/>
    <x v="858"/>
    <s v="Moraira-Teulada, Playa del Portet"/>
    <s v="Alicante"/>
    <s v="Cdad Valenciana"/>
    <d v="1899-12-30T15:00:00"/>
    <s v="38.687423"/>
    <s v="0.146330"/>
    <s v="Rescatan a 9 personas a las que el viento arrastraba mar adentro en la playa del Portet de Moraira"/>
    <x v="3"/>
    <m/>
    <s v="España"/>
    <s v="Condiciones del medio acuático"/>
    <s v="Sin datos"/>
    <s v="Perdida de Control"/>
    <s v="Navegación, deportes acuáticos"/>
    <x v="2"/>
    <s v="Playas con vigilancia"/>
    <s v="Moderadas condiciones metereológicas o del agua (Bandera amarilla)"/>
    <s v="Sin Reanimacion"/>
    <s v="En horario de vigilancia"/>
    <s v="Piraguismo, Kayac"/>
    <s v="Socorrista en servicio"/>
    <s v="Embarcación de rescate"/>
    <s v="Rescate por Socorristas o personas adiestradas en RCP"/>
    <s v="#https://www.levante-emv.com/marina/2019/06/26/rescatan-9-personas-viento-arrastraba/1894105.html#"/>
  </r>
  <r>
    <d v="2019-06-26T00:00:00"/>
    <x v="648"/>
    <x v="859"/>
    <s v="Moraira-Teulada, Playa del Portet"/>
    <s v="Alicante"/>
    <s v="Cdad Valenciana"/>
    <d v="1899-12-30T15:00:00"/>
    <s v="38.687423"/>
    <s v="0.146330"/>
    <s v="Rescatan a 9 personas a las que el viento arrastraba mar adentro en la playa del Portet de Moraira"/>
    <x v="3"/>
    <m/>
    <s v="España"/>
    <s v="Condiciones del medio acuático"/>
    <s v="Sin datos"/>
    <s v="Perdida de Control"/>
    <s v="Navegación, deportes acuáticos"/>
    <x v="2"/>
    <s v="Playas con vigilancia"/>
    <s v="Moderadas condiciones metereológicas o del agua (Bandera amarilla)"/>
    <s v="Sin Reanimacion"/>
    <s v="En horario de vigilancia"/>
    <s v="Piraguismo, Kayac"/>
    <s v="Socorrista en servicio"/>
    <s v="Embarcación de rescate"/>
    <s v="Rescate por Socorristas o personas adiestradas en RCP"/>
    <s v="#https://www.levante-emv.com/marina/2019/06/26/rescatan-9-personas-viento-arrastraba/1894105.html#"/>
  </r>
  <r>
    <d v="2019-06-26T00:00:00"/>
    <x v="648"/>
    <x v="860"/>
    <s v="Moraira-Teulada, Playa del Portet"/>
    <s v="Alicante"/>
    <s v="Cdad Valenciana"/>
    <d v="1899-12-30T15:00:00"/>
    <s v="38.687423"/>
    <s v="0.146330"/>
    <s v="Rescatan a 9 personas a las que el viento arrastraba mar adentro en la playa del Portet de Moraira"/>
    <x v="3"/>
    <m/>
    <s v="España"/>
    <s v="Condiciones del medio acuático"/>
    <s v="Sin datos"/>
    <s v="Perdida de Control"/>
    <s v="Navegación, deportes acuáticos"/>
    <x v="2"/>
    <s v="Playas con vigilancia"/>
    <s v="Moderadas condiciones metereológicas o del agua (Bandera amarilla)"/>
    <s v="Sin Reanimacion"/>
    <s v="En horario de vigilancia"/>
    <s v="Piraguismo, Kayac"/>
    <s v="Socorrista en servicio"/>
    <s v="Embarcación de rescate"/>
    <s v="Rescate por Socorristas o personas adiestradas en RCP"/>
    <s v="#https://www.levante-emv.com/marina/2019/06/26/rescatan-9-personas-viento-arrastraba/1894105.html#"/>
  </r>
  <r>
    <d v="2019-06-26T00:00:00"/>
    <x v="648"/>
    <x v="861"/>
    <s v="Moraira-Teulada, Playa del Portet"/>
    <s v="Alicante"/>
    <s v="Cdad Valenciana"/>
    <d v="1899-12-30T15:00:00"/>
    <s v="38.687423"/>
    <s v="0.146330"/>
    <s v="Rescatan a 9 personas a las que el viento arrastraba mar adentro en la playa del Portet de Moraira"/>
    <x v="3"/>
    <m/>
    <s v="España"/>
    <s v="Condiciones del medio acuático"/>
    <s v="Sin datos"/>
    <s v="Perdida de Control"/>
    <s v="Navegación, deportes acuáticos"/>
    <x v="2"/>
    <s v="Playas con vigilancia"/>
    <s v="Moderadas condiciones metereológicas o del agua (Bandera amarilla)"/>
    <s v="Sin Reanimacion"/>
    <s v="En horario de vigilancia"/>
    <s v="Piraguismo, Kayac"/>
    <s v="Socorrista en servicio"/>
    <s v="Embarcación de rescate"/>
    <s v="Rescate por Socorristas o personas adiestradas en RCP"/>
    <s v="#https://www.levante-emv.com/marina/2019/06/26/rescatan-9-personas-viento-arrastraba/1894105.html#"/>
  </r>
  <r>
    <d v="2019-06-26T00:00:00"/>
    <x v="649"/>
    <x v="862"/>
    <s v="Castelldefels, playa de Les Lluminetes"/>
    <s v="Barcelona"/>
    <s v="Cataluña"/>
    <d v="1899-12-30T11:00:00"/>
    <s v="41.263450"/>
    <s v="1.945432"/>
    <s v="Un hombre de 59 años muere ahogado en una playa de Castelldefels (Barcelona)"/>
    <x v="1"/>
    <n v="59"/>
    <s v="España"/>
    <s v="Sin datos"/>
    <s v="Sin datos"/>
    <s v="Ahogado con sintomas de aspiración de agua"/>
    <s v="Sin datos"/>
    <x v="0"/>
    <s v="Playas con vigilancia"/>
    <s v="Moderadas condiciones metereológicas o del agua (Bandera amarilla)"/>
    <s v="RCP basica SOS y SVA por SEM"/>
    <s v="En horario de vigilancia"/>
    <s v="Natación recreativa"/>
    <s v="Socorrista en servicio"/>
    <s v="Socorrista"/>
    <s v="Rescate por Socorristas o personas adiestradas en RCP"/>
    <s v="#https://www.cope.es/actualidad/espana/noticias/hombre-anos-muere-ahogado-una-playa-castelldefels-barcelona-20190626_445113#"/>
  </r>
  <r>
    <d v="2019-06-26T00:00:00"/>
    <x v="650"/>
    <x v="863"/>
    <s v="Torrevieja, Playa de la Mata"/>
    <s v="Alicante"/>
    <s v="Cdad Valenciana"/>
    <d v="1899-12-30T07:30:00"/>
    <s v="38.010553"/>
    <s v="-0.652519"/>
    <s v="Un turista ruso de 79 años muere ahogado en la playa de La Mata en Torrevieja"/>
    <x v="1"/>
    <n v="79"/>
    <s v="Rusia"/>
    <s v="Sin datos"/>
    <s v="Extranjero"/>
    <s v="Posible Ahogamiento"/>
    <s v="Sin datos"/>
    <x v="0"/>
    <s v="Piscinas publicas con vigilancia"/>
    <s v="Sin datos"/>
    <s v="SVA por SEM"/>
    <s v="Fuera del horario de vigilancia"/>
    <s v="Natación recreativa"/>
    <s v="Ciudadano"/>
    <s v="Ciudadano"/>
    <s v="Recuperación de cadaver"/>
    <s v="#https://www.lavanguardia.com/local/valencia/20190626/463124978465/sucesos--un-hombre-fallece-ahogado-en-la-playa-de-la-mata-de-torrevieja.html#"/>
  </r>
  <r>
    <d v="2019-06-25T00:00:00"/>
    <x v="651"/>
    <x v="864"/>
    <s v="Santa Cruz del Retamar, Río Alberche"/>
    <s v="Toledo"/>
    <s v="Castilla La Mancha"/>
    <m/>
    <s v="40.165535"/>
    <s v="-4.397622"/>
    <s v="Un niño de 8 años ayuda a rescatar a su madre y hermano atrapados en un río de Toledo"/>
    <x v="1"/>
    <n v="8"/>
    <s v="España"/>
    <s v="Riadas, desbordamientos, inundaciones"/>
    <s v="Sin datos"/>
    <s v="Perdida de Control"/>
    <s v="Sin datos"/>
    <x v="2"/>
    <s v="Rios, canales y similares"/>
    <s v="Sin datos"/>
    <s v="Sin Reanimacion"/>
    <s v="No vigilado"/>
    <s v="Actividad cerca del agua"/>
    <s v="Acompañante, familiar, amigo"/>
    <s v="Cuerpo de Seguridad o Emergencias"/>
    <s v="Rescate por personal adiestrado con equipamiento"/>
    <s v="#https://www.lavanguardia.com/sucesos/20190626/463127647086/nino-8-anos-ayuda-rescatar-madre-hermano-atrapados-rio-oledo-rio-alberche.html#"/>
  </r>
  <r>
    <d v="2019-06-25T00:00:00"/>
    <x v="651"/>
    <x v="865"/>
    <s v="Santa Cruz del Retamar, Río Alberche"/>
    <s v="Toledo"/>
    <s v="Castilla La Mancha"/>
    <m/>
    <s v="40.165535"/>
    <s v="-4.397622"/>
    <s v="Un niño de 8 años ayuda a rescatar a su madre y hermano atrapados en un río de Toledo"/>
    <x v="1"/>
    <n v="8"/>
    <s v="España"/>
    <s v="Riadas, desbordamientos, inundaciones"/>
    <s v="Sin datos"/>
    <s v="Perdida de Control"/>
    <s v="Sin datos"/>
    <x v="2"/>
    <s v="Rios, canales y similares"/>
    <s v="Sin datos"/>
    <s v="Sin Reanimacion"/>
    <s v="No vigilado"/>
    <s v="Actividad cerca del agua"/>
    <s v="Acompañante, familiar, amigo"/>
    <s v="Cuerpo de Seguridad o Emergencias"/>
    <s v="Rescate por personal adiestrado con equipamiento"/>
    <s v="#https://www.lavanguardia.com/sucesos/20190626/463127647086/nino-8-anos-ayuda-rescatar-madre-hermano-atrapados-rio-oledo-rio-alberche.html#"/>
  </r>
  <r>
    <d v="2019-06-25T00:00:00"/>
    <x v="651"/>
    <x v="866"/>
    <s v="Santa Cruz del Retamar, Río Alberche"/>
    <s v="Toledo"/>
    <s v="Castilla La Mancha"/>
    <m/>
    <s v="40.165535"/>
    <s v="-4.397622"/>
    <s v="Un niño de 8 años ayuda a rescatar a su madre y hermano atrapados en un río de Toledo"/>
    <x v="0"/>
    <n v="35"/>
    <s v="España"/>
    <s v="Riadas, desbordamientos, inundaciones"/>
    <s v="Sin datos"/>
    <s v="Perdida de Control"/>
    <s v="Sin datos"/>
    <x v="2"/>
    <s v="Rios, canales y similares"/>
    <s v="Sin datos"/>
    <s v="Sin Reanimacion"/>
    <s v="No vigilado"/>
    <s v="Actividad cerca del agua"/>
    <s v="Acompañante, familiar, amigo"/>
    <s v="Cuerpo de Seguridad o Emergencias"/>
    <s v="Rescate por personal adiestrado con equipamiento"/>
    <s v="#https://www.lavanguardia.com/sucesos/20190626/463127647086/nino-8-anos-ayuda-rescatar-madre-hermano-atrapados-rio-oledo-rio-alberche.html#"/>
  </r>
  <r>
    <d v="2019-06-25T00:00:00"/>
    <x v="652"/>
    <x v="867"/>
    <s v="Ourense, puente Nuevo"/>
    <s v="Ourense"/>
    <s v="Galicia"/>
    <d v="1899-12-30T13:30:00"/>
    <s v="42.347395"/>
    <s v="-07.863718"/>
    <s v="Rescatan a un joven que se lanzó desde el Puente Nuevo de Ourense"/>
    <x v="1"/>
    <n v="30"/>
    <s v="España"/>
    <s v="Suicidio"/>
    <s v="Local"/>
    <s v="Perdida de Control"/>
    <s v="Sin datos"/>
    <x v="8"/>
    <s v="Rios, canales y similares"/>
    <s v="Sin datos"/>
    <s v="Sin Reanimacion"/>
    <s v="No vigilado"/>
    <s v="Zambullida"/>
    <s v="Ciudadano"/>
    <s v="Cuerpo de Seguridad o Emergencias"/>
    <s v="Rescate por personal adiestrado con equipamiento"/>
    <s v="#https://www.farodevigo.es/portada-ourense/2019/06/25/rescatan-joven-lanzo-puente-nuevo/2129814.html#"/>
  </r>
  <r>
    <d v="2019-06-24T00:00:00"/>
    <x v="653"/>
    <x v="868"/>
    <s v="Torredembarra, Playa de la Paella"/>
    <s v="Tarragona"/>
    <s v="Cataluña"/>
    <d v="1899-12-30T15:15:00"/>
    <s v="41.140644"/>
    <s v="1.406271"/>
    <s v="Buscan a un bañista desaparecido en la playa de Torredembarra"/>
    <x v="1"/>
    <m/>
    <s v="España"/>
    <s v="Condiciones del medio acuático"/>
    <s v="Sin datos"/>
    <s v="Ahogado con sintomas de aspiración de agua"/>
    <s v="Sin datos"/>
    <x v="0"/>
    <s v="Playas con vigilancia"/>
    <s v="Malas condiciones meterológicas o del agua (Bandera Roja)"/>
    <s v="Recuperacion de cadaver"/>
    <s v="En horario de vigilancia"/>
    <s v="Natación recreativa"/>
    <s v="Ciudadano"/>
    <s v="Sin datos"/>
    <s v="Recuperación de cadaver"/>
    <s v="#https://elcaso.elnacional.cat/es/sucesos/buscan-banista-desaparecido-playa-torredembarra_9210_102.html#"/>
  </r>
  <r>
    <d v="2019-06-23T00:00:00"/>
    <x v="654"/>
    <x v="869"/>
    <s v="Ruiloba, Acantilados de Casasola"/>
    <s v="Cantabria"/>
    <s v="Cantabria"/>
    <m/>
    <s v="43.393431"/>
    <s v="-4.268659"/>
    <s v="La autopsia confirma que el cuerpo hallado en la costa de Cóbreces es el de Manuel"/>
    <x v="1"/>
    <n v="16"/>
    <s v="España"/>
    <s v="Accidente, caída o zambullida accidentales"/>
    <s v="Limítrofe"/>
    <s v="Ahogamiento secundario a accidente"/>
    <s v="Sin datos"/>
    <x v="0"/>
    <s v="Entorno marino"/>
    <s v="Sin datos"/>
    <s v="Recuperacion de cadaver"/>
    <s v="No vigilado"/>
    <s v="Actividad cerca del agua"/>
    <s v="Ciudadano"/>
    <s v="Ciudadano"/>
    <s v="Recuperación de cadaver"/>
    <s v="#https://www.abc.es/sociedad/abci-amplio-dispositivo-para-buscar-tierra-mar-y-aire-menor-desaparecido-cantabria-201906251039_noticia.html#"/>
  </r>
  <r>
    <d v="2019-06-23T00:00:00"/>
    <x v="655"/>
    <x v="870"/>
    <s v="Cambrils, Playa del Regueral"/>
    <s v="Tarragona"/>
    <s v="Cataluña"/>
    <d v="1899-12-30T17:40:00"/>
    <s v="41.066007"/>
    <s v="1.067756"/>
    <s v="Turista cae de un patín y se ahoga en Costa Dorada, Tarragona"/>
    <x v="1"/>
    <n v="31"/>
    <s v="Reino Unido"/>
    <s v="Naufragio"/>
    <s v="Extranjero"/>
    <s v="Ahogado con sintomas de aspiración de agua"/>
    <s v="Sin datos"/>
    <x v="0"/>
    <s v="Playas con vigilancia"/>
    <s v="Malas condiciones meterológicas o del agua (Bandera Roja)"/>
    <s v="RCP basica SOS y SVA por SEM"/>
    <s v="En horario de vigilancia"/>
    <s v="Embarcación de vela"/>
    <s v="Ciudadano"/>
    <s v="Ciudadano"/>
    <s v="Asistencia por transeúntes no adiestrados"/>
    <s v="#https://www.tourinews.es/espana/turista-cae-de-un-patin-y-se-ahoga-en-costa-dorada_4455435_102.html#"/>
  </r>
  <r>
    <d v="2019-06-23T00:00:00"/>
    <x v="656"/>
    <x v="871"/>
    <s v="Pobla de Farnals, Montitxelvo, piscinas municipales"/>
    <s v="Valencia"/>
    <s v="Cdad Valenciana"/>
    <d v="1899-12-30T14:45:00"/>
    <s v="38.890075"/>
    <s v="-0.340418"/>
    <s v="hombre de 45 años sufrió un ahogamiento en la piscina del polideportivo de Montitxelvo"/>
    <x v="1"/>
    <n v="45"/>
    <s v="España"/>
    <s v="Sin datos"/>
    <s v="Sin datos"/>
    <s v="Ahogado con sintomas de aspiración de agua"/>
    <s v="Sin datos"/>
    <x v="1"/>
    <s v="Piscinas publicas con vigilancia"/>
    <s v="Buenas condiciones metereológicas o del agua (Bandera Verde)"/>
    <s v="RCP basica SOS y SVA por SEM"/>
    <s v="En horario de vigilancia"/>
    <s v="Natación recreativa"/>
    <s v="Socorrista en servicio"/>
    <s v="Socorrista"/>
    <s v="Rescate por Socorristas o personas adiestradas en RCP"/>
    <s v="#https://www.levante-emv.com/sucesos/2019/06/25/mujer-salva-hijo-tres-anos/1893302.html#"/>
  </r>
  <r>
    <d v="2019-06-23T00:00:00"/>
    <x v="657"/>
    <x v="872"/>
    <s v="Torrevieja, Playa Acequión"/>
    <s v="Alicante"/>
    <s v="Cdad Valenciana"/>
    <d v="1899-12-30T14:45:00"/>
    <s v="37.974848"/>
    <s v="-0.689676"/>
    <s v="Mujer de 76 años fue rescatada ayer en la playa Acequión de Torrevieja"/>
    <x v="0"/>
    <n v="76"/>
    <s v="España"/>
    <s v="Sin datos"/>
    <s v="Sin datos"/>
    <s v="Ahogado con sintomas de aspiración de agua"/>
    <s v="Edad, Enfermedad, Enfermedad Mental"/>
    <x v="1"/>
    <s v="Playas con vigilancia"/>
    <s v="Sin datos"/>
    <s v="Sin datos"/>
    <s v="En horario de vigilancia"/>
    <s v="Natación recreativa"/>
    <s v="Sin datos"/>
    <s v="Sin datos"/>
    <s v="Sin datos"/>
    <s v="#https://www.levante-emv.com/sucesos/2019/06/25/mujer-salva-hijo-tres-anos/1893302.html#"/>
  </r>
  <r>
    <d v="2019-06-23T00:00:00"/>
    <x v="658"/>
    <x v="873"/>
    <s v="La Pobla de Farnals"/>
    <s v="Valencia"/>
    <s v="Cdad Valenciana"/>
    <d v="1899-12-30T14:45:00"/>
    <s v="39.578782"/>
    <s v="-0.324236"/>
    <s v="Una mujer salva a su hijo de tres años de ahogarse en una piscina de la Pobla de Farnals"/>
    <x v="1"/>
    <n v="3"/>
    <s v="España"/>
    <s v="Accidente, caída o zambullida accidentales"/>
    <s v="Local"/>
    <s v="Ahogado con sintomas de aspiración de agua"/>
    <s v="Falta de supervisión o vigilancia"/>
    <x v="1"/>
    <s v="Piscinas domesticas no vigiladas"/>
    <s v="Buenas condiciones metereológicas o del agua (Bandera Verde)"/>
    <s v="RCP temprana por transeuntes no adiestrados"/>
    <s v="No vigilado"/>
    <s v="Actividad cerca del agua"/>
    <s v="Acompañante, familiar, amigo"/>
    <s v="Acompañante, familiar, amigo"/>
    <s v="Asistencia por transeúntes no adiestrados"/>
    <s v="#https://www.levante-emv.com/sucesos/2019/06/25/mujer-salva-hijo-tres-anos/1893302.html#"/>
  </r>
  <r>
    <d v="2019-06-22T00:00:00"/>
    <x v="659"/>
    <x v="874"/>
    <s v="Cartagena, Playa de la Galúa"/>
    <s v="Murcia"/>
    <s v="Murcia"/>
    <d v="1899-12-30T16:18:00"/>
    <s v="37.661963"/>
    <s v="-0.721680"/>
    <s v="Fallece una bañista en la playa de Galúa, en Cartagena"/>
    <x v="0"/>
    <m/>
    <s v="España"/>
    <s v="Sin datos"/>
    <s v="Sin datos"/>
    <s v="Ahogado con sintomas de aspiración de agua"/>
    <s v="Sin datos"/>
    <x v="0"/>
    <s v="Playas con vigilancia"/>
    <s v="Severas condiciones metereológicas o del agua"/>
    <s v="SVA por SEM"/>
    <s v="Sin datos"/>
    <s v="Natación recreativa"/>
    <s v="Sin datos"/>
    <s v="Sin datos"/>
    <s v="Sin datos"/>
    <s v="#https://www.laverdad.es/murcia/cartagena/fallece-banista-playa-20190622180708-nt.html#"/>
  </r>
  <r>
    <d v="2019-06-22T00:00:00"/>
    <x v="659"/>
    <x v="875"/>
    <s v="Cartagena, Playa de la Galúa"/>
    <s v="Murcia"/>
    <s v="Murcia"/>
    <d v="1899-12-30T16:18:00"/>
    <s v="37.661963"/>
    <s v="-0.721680"/>
    <s v="Fallece una bañista en la playa de Galúa, en Cartagena"/>
    <x v="3"/>
    <m/>
    <s v="España"/>
    <s v="Sin datos"/>
    <s v="Sin datos"/>
    <s v="Distres Acuatico"/>
    <s v="Sin datos"/>
    <x v="2"/>
    <s v="Playas con vigilancia"/>
    <s v="Severas condiciones metereológicas o del agua"/>
    <s v="Sin Reanimacion"/>
    <s v="Sin datos"/>
    <s v="Natación recreativa"/>
    <s v="Sin datos"/>
    <s v="Sin datos"/>
    <s v="Sin datos"/>
    <s v="#https://www.laverdad.es/murcia/cartagena/fallece-banista-playa-20190622180708-nt.html#"/>
  </r>
  <r>
    <d v="2019-06-22T00:00:00"/>
    <x v="659"/>
    <x v="876"/>
    <s v="Cartagena, Playa de la Galúa"/>
    <s v="Murcia"/>
    <s v="Murcia"/>
    <d v="1899-12-30T16:18:00"/>
    <s v="37.661963"/>
    <s v="-0.721680"/>
    <s v="Fallece una bañista en la playa de Galúa, en Cartagena"/>
    <x v="3"/>
    <m/>
    <s v="España"/>
    <s v="Sin datos"/>
    <s v="Sin datos"/>
    <s v="Distres Acuatico"/>
    <s v="Sin datos"/>
    <x v="2"/>
    <s v="Playas con vigilancia"/>
    <s v="Severas condiciones metereológicas o del agua"/>
    <s v="Sin Reanimacion"/>
    <s v="Sin datos"/>
    <s v="Natación recreativa"/>
    <s v="Sin datos"/>
    <s v="Sin datos"/>
    <s v="Sin datos"/>
    <s v="#https://www.laverdad.es/murcia/cartagena/fallece-banista-playa-20190622180708-nt.html#"/>
  </r>
  <r>
    <d v="2019-06-21T00:00:00"/>
    <x v="660"/>
    <x v="877"/>
    <s v="Órgiva, Junta de los ríos"/>
    <s v="Granada"/>
    <s v="Andalucía"/>
    <m/>
    <s v="36.834378"/>
    <s v="-3.735677"/>
    <s v="Un padre y su hijo mueren haciendo barranquismo en Órgiva"/>
    <x v="1"/>
    <n v="17"/>
    <s v="España"/>
    <s v="Accidente, caída o zambullida accidentales"/>
    <s v="Sin datos"/>
    <s v="Ahogado con sintomas de aspiración de agua"/>
    <s v="Peligrosidad del entorno"/>
    <x v="0"/>
    <s v="Rios, canales y similares"/>
    <s v="Sin datos"/>
    <s v="RCP temprana por transeuntes no adiestrados"/>
    <s v="No vigilado"/>
    <s v="Barranquismo"/>
    <s v="Acompañante, familiar, amigo"/>
    <s v="Acompañante, familiar, amigo"/>
    <s v="Recuperación de cadaver"/>
    <s v="#http://www.canalsur.es/noticias/andalucia/un-padre-y-su-hijo-mueren-haciendo-barranquismo-en-orgiva/1449754.html#"/>
  </r>
  <r>
    <d v="2019-06-21T00:00:00"/>
    <x v="660"/>
    <x v="878"/>
    <s v="Órgiva, Junta de los ríos"/>
    <s v="Granada"/>
    <s v="Andalucía"/>
    <m/>
    <s v="36.834378"/>
    <s v="-3.735677"/>
    <s v="Un padre y su hijo mueren haciendo barranquismo en Órgiva"/>
    <x v="1"/>
    <n v="43"/>
    <s v="España"/>
    <s v="Accidente, caída o zambullida accidentales"/>
    <s v="Sin datos"/>
    <s v="Ahogado con sintomas de aspiración de agua"/>
    <s v="Peligrosidad del entorno"/>
    <x v="0"/>
    <s v="Rios, canales y similares"/>
    <s v="Sin datos"/>
    <s v="Recuperacion de cadaver"/>
    <s v="No vigilado"/>
    <s v="Barranquismo"/>
    <s v="Acompañante, familiar, amigo"/>
    <s v="Cuerpo de Seguridad o Emergencias"/>
    <s v="Recuperación de cadaver"/>
    <s v="#http://www.canalsur.es/noticias/andalucia/un-padre-y-su-hijo-mueren-haciendo-barranquismo-en-orgiva/1449754.html#"/>
  </r>
  <r>
    <d v="2019-06-20T00:00:00"/>
    <x v="661"/>
    <x v="879"/>
    <s v="Santa María de Huerta, río Jalón"/>
    <s v="Soria"/>
    <s v="Castilla y León"/>
    <d v="1899-12-30T18:30:00"/>
    <s v="41.262879"/>
    <s v="-2.177970"/>
    <s v="Fallece un varón ahogado en Santa María de Huerta"/>
    <x v="1"/>
    <n v="51"/>
    <s v="España"/>
    <s v="Sin datos"/>
    <s v="Otra CCAA"/>
    <s v="Posible Ahogamiento"/>
    <s v="Sin datos"/>
    <x v="0"/>
    <s v="Rios, canales y similares"/>
    <s v="Sin datos"/>
    <s v="Recuperacion de cadaver"/>
    <s v="No vigilado"/>
    <s v="Natación recreativa"/>
    <s v="Ciudadano"/>
    <s v="Ciudadano"/>
    <s v="Recuperación de cadaver"/>
    <s v="#http://sorianoticias.com/noticia/2019-06-21-fallece-un-varon-ahogado-santa-maria-huerta-59295#"/>
  </r>
  <r>
    <d v="2019-06-20T00:00:00"/>
    <x v="662"/>
    <x v="880"/>
    <s v="Los Romanes, La Viñuela"/>
    <s v="Málaga"/>
    <s v="Andalucía"/>
    <d v="1899-12-30T10:00:00"/>
    <s v="36.870264"/>
    <s v="-4.181052"/>
    <s v="Muere ahogado un niño de cinco años en La Viñuela"/>
    <x v="1"/>
    <n v="5"/>
    <s v="Reino Unido"/>
    <s v="Accidente, caída o zambullida accidentales"/>
    <s v="Extranjero"/>
    <s v="Ahogado con sintomas de aspiración de agua"/>
    <s v="Falta de supervisión o vigilancia"/>
    <x v="0"/>
    <s v="Piscinas domesticas no vigiladas"/>
    <s v="Excelentes condiciones, entornos cerrados o cubiertos"/>
    <s v="SVA por SEM"/>
    <s v="No vigilado"/>
    <s v="Actividad cerca del agua"/>
    <s v="Acompañante, familiar, amigo"/>
    <s v="Acompañante, familiar, amigo"/>
    <s v="Asistencia por transeúntes no adiestrados"/>
    <s v="#https://www.laopiniondemalaga.es/axarquia/2019/06/20/muere-ahogado-nino-cinco-anos/1096811.html#"/>
  </r>
  <r>
    <d v="2019-06-20T00:00:00"/>
    <x v="663"/>
    <x v="881"/>
    <s v="Aguadulce"/>
    <s v="Almería"/>
    <s v="Andalucía"/>
    <d v="1899-12-30T17:25:00"/>
    <s v="36.816328"/>
    <s v="-2.573855"/>
    <s v="Rescatan a un menor tras caer a una piscina en Aguadulce"/>
    <x v="1"/>
    <n v="4"/>
    <s v="España"/>
    <s v="Riadas, desbordamientos, inundaciones"/>
    <s v="Local"/>
    <s v="Ahogado con sintomas de aspiración de agua"/>
    <s v="Falta de supervisión o vigilancia"/>
    <x v="1"/>
    <s v="Piscinas urbanización o privadas no vigiladas"/>
    <s v="Buenas condiciones metereológicas o del agua (Bandera Verde)"/>
    <s v="RCP temprana por transeuntes no adiestrados"/>
    <s v="No vigilado"/>
    <s v="Actividad cerca del agua"/>
    <s v="Ciudadano"/>
    <s v="Ciudadano"/>
    <s v="Asistencia por transeúntes no adiestrados"/>
    <s v="#https://roquetas.ideal.es/roquetas/rescatan-menor-tras-20190620190903-nt.html#"/>
  </r>
  <r>
    <d v="2019-06-20T00:00:00"/>
    <x v="664"/>
    <x v="882"/>
    <s v="Torrevieja, Playa de Poniente"/>
    <s v="Alicante"/>
    <s v="Cdad Valenciana"/>
    <d v="1899-12-30T12:20:00"/>
    <s v="38.533439"/>
    <s v="-0.155457"/>
    <s v="Rescatan con síntomas de ahogamiento a un hombre de 70 años en una playa de Torrevieja"/>
    <x v="1"/>
    <n v="70"/>
    <s v="España"/>
    <s v="Sin datos"/>
    <s v="Sin datos"/>
    <s v="Ahogado con sintomas de aspiración de agua"/>
    <s v="Edad, Enfermedad, Enfermedad Mental"/>
    <x v="1"/>
    <s v="Playas con vigilancia"/>
    <s v="Sin datos"/>
    <s v="SVA por SEM"/>
    <s v="En horario de vigilancia"/>
    <s v="Natación recreativa"/>
    <s v="Sin datos"/>
    <s v="Sin datos"/>
    <s v="Sin datos"/>
    <s v="#https://www.europapress.es/comunitat-valenciana/noticia-rescatan-sintomas-ahogamiento-hombre-70-anos-playa-torrevieja-20190620154101.html#"/>
  </r>
  <r>
    <d v="2019-06-18T00:00:00"/>
    <x v="665"/>
    <x v="883"/>
    <s v="Cádiz, playa de Santa María del Mar,"/>
    <s v="Cádiz"/>
    <s v="Andalucía"/>
    <m/>
    <s v="36.520241"/>
    <s v="-6.287773"/>
    <s v="Tres surfistas rescatan del agua a varios bañistas en una playa en Cádiz"/>
    <x v="1"/>
    <n v="15"/>
    <s v="España"/>
    <s v="Condiciones del medio acuático"/>
    <s v="Sin datos"/>
    <s v="Perdida de Control"/>
    <s v="Sin datos"/>
    <x v="2"/>
    <s v="Playas con vigilancia"/>
    <s v="Moderadas condiciones metereológicas o del agua (Bandera amarilla)"/>
    <s v="Sin Reanimacion"/>
    <s v="En horario de vigilancia"/>
    <s v="Natación recreativa"/>
    <s v="Ciudadano"/>
    <s v="Ciudadano"/>
    <s v="Asistencia por transeúntes adiestrados"/>
    <s v="#https://www.lavanguardia.com/local/sevilla/20190620/463012458909/cadiz-surfistas-rescatan-agua-varios-banistas-playa.html#"/>
  </r>
  <r>
    <d v="2019-06-18T00:00:00"/>
    <x v="665"/>
    <x v="884"/>
    <s v="Cádiz, playa de Santa María del Mar,"/>
    <s v="Cádiz"/>
    <s v="Andalucía"/>
    <m/>
    <s v="36.520241"/>
    <s v="-6.287773"/>
    <s v="Tres surfistas rescatan del agua a varios bañistas en una playa en Cádiz"/>
    <x v="0"/>
    <n v="15"/>
    <s v="España"/>
    <s v="Condiciones del medio acuático"/>
    <s v="Sin datos"/>
    <s v="Perdida de Control"/>
    <s v="Sin datos"/>
    <x v="2"/>
    <s v="Playas con vigilancia"/>
    <s v="Moderadas condiciones metereológicas o del agua (Bandera amarilla)"/>
    <s v="Sin Reanimacion"/>
    <s v="En horario de vigilancia"/>
    <s v="Natación recreativa"/>
    <s v="Ciudadano"/>
    <s v="Ciudadano"/>
    <s v="Asistencia por transeúntes adiestrados"/>
    <s v="#https://www.lavanguardia.com/local/sevilla/20190620/463012458909/cadiz-surfistas-rescatan-agua-varios-banistas-playa.html#"/>
  </r>
  <r>
    <d v="2019-06-18T00:00:00"/>
    <x v="665"/>
    <x v="885"/>
    <s v="Cádiz, playa de Santa María del Mar,"/>
    <s v="Cádiz"/>
    <s v="Andalucía"/>
    <m/>
    <s v="36.520241"/>
    <s v="-6.287773"/>
    <s v="Tres surfistas rescatan del agua a varios bañistas en una playa en Cádiz"/>
    <x v="1"/>
    <m/>
    <s v="España"/>
    <s v="Condiciones del medio acuático"/>
    <s v="Sin datos"/>
    <s v="Perdida de Control"/>
    <s v="Sin datos"/>
    <x v="2"/>
    <s v="Playas con vigilancia"/>
    <s v="Moderadas condiciones metereológicas o del agua (Bandera amarilla)"/>
    <s v="Sin Reanimacion"/>
    <s v="En horario de vigilancia"/>
    <s v="Natación recreativa"/>
    <s v="Ciudadano"/>
    <s v="Ciudadano"/>
    <s v="Asistencia por transeúntes adiestrados"/>
    <s v="#https://www.lavanguardia.com/local/sevilla/20190620/463012458909/cadiz-surfistas-rescatan-agua-varios-banistas-playa.html#"/>
  </r>
  <r>
    <d v="2019-06-18T00:00:00"/>
    <x v="665"/>
    <x v="886"/>
    <s v="Cádiz, playa de Santa María del Mar,"/>
    <s v="Cádiz"/>
    <s v="Andalucía"/>
    <m/>
    <s v="36.520241"/>
    <s v="-6.287773"/>
    <s v="Tres surfistas rescatan del agua a varios bañistas en una playa en Cádiz"/>
    <x v="1"/>
    <m/>
    <s v="España"/>
    <s v="Condiciones del medio acuático"/>
    <s v="Sin datos"/>
    <s v="Perdida de Control"/>
    <s v="Sin datos"/>
    <x v="2"/>
    <s v="Playas con vigilancia"/>
    <s v="Moderadas condiciones metereológicas o del agua (Bandera amarilla)"/>
    <s v="Sin Reanimacion"/>
    <s v="En horario de vigilancia"/>
    <s v="Natación recreativa"/>
    <s v="Ciudadano"/>
    <s v="Ciudadano"/>
    <s v="Asistencia por transeúntes adiestrados"/>
    <s v="#https://www.lavanguardia.com/local/sevilla/20190620/463012458909/cadiz-surfistas-rescatan-agua-varios-banistas-playa.html#"/>
  </r>
  <r>
    <d v="2019-06-18T00:00:00"/>
    <x v="666"/>
    <x v="887"/>
    <s v="Cala Mendiola, Ulia"/>
    <s v="Guipuzcoa"/>
    <s v="Euskadi"/>
    <m/>
    <s v="43.332451"/>
    <s v="-1.948102"/>
    <s v="Rescatan el cadáver de un hombre en una cala de Ulia"/>
    <x v="1"/>
    <n v="60"/>
    <s v="España"/>
    <s v="Sin datos"/>
    <s v="Limítrofe"/>
    <s v="Posible Ahogamiento"/>
    <s v="Sin datos"/>
    <x v="0"/>
    <s v="Entorno marino"/>
    <s v="Sin datos"/>
    <s v="Recuperacion de cadaver"/>
    <s v="No vigilado"/>
    <s v="Sin datos"/>
    <s v="Ciudadano"/>
    <s v="Cuerpo de Seguridad o Emergencias"/>
    <s v="Recuperación de cadaver"/>
    <s v="#https://www.diariovasco.com/gipuzkoa/rescatan-cadaver-persona-sansebastian-20190619200339-nt.html#"/>
  </r>
  <r>
    <d v="2019-06-18T00:00:00"/>
    <x v="667"/>
    <x v="888"/>
    <s v="Tinajo, Playa de la Madera"/>
    <s v="Lanzarote"/>
    <s v="Canarias"/>
    <d v="1899-12-30T16:15:00"/>
    <s v="29.062343"/>
    <s v="-13.774507"/>
    <s v="El fallecido en la Playa de La Madera era un ex concejal del Ayuntamiento de Tinajo"/>
    <x v="1"/>
    <n v="56"/>
    <s v="España"/>
    <s v="Accidente, caída o zambullida accidentales"/>
    <s v="Local"/>
    <s v="Ahogamiento secundario a accidente"/>
    <s v="Sin datos"/>
    <x v="0"/>
    <s v="Entorno marino"/>
    <s v="Sin datos"/>
    <s v="Recuperacion de cadaver"/>
    <s v="No vigilado"/>
    <s v="Pesca desde playa o rocas"/>
    <s v="Ciudadano"/>
    <s v="Helicoptero"/>
    <s v="Recuperación de cadaver"/>
    <s v="#https://www3.gobiernodecanarias.org/noticias/helicoptero-del-ges-recupera-el-cuerpo-de-una-persona-flotando-en-una-playa-de-lanzarote/#"/>
  </r>
  <r>
    <d v="2019-06-18T00:00:00"/>
    <x v="668"/>
    <x v="889"/>
    <s v="Roses, Playa del Salatar"/>
    <s v="Girona"/>
    <s v="Cataluña"/>
    <d v="1899-12-30T14:57:00"/>
    <s v="42.260527"/>
    <s v="3.151572"/>
    <s v="Muere una mujer de 70 años ahogada en una playa de Roses"/>
    <x v="0"/>
    <n v="70"/>
    <s v="Reino Unido"/>
    <s v="Sin datos"/>
    <s v="Extranjero"/>
    <s v="Ahogado con sintomas de aspiración de agua"/>
    <s v="Edad, Enfermedad, Enfermedad Mental"/>
    <x v="0"/>
    <s v="Playas sin vigilancia"/>
    <s v="Sin datos"/>
    <s v="SVA por SEM"/>
    <s v="No vigilado"/>
    <s v="Natación recreativa"/>
    <s v="Ciudadano"/>
    <s v="Ciudadano"/>
    <s v="Asistencia por transeúntes no adiestrados"/>
    <s v="#https://www.lavanguardia.com/local/girona/20190618/462957968728/muere-mujer-ahogada-playa-roses.html#"/>
  </r>
  <r>
    <d v="2019-06-17T00:00:00"/>
    <x v="669"/>
    <x v="890"/>
    <s v="Morata de Tajuña"/>
    <s v="Madrid"/>
    <s v="Madrid"/>
    <d v="1899-12-30T17:25:00"/>
    <s v="40.230592"/>
    <s v="-3.443494"/>
    <s v="Un niño de dos años en estado crítico tras ahogarse en una piscina"/>
    <x v="1"/>
    <n v="2"/>
    <s v="España"/>
    <s v="Accidente, caída o zambullida accidentales"/>
    <s v="Local"/>
    <s v="Ahogado con sintomas de aspiración de agua"/>
    <s v="Falta de supervisión o vigilancia"/>
    <x v="1"/>
    <s v="Piscinas domesticas no vigiladas"/>
    <s v="Buenas condiciones metereológicas o del agua (Bandera Verde)"/>
    <s v="RCP temprana por transeuntes no adiestrados"/>
    <s v="No vigilado"/>
    <s v="Actividad cerca del agua"/>
    <s v="Acompañante, familiar, amigo"/>
    <s v="Acompañante, familiar, amigo"/>
    <s v="Asistencia por transeúntes no adiestrados"/>
    <s v="#https://www.larazon.es/local/madrid/un-nino-de-dos-anos-en-estado-critico-tras-ahogarse-en-una-piscina-AL23826161#"/>
  </r>
  <r>
    <d v="2019-06-17T00:00:00"/>
    <x v="670"/>
    <x v="891"/>
    <s v="Camos, Nigrán"/>
    <s v="Pontevedra"/>
    <s v="Galicia"/>
    <m/>
    <s v="42.145954"/>
    <s v="-8.764218"/>
    <s v="Muere una niña ahogada en una piscina particular en Nigrán (Pontevedra)"/>
    <x v="0"/>
    <n v="3"/>
    <s v="España"/>
    <s v="Accidente, caída o zambullida accidentales"/>
    <s v="Local"/>
    <s v="Ahogado con sintomas de aspiración de agua"/>
    <s v="Falta de supervisión o vigilancia"/>
    <x v="0"/>
    <s v="Piscinas domesticas no vigiladas"/>
    <s v="Excelentes condiciones, entornos cerrados o cubiertos"/>
    <s v="RCP temprana por transeuntes no adiestrados"/>
    <s v="No vigilado"/>
    <s v="Actividad cerca del agua"/>
    <s v="Acompañante, familiar, amigo"/>
    <s v="Acompañante, familiar, amigo"/>
    <s v="Asistencia por transeúntes no adiestrados"/>
    <s v="#https://www.farodevigo.es/sucesos/2019/06/18/nina-3-anos-muere-ahogada/2125441.html#"/>
  </r>
  <r>
    <d v="2019-06-16T00:00:00"/>
    <x v="671"/>
    <x v="892"/>
    <s v="Helechosa de los Montes, Embalse de Cíjara"/>
    <s v="Badajoz"/>
    <s v="Extremadura"/>
    <d v="1899-12-30T17:25:00"/>
    <s v="39.309206"/>
    <s v="-4.864321"/>
    <s v="Ahogado hombre de Consuegra tras caer al pantano de Cíjara para rescatar a un niño"/>
    <x v="1"/>
    <n v="45"/>
    <s v="España"/>
    <s v="Intento de rescate de personas o animales"/>
    <s v="Otra provincia"/>
    <s v="Ahogamiento secundario a accidente"/>
    <s v="Sin datos"/>
    <x v="0"/>
    <s v="Embalses, Pantanos"/>
    <s v="Sin datos"/>
    <s v="Recuperacion de cadaver"/>
    <s v="No vigilado"/>
    <s v="Pesca recreativa desde embarcacion"/>
    <s v="Acompañante, familiar, amigo"/>
    <s v="Cuerpo de Seguridad o Emergencias"/>
    <s v="Recuperación de cadaver"/>
    <s v="#http://www.cmmedia.es/noticias/castilla-la-mancha/buscan-a-un-hombre-de-madridejos-tras-caer-al-pantano-de-cijara-para-rescatar-a-un-menor/#"/>
  </r>
  <r>
    <d v="2019-06-16T00:00:00"/>
    <x v="671"/>
    <x v="893"/>
    <s v="Helechosa de los Montes, Embalse de Cíjara"/>
    <s v="Badajoz"/>
    <s v="Extremadura"/>
    <d v="1899-12-30T17:25:00"/>
    <s v="39.309206"/>
    <s v="-4.864321"/>
    <s v="Ahogado hombre de Consuegra tras caer al pantano de Cíjara para rescatar a un niño"/>
    <x v="0"/>
    <n v="45"/>
    <s v="España"/>
    <s v="Naufragio"/>
    <s v="Otra provincia"/>
    <s v="Perdida de Control"/>
    <s v="Sin datos"/>
    <x v="2"/>
    <s v="Embalses, Pantanos"/>
    <s v="Sin datos"/>
    <s v="Sin Reanimacion"/>
    <s v="No vigilado"/>
    <s v="Pesca recreativa desde embarcacion"/>
    <s v="Acompañante, familiar, amigo"/>
    <s v="Ciudadano"/>
    <s v="Recuperación de cadaver"/>
    <s v="#http://www.cmmedia.es/noticias/castilla-la-mancha/buscan-a-un-hombre-de-madridejos-tras-caer-al-pantano-de-cijara-para-rescatar-a-un-menor/#"/>
  </r>
  <r>
    <d v="2019-06-16T00:00:00"/>
    <x v="671"/>
    <x v="894"/>
    <s v="Helechosa de los Montes, Embalse de Cíjara"/>
    <s v="Badajoz"/>
    <s v="Extremadura"/>
    <d v="1899-12-30T17:25:00"/>
    <s v="39.309206"/>
    <s v="-4.864321"/>
    <s v="Ahogado hombre de Consuegra tras caer al pantano de Cíjara para rescatar a un niño"/>
    <x v="0"/>
    <n v="15"/>
    <s v="España"/>
    <s v="Naufragio"/>
    <s v="Otra provincia"/>
    <s v="Perdida de Control"/>
    <s v="Sin datos"/>
    <x v="2"/>
    <s v="Embalses, Pantanos"/>
    <s v="Sin datos"/>
    <s v="Sin Reanimacion"/>
    <s v="No vigilado"/>
    <s v="Pesca recreativa desde embarcacion"/>
    <s v="Acompañante, familiar, amigo"/>
    <s v="Ciudadano"/>
    <s v="Recuperación de cadaver"/>
    <s v="#http://www.cmmedia.es/noticias/castilla-la-mancha/buscan-a-un-hombre-de-madridejos-tras-caer-al-pantano-de-cijara-para-rescatar-a-un-menor/#"/>
  </r>
  <r>
    <d v="2019-06-16T00:00:00"/>
    <x v="672"/>
    <x v="895"/>
    <s v="La Granja d'Escarp"/>
    <s v="Lleida"/>
    <s v="Cataluña"/>
    <d v="1899-12-30T12:30:00"/>
    <s v="41.415685"/>
    <s v="0.349556"/>
    <s v="Fallece el adolescente que se ahogó en una piscina en La Granja d'Escarp (Lleida)"/>
    <x v="1"/>
    <n v="14"/>
    <s v="España"/>
    <s v="Sin datos"/>
    <s v="Local"/>
    <s v="Ahogado con sintomas de aspiración de agua"/>
    <s v="Sin datos"/>
    <x v="0"/>
    <s v="Piscinas publicas con vigilancia"/>
    <s v="Excelentes condiciones, entornos cerrados o cubiertos"/>
    <s v="SVA por SEM"/>
    <s v="En horario de vigilancia"/>
    <s v="Natación recreativa"/>
    <s v="Sin datos"/>
    <s v="Sin datos"/>
    <s v="Sin datos"/>
    <s v="#https://www.telecinco.es/informativos/sociedad/menor-ahogado-fallece_18_2772270276.html#"/>
  </r>
  <r>
    <d v="2019-06-16T00:00:00"/>
    <x v="673"/>
    <x v="896"/>
    <s v="Getxo, playa de Arrigunaga"/>
    <s v="Vizcaya"/>
    <s v="Euskadi"/>
    <m/>
    <s v="43.355361"/>
    <s v="-3.019357"/>
    <s v="Rescatado cadáver del mar en Getxo"/>
    <x v="1"/>
    <m/>
    <s v="España"/>
    <s v="Sin datos"/>
    <s v="Sin datos"/>
    <s v="Posible Ahogamiento"/>
    <s v="Sin datos"/>
    <x v="0"/>
    <s v="Entorno marino"/>
    <s v="Sin datos"/>
    <s v="Recuperacion de cadaver"/>
    <s v="No vigilado"/>
    <s v="Sin datos"/>
    <s v="Ciudadano"/>
    <s v="Cuerpo de Seguridad o Emergencias"/>
    <s v="Recuperación de cadaver"/>
    <s v="#https://www.cope.es/actualidad/espana/noticias/rescatados-dos-cadaveres-del-mar-bermeo-getxo-vizcaya-20190616_437823#"/>
  </r>
  <r>
    <d v="2019-06-16T00:00:00"/>
    <x v="674"/>
    <x v="897"/>
    <s v="Bermeo"/>
    <s v="Vizcaya"/>
    <s v="Euskadi"/>
    <m/>
    <s v="41.422159"/>
    <s v="-2.719763"/>
    <s v="Rescatado cadáver del mar en Bermeo"/>
    <x v="1"/>
    <m/>
    <s v="España"/>
    <s v="Accidente, caída o zambullida accidentales"/>
    <s v="Local"/>
    <s v="Posible Ahogamiento"/>
    <s v="Sin datos"/>
    <x v="0"/>
    <s v="Entorno marino"/>
    <s v="Sin datos"/>
    <s v="Recuperacion de cadaver"/>
    <s v="No vigilado"/>
    <s v="Sin datos"/>
    <s v="Ciudadano"/>
    <s v="Cuerpo de Seguridad o Emergencias"/>
    <s v="Recuperación de cadaver"/>
    <s v="#https://www.cope.es/actualidad/espana/noticias/rescatados-dos-cadaveres-del-mar-bermeo-getxo-vizcaya-20190616_437823#"/>
  </r>
  <r>
    <d v="2019-06-16T00:00:00"/>
    <x v="675"/>
    <x v="898"/>
    <s v="Pulpí, San Juan de los Terreros, playa de Calataray"/>
    <s v="Murcia"/>
    <s v="Murcia"/>
    <m/>
    <s v="37.370874"/>
    <s v="-1.645157"/>
    <s v="Encuentran el cadáver de una mujer desaparecida flotando en Terreros, Pulpí"/>
    <x v="0"/>
    <n v="45"/>
    <s v="España"/>
    <s v="Sin datos"/>
    <s v="Local"/>
    <s v="Posible Ahogamiento"/>
    <s v="Sin datos"/>
    <x v="0"/>
    <s v="Entorno marino"/>
    <s v="Sin datos"/>
    <s v="Recuperacion de cadaver"/>
    <s v="No vigilado"/>
    <s v="Sin datos"/>
    <s v="Ciudadano"/>
    <s v="Cuerpo de Seguridad o Emergencias"/>
    <s v="Recuperación de cadaver"/>
    <s v="#https://levante.ideal.es/actualidad/encuentran-cadaver-mujer-20190616192220-nt.html#"/>
  </r>
  <r>
    <d v="2019-06-15T00:00:00"/>
    <x v="676"/>
    <x v="899"/>
    <s v="Sant Salvador, Playa de Sant Salvador"/>
    <s v="Tarragona"/>
    <s v="Cataluña"/>
    <d v="1899-12-30T13:45:00"/>
    <s v="41.182331"/>
    <s v="1.537919"/>
    <s v="Cinco bomberos se lanzan al mar y rescatan a dos personas que no podían salir"/>
    <x v="1"/>
    <n v="40"/>
    <s v="España"/>
    <s v="Condiciones del medio acuático"/>
    <s v="Sin datos"/>
    <s v="Perdida de Control"/>
    <s v="Sin datos"/>
    <x v="8"/>
    <s v="Playas sin vigilancia"/>
    <s v="Moderadas condiciones metereológicas o del agua (Bandera amarilla)"/>
    <s v="Sin Reanimacion"/>
    <s v="No vigilado"/>
    <s v="Natación recreativa"/>
    <s v="Ciudadano"/>
    <s v="Cuerpo de Seguridad o Emergencias"/>
    <s v="Rescate por personal adiestrado con equipamiento"/>
    <s v="#https://www.lavanguardia.com/vida/20190615/462886858681/cinco-bomberos-se-lanzan-al-mar-y-rescatan-a-dos-personas-que-no-podian-salir.html#"/>
  </r>
  <r>
    <d v="2019-06-15T00:00:00"/>
    <x v="676"/>
    <x v="900"/>
    <s v="Sant Salvador, Playa de Sant Salvador"/>
    <s v="Tarragona"/>
    <s v="Cataluña"/>
    <d v="1899-12-30T13:45:00"/>
    <s v="41.182331"/>
    <s v="1.537919"/>
    <s v="Cinco bomberos se lanzan al mar y rescatan a dos personas que no podían salir"/>
    <x v="1"/>
    <n v="40"/>
    <s v="España"/>
    <s v="Condiciones del medio acuático"/>
    <s v="Sin datos"/>
    <s v="Perdida de Control"/>
    <s v="Sin datos"/>
    <x v="8"/>
    <s v="Playas sin vigilancia"/>
    <s v="Moderadas condiciones metereológicas o del agua (Bandera amarilla)"/>
    <s v="Sin Reanimacion"/>
    <s v="No vigilado"/>
    <s v="Natación recreativa"/>
    <s v="Ciudadano"/>
    <s v="Cuerpo de Seguridad o Emergencias"/>
    <s v="Rescate por personal adiestrado con equipamiento"/>
    <s v="#https://www.lavanguardia.com/vida/20190615/462886858681/cinco-bomberos-se-lanzan-al-mar-y-rescatan-a-dos-personas-que-no-podian-salir.html#"/>
  </r>
  <r>
    <d v="2019-06-15T00:00:00"/>
    <x v="676"/>
    <x v="901"/>
    <s v="Sant Salvador, Playa de Sant Salvador"/>
    <s v="Tarragona"/>
    <s v="Cataluña"/>
    <d v="1899-12-30T13:45:00"/>
    <s v="41.182331"/>
    <s v="1.537919"/>
    <s v="Cinco bomberos se lanzan al mar y rescatan a dos personas que no podían salir"/>
    <x v="1"/>
    <n v="40"/>
    <s v="España"/>
    <s v="Condiciones del medio acuático"/>
    <s v="Sin datos"/>
    <s v="Ahogado con sintomas de aspiración de agua"/>
    <s v="Sin datos"/>
    <x v="1"/>
    <s v="Playas sin vigilancia"/>
    <s v="Moderadas condiciones metereológicas o del agua (Bandera amarilla)"/>
    <s v="SVA por SEM"/>
    <s v="No vigilado"/>
    <s v="Natación recreativa"/>
    <s v="Ciudadano"/>
    <s v="Cuerpo de Seguridad o Emergencias"/>
    <s v="Rescate por personal adiestrado con equipamiento"/>
    <s v="#https://www.lavanguardia.com/vida/20190615/462886858681/cinco-bomberos-se-lanzan-al-mar-y-rescatan-a-dos-personas-que-no-podian-salir.html#"/>
  </r>
  <r>
    <d v="2019-06-15T00:00:00"/>
    <x v="677"/>
    <x v="902"/>
    <s v="Ubiarco"/>
    <s v="Cantabria"/>
    <s v="Cantabria"/>
    <m/>
    <s v="43.418816"/>
    <s v="-4.115405"/>
    <s v="El cuerpo encontrado el sábado en la costa de Ubiarco es de una mujer de 47 años de Vitoria"/>
    <x v="0"/>
    <n v="47"/>
    <s v="España"/>
    <s v="Sin datos"/>
    <s v="Otra CCAA"/>
    <s v="Posible Ahogamiento"/>
    <s v="Sin datos"/>
    <x v="0"/>
    <s v="Entorno marino"/>
    <s v="Sin datos"/>
    <s v="Recuperacion de cadaver"/>
    <s v="No vigilado"/>
    <s v="Sin datos"/>
    <s v="Ciudadano"/>
    <s v="Cuerpo de Seguridad o Emergencias"/>
    <s v="Recuperación de cadaver"/>
    <s v="#https://elcaso.elnacional.cat/es/sucesos/hombre-muerto-cueva-playa-santillana-cantabria_8511_102.html#"/>
  </r>
  <r>
    <d v="2019-06-15T00:00:00"/>
    <x v="678"/>
    <x v="903"/>
    <s v="Burriana, playa de la Malvarrosa"/>
    <s v="Castellón"/>
    <s v="Cdad Valenciana"/>
    <d v="1899-12-30T17:51:00"/>
    <s v="39.871771"/>
    <s v="-0.059569"/>
    <s v="Fallecido en Burriana"/>
    <x v="1"/>
    <n v="51"/>
    <s v="España"/>
    <s v="Sin datos"/>
    <s v="Sin datos"/>
    <s v="Ahogado con sintomas de aspiración de agua"/>
    <s v="Sin datos"/>
    <x v="0"/>
    <s v="Playas sin vigilancia"/>
    <s v="Sin datos"/>
    <s v="SVA por SEM"/>
    <s v="No vigilado"/>
    <s v="Natación recreativa"/>
    <s v="Sin datos"/>
    <s v="Sin datos"/>
    <s v="Sin datos"/>
    <s v="#https://www.levante-emv.com/sucesos/2019/06/15/hombres-fallecen-ahogados-peniscola-borriana/1889785.html#"/>
  </r>
  <r>
    <d v="2019-06-15T00:00:00"/>
    <x v="679"/>
    <x v="904"/>
    <s v="Peñíscola"/>
    <s v="Castellón"/>
    <s v="Cdad Valenciana"/>
    <d v="1899-12-30T17:51:00"/>
    <s v="40.382421"/>
    <s v="0.407103"/>
    <s v="Fallece ahogado en Peníscola"/>
    <x v="1"/>
    <n v="82"/>
    <s v="España"/>
    <s v="Sin datos"/>
    <s v="Sin datos"/>
    <s v="Ahogado con sintomas de aspiración de agua"/>
    <s v="Edad, Enfermedad, Enfermedad Mental"/>
    <x v="0"/>
    <s v="Piscinas de equipamientos hoteleros y similares"/>
    <s v="Excelentes condiciones, entornos cerrados o cubiertos"/>
    <s v="SVA por SEM"/>
    <s v="No vigilado"/>
    <s v="Natación recreativa"/>
    <s v="Socorrista en servicio"/>
    <s v="Sin datos"/>
    <s v="Sin datos"/>
    <s v="#https://www.levante-emv.com/sucesos/2019/06/15/hombres-fallecen-ahogados-peniscola-borriana/1889785.html#"/>
  </r>
  <r>
    <d v="2019-06-15T00:00:00"/>
    <x v="680"/>
    <x v="905"/>
    <s v="Alcossebre"/>
    <s v="Castellón"/>
    <s v="Cdad Valenciana"/>
    <d v="1899-12-30T13:30:00"/>
    <s v="40.242593"/>
    <s v="0.276904"/>
    <s v="Un nuevo herido por ahogamiento en la playa de Alcossebre"/>
    <x v="1"/>
    <n v="75"/>
    <s v="España"/>
    <s v="Sin datos"/>
    <s v="Sin datos"/>
    <s v="Ahogado con sintomas de aspiración de agua"/>
    <s v="Edad, Enfermedad, Enfermedad Mental"/>
    <x v="1"/>
    <s v="Playas sin vigilancia"/>
    <s v="Sin datos"/>
    <s v="SVA por SEM"/>
    <s v="No vigilado"/>
    <s v="Natación recreativa"/>
    <s v="Sin datos"/>
    <s v="Sin datos"/>
    <s v="Sin datos"/>
    <s v="#https://www.levante-emv.com/sucesos/2019/06/15/hombres-fallecen-ahogados-peniscola-borriana/1889785.html#"/>
  </r>
  <r>
    <d v="2019-06-14T00:00:00"/>
    <x v="681"/>
    <x v="906"/>
    <s v="Cudillero"/>
    <s v="Asturias"/>
    <s v="Asturias"/>
    <d v="1899-12-30T10:15:00"/>
    <s v="43.804091"/>
    <s v="-6.139618"/>
    <s v="Rescatan ileso al único tripulante de una embarcación pesquera hundida frente a Cudillero"/>
    <x v="1"/>
    <m/>
    <s v="España"/>
    <s v="Naufragio"/>
    <s v="Sin datos"/>
    <s v="Perdida de Control"/>
    <s v="Sin datos"/>
    <x v="2"/>
    <s v="Franja costera o alta mar"/>
    <s v="Sin datos"/>
    <s v="Sin Reanimacion"/>
    <s v="No vigilado"/>
    <s v="Pesca recreativa desde embarcacion"/>
    <s v="Acompañante, familiar, amigo"/>
    <s v="Embarcacion costera"/>
    <s v="Asistencia por transeúntes no adiestrados"/>
    <s v="#https://www.elcomercio.es/asturias/rescatan-ileso-unico-20190615014711-ntvo.html#"/>
  </r>
  <r>
    <d v="2019-06-14T00:00:00"/>
    <x v="682"/>
    <x v="907"/>
    <s v="Oia, a Guardia"/>
    <s v="Pontevedra"/>
    <s v="Galicia"/>
    <m/>
    <s v="42.000921"/>
    <s v="-8.879837"/>
    <s v="Desaparecen dos percebeiros en Oia"/>
    <x v="1"/>
    <m/>
    <s v="España"/>
    <s v="Sin datos"/>
    <s v="Local"/>
    <s v="Sin datos"/>
    <s v="Sin datos"/>
    <x v="6"/>
    <s v="Entorno marino"/>
    <s v="Sin datos"/>
    <s v="Sin datos"/>
    <s v="No vigilado"/>
    <s v="Pesca desde playa o rocas"/>
    <s v="Sin datos"/>
    <s v="Sin datos"/>
    <s v="Sin datos"/>
    <s v="#https://www.farodevigo.es/sucesos/2019/06/14/desaparecen-percebeiros-oia/2123865.html#"/>
  </r>
  <r>
    <d v="2019-06-14T00:00:00"/>
    <x v="682"/>
    <x v="908"/>
    <s v="Oia, a Guardia"/>
    <s v="Pontevedra"/>
    <s v="Galicia"/>
    <m/>
    <s v="42.000921"/>
    <s v="-8.879837"/>
    <s v="Desaparecen dos percebeiros en Oia"/>
    <x v="1"/>
    <m/>
    <s v="España"/>
    <s v="Sin datos"/>
    <s v="Local"/>
    <s v="Sin datos"/>
    <s v="Sin datos"/>
    <x v="6"/>
    <s v="Entorno marino"/>
    <s v="Sin datos"/>
    <s v="Sin datos"/>
    <s v="No vigilado"/>
    <s v="Pesca desde playa o rocas"/>
    <s v="Sin datos"/>
    <s v="Sin datos"/>
    <s v="Sin datos"/>
    <s v="#https://www.farodevigo.es/sucesos/2019/06/14/desaparecen-percebeiros-oia/2123865.html#"/>
  </r>
  <r>
    <d v="2019-06-13T00:00:00"/>
    <x v="683"/>
    <x v="909"/>
    <s v="Villagarcía de Arosa, O Ramal"/>
    <s v="Pontevedra"/>
    <s v="Galicia"/>
    <d v="1899-12-30T20:00:00"/>
    <s v="42.602700"/>
    <s v="-8.768947"/>
    <s v="Rescatan a una mujer que pidió auxilio cuando se bañaba desnuda en O Ramal"/>
    <x v="0"/>
    <m/>
    <s v="España"/>
    <s v="Sin datos"/>
    <s v="Local"/>
    <s v="Perdida de Control"/>
    <s v="Edad, Enfermedad, Enfermedad Mental"/>
    <x v="3"/>
    <s v="Playas sin vigilancia"/>
    <s v="Sin datos"/>
    <s v="Sin Reanimacion"/>
    <s v="No vigilado"/>
    <s v="Natación recreativa"/>
    <s v="Ciudadano"/>
    <s v="Embarcación de rescate"/>
    <s v="Rescate por personal adiestrado con equipamiento"/>
    <s v="#https://www.lavozdegalicia.es/noticia/arousa/2019/06/14/rescatan-mujer-pidio-auxilio-banaba-desnuda-ramal/0003_201906A14C5991.htm#"/>
  </r>
  <r>
    <d v="2019-06-12T00:00:00"/>
    <x v="684"/>
    <x v="910"/>
    <s v="La Manga del Mar Menor"/>
    <s v="Murcia"/>
    <s v="Murcia"/>
    <d v="1899-12-30T18:00:00"/>
    <s v="37.767939"/>
    <s v="-0.748869"/>
    <s v="Fallece un hombre de 83 años tras ser rescatado del mar en La Manga"/>
    <x v="1"/>
    <n v="83"/>
    <s v="España"/>
    <s v="Sin datos"/>
    <s v="Sin datos"/>
    <s v="Posible Ahogamiento"/>
    <s v="Edad, Enfermedad, Enfermedad Mental"/>
    <x v="0"/>
    <s v="Playas con vigilancia"/>
    <s v="Sin datos"/>
    <s v="RCP basica SOS y SVA por SEM"/>
    <s v="En horario de vigilancia"/>
    <s v="Natación recreativa"/>
    <s v="Sin datos"/>
    <s v="Socorrista"/>
    <s v="Rescate por Socorristas o personas adiestradas en RCP"/>
    <s v="#https://www.diariodelamanga.com/local/2019-06-13/fallece-un-hombre-de-83-anos-tras-ser-rescatado-del-mar-en-la-manga-26333/#"/>
  </r>
  <r>
    <d v="2019-06-12T00:00:00"/>
    <x v="685"/>
    <x v="911"/>
    <s v="San Millán de los Caballeros, Rïo Esla"/>
    <s v="León"/>
    <s v="Castilla y León"/>
    <d v="1899-12-30T13:50:00"/>
    <s v="42.309269"/>
    <s v="-5.562557"/>
    <s v="Muere un matrimonio tras caer su coche a un canal en el río Esla"/>
    <x v="1"/>
    <n v="75"/>
    <s v="España"/>
    <s v="Accidente de Trafico"/>
    <s v="Sin datos"/>
    <s v="Ahogamiento secundario a accidente"/>
    <s v="Edad, Enfermedad, Enfermedad Mental"/>
    <x v="0"/>
    <s v="Rios, canales y similares"/>
    <s v="Sin datos"/>
    <s v="Recuperacion de cadaver"/>
    <s v="No vigilado"/>
    <s v="Circulación en vehiculo"/>
    <s v="Ciudadano"/>
    <s v="Cuerpo de Seguridad o Emergencias"/>
    <s v="Recuperación de cadaver"/>
    <s v="#https://www.antena3.com/noticias/sociedad/fallece-matrimonio-caer-coche-canal-rio-esla-leon-video_201906125d012cdf0cf216f9f6958b54.html#"/>
  </r>
  <r>
    <d v="2019-06-12T00:00:00"/>
    <x v="685"/>
    <x v="912"/>
    <s v="San Millán de los Caballeros, Rïo Esla"/>
    <s v="León"/>
    <s v="Castilla y León"/>
    <d v="1899-12-30T13:50:00"/>
    <s v="42.309269"/>
    <s v="-5.562557"/>
    <s v="Muere un matrimonio tras caer su coche a un canal en el río Esla"/>
    <x v="0"/>
    <n v="76"/>
    <s v="España"/>
    <s v="Accidente de Trafico"/>
    <s v="Sin datos"/>
    <s v="Ahogamiento secundario a accidente"/>
    <s v="Edad, Enfermedad, Enfermedad Mental"/>
    <x v="0"/>
    <s v="Rios, canales y similares"/>
    <s v="Sin datos"/>
    <s v="Recuperacion de cadaver"/>
    <s v="No vigilado"/>
    <s v="Circulación en vehiculo"/>
    <s v="Ciudadano"/>
    <s v="Cuerpo de Seguridad o Emergencias"/>
    <s v="Recuperación de cadaver"/>
    <s v="#https://www.antena3.com/noticias/sociedad/fallece-matrimonio-caer-coche-canal-rio-esla-leon-video_201906125d012cdf0cf216f9f6958b54.html#"/>
  </r>
  <r>
    <d v="2019-06-12T00:00:00"/>
    <x v="686"/>
    <x v="913"/>
    <s v="San Sebastían, Rio Urumea"/>
    <s v="Guipuzcoa"/>
    <s v="Euskadi"/>
    <m/>
    <s v="43.322890"/>
    <s v="-1.979506"/>
    <s v="Rescatan a un hombre de aguas del Urumea en Donostia"/>
    <x v="1"/>
    <n v="30"/>
    <s v="España"/>
    <s v="Accidente, caída o zambullida accidentales"/>
    <s v="Sin datos"/>
    <s v="Perdida de Control"/>
    <s v="Sin datos"/>
    <x v="3"/>
    <s v="Rios, canales y similares"/>
    <s v="Sin datos"/>
    <s v="Sin Reanimacion"/>
    <s v="No vigilado"/>
    <s v="Actividad cerca del agua"/>
    <s v="Ciudadano"/>
    <s v="Ciudadano"/>
    <s v="Asistencia por transeúntes no adiestrados"/>
    <s v="#https://www.diariovasco.com/gipuzkoa/rescatan-hombre-aguas-20190612130221-nt.html#"/>
  </r>
  <r>
    <d v="2019-06-11T00:00:00"/>
    <x v="687"/>
    <x v="914"/>
    <s v="Cabrera"/>
    <s v="Cabrera"/>
    <s v="Baleares"/>
    <d v="1899-12-30T16:00:00"/>
    <s v="39.146502"/>
    <s v="2.933034"/>
    <s v="Un niño de 11 años, herido grave por las hélices de una embarcación en Cabrera"/>
    <x v="1"/>
    <n v="12"/>
    <s v="Rusia"/>
    <s v="Navegación o deportes acuáticos"/>
    <s v="Extranjero"/>
    <s v="Victima con traumatismo"/>
    <s v="Navegación, deportes acuáticos"/>
    <x v="5"/>
    <s v="Playas con vigilancia"/>
    <s v="Sin datos"/>
    <s v="Sin Reanimacion"/>
    <s v="En horario de vigilancia"/>
    <s v="Natación recreativa"/>
    <s v="Socorrista en servicio"/>
    <s v="Socorrista"/>
    <s v="Rescate por Socorristas o personas adiestradas en RCP"/>
    <s v="#https://www.mallorcadiario.com/un-nino-de-11-anos-herido-grave-por-las-helices-de-una-embarcacion-en-cabrera#"/>
  </r>
  <r>
    <d v="2019-06-11T00:00:00"/>
    <x v="688"/>
    <x v="915"/>
    <s v="Arona, Playa de las Vistas"/>
    <s v="Tenerife"/>
    <s v="Canarias"/>
    <d v="1899-12-30T13:48:00"/>
    <s v="28.052029"/>
    <s v="-16.723503"/>
    <s v="Mujer en estado grave tras sufrir un ahogamiento incompleto en una playa de Tenerife"/>
    <x v="0"/>
    <m/>
    <s v="España"/>
    <s v="Sin datos"/>
    <s v="Sin datos"/>
    <s v="Ahogado con sintomas de aspiración de agua"/>
    <s v="Sin datos"/>
    <x v="0"/>
    <s v="Playas con vigilancia"/>
    <s v="Sin datos"/>
    <s v="RCP basica SOS y SVA por SEM"/>
    <s v="En horario de vigilancia"/>
    <s v="Natación recreativa"/>
    <s v="Socorrista en servicio"/>
    <s v="Socorrista"/>
    <s v="Rescate por Socorristas o personas adiestradas en RCP"/>
    <s v="#https://www3.gobiernodecanarias.org/noticias/mujer-en-estado-grave-tras-sufrir-un-ahogamiento-incompleto-en-una-playa-de-tenerife/#"/>
  </r>
  <r>
    <d v="2019-06-11T00:00:00"/>
    <x v="689"/>
    <x v="916"/>
    <s v="Ribadeo, Playa de Los Castros"/>
    <s v="Lugo"/>
    <s v="Galicia"/>
    <m/>
    <s v="43.555332"/>
    <s v="-7.133062"/>
    <s v="Localizan muerta en una playa a la mujer desaparecida en Ribadeo"/>
    <x v="0"/>
    <n v="40"/>
    <s v="España"/>
    <s v="Sin datos"/>
    <s v="Local"/>
    <s v="Posible Ahogamiento"/>
    <s v="Sin datos"/>
    <x v="0"/>
    <s v="Entorno marino"/>
    <s v="Sin datos"/>
    <s v="Recuperacion de cadaver"/>
    <s v="No vigilado"/>
    <s v="Sin datos"/>
    <s v="Ciudadano"/>
    <s v="Cuerpo de Seguridad o Emergencias"/>
    <s v="Recuperación de cadaver"/>
    <s v="#https://www.galiciapress.es/texto-diario/mostrar/1451126/localizan-muerta-playa-mujer-desaparecida-ribadeo-lugo#"/>
  </r>
  <r>
    <d v="2019-06-10T00:00:00"/>
    <x v="690"/>
    <x v="917"/>
    <s v="Ponteareas, Río Tea"/>
    <s v="Pontevedra"/>
    <s v="Galicia"/>
    <m/>
    <s v="42.176982"/>
    <s v="-8.510640"/>
    <s v="Localizada en el río Tea la mujer de 66 años desaparecida Ponteareas"/>
    <x v="0"/>
    <n v="66"/>
    <s v="España"/>
    <s v="Enfermedad, ataque cardíaco o ACVA"/>
    <s v="Local"/>
    <s v="Perdida de Control"/>
    <s v="Edad, Enfermedad, Enfermedad Mental"/>
    <x v="3"/>
    <s v="Rios, canales y similares"/>
    <s v="Sin datos"/>
    <s v="Sin Reanimacion"/>
    <s v="No vigilado"/>
    <s v="Actividad cerca del agua"/>
    <s v="Ciudadano"/>
    <s v="Cuerpo de Seguridad o Emergencias"/>
    <s v="Rescate por personal adiestrado con equipamiento"/>
    <s v="#https://www.farodevigo.es/comarcas/2019/06/13/localizada-rio-tea-mujer-66/2122896.html#"/>
  </r>
  <r>
    <d v="2019-06-10T00:00:00"/>
    <x v="691"/>
    <x v="918"/>
    <s v="Can Picafort"/>
    <s v="Mallorca"/>
    <s v="Baleares"/>
    <d v="1899-12-30T17:40:00"/>
    <s v="39.769472"/>
    <s v="3.150518"/>
    <s v="Salvan la vida a una chica de 15 años que casi se ahoga en Can Picafort"/>
    <x v="0"/>
    <n v="15"/>
    <s v="Rumanía"/>
    <s v="Condiciones del medio acuático"/>
    <s v="Residente"/>
    <s v="Ahogado con sintomas de aspiración de agua"/>
    <s v="Sin datos"/>
    <x v="1"/>
    <s v="Playas con vigilancia"/>
    <s v="Moderadas condiciones metereológicas o del agua (Bandera amarilla)"/>
    <s v="RCP basica SOS y SVA por SEM"/>
    <s v="En horario de vigilancia"/>
    <s v="Natación recreativa"/>
    <s v="Socorrista en servicio"/>
    <s v="Socorrista"/>
    <s v="Rescate por Socorristas o personas adiestradas en RCP"/>
    <s v="#https://www.cronicabalear.es/2019/06/salvan-la-vida-a-una-chica-de-15-anos-que-casi-se-ahoga-en-can-picafort/#"/>
  </r>
  <r>
    <d v="2019-06-09T00:00:00"/>
    <x v="692"/>
    <x v="919"/>
    <s v="Lluchmajor"/>
    <s v="Mallorca"/>
    <s v="Baleares"/>
    <m/>
    <s v="39.497838"/>
    <s v="2.741254"/>
    <s v="Hallan el cadáver a un hombre de 62 años en una piragua volteada en Llucmajor"/>
    <x v="1"/>
    <n v="62"/>
    <s v="España"/>
    <s v="Navegación o deportes acuáticos"/>
    <s v="Sin datos"/>
    <s v="Posible Ahogamiento"/>
    <s v="Sin datos"/>
    <x v="0"/>
    <s v="Entorno marino"/>
    <s v="Sin datos"/>
    <s v="Recuperacion de cadaver"/>
    <s v="No vigilado"/>
    <s v="Piraguismo, Kayac"/>
    <s v="Ciudadano"/>
    <s v="Ciudadano"/>
    <s v="Recuperación de cadaver"/>
    <s v="#https://www.elmundo.es/baleares/2019/06/09/5cfcd71921efa01d1f8b463d.html#"/>
  </r>
  <r>
    <d v="2019-06-09T00:00:00"/>
    <x v="693"/>
    <x v="920"/>
    <s v="Monteblanco, Playa de Calnegre"/>
    <s v="Murcia"/>
    <s v="Murcia"/>
    <d v="1899-12-30T19:30:00"/>
    <s v="37.666212"/>
    <s v="-0.740759"/>
    <s v="Rescatados dos bañistas tras permanecer casi media hora agarrados a una boya"/>
    <x v="1"/>
    <n v="38"/>
    <s v="España"/>
    <s v="Condiciones del medio acuático"/>
    <s v="Sin datos"/>
    <s v="Perdida de Control"/>
    <s v="Sin datos"/>
    <x v="2"/>
    <s v="Playas con vigilancia"/>
    <s v="Sin datos"/>
    <s v="Sin Reanimacion"/>
    <s v="No vigilado"/>
    <s v="Natación recreativa"/>
    <s v="Ciudadano"/>
    <s v="Socorrista"/>
    <s v="Rescate por Socorristas o personas adiestradas en RCP"/>
    <s v="#http://www.el-lorquino.com/rescatan-a-dos-banistas-en-la-playa-de-calnegre-monteblanco-la-manga-del-mar-menor/#"/>
  </r>
  <r>
    <d v="2019-06-09T00:00:00"/>
    <x v="693"/>
    <x v="921"/>
    <s v="Monteblanco, Playa de Calnegre"/>
    <s v="Murcia"/>
    <s v="Murcia"/>
    <d v="1899-12-30T19:30:00"/>
    <s v="37.666212"/>
    <s v="-0.740759"/>
    <s v="Rescatados dos bañistas tras permanecer casi media hora agarrados a una boya"/>
    <x v="0"/>
    <n v="38"/>
    <s v="España"/>
    <s v="Condiciones del medio acuático"/>
    <s v="Sin datos"/>
    <s v="Perdida de Control"/>
    <s v="Sin datos"/>
    <x v="2"/>
    <s v="Playas con vigilancia"/>
    <s v="Sin datos"/>
    <s v="Sin Reanimacion"/>
    <s v="No vigilado"/>
    <s v="Natación recreativa"/>
    <s v="Ciudadano"/>
    <s v="Socorrista"/>
    <s v="Rescate por Socorristas o personas adiestradas en RCP"/>
    <s v="#http://www.el-lorquino.com/rescatan-a-dos-banistas-en-la-playa-de-calnegre-monteblanco-la-manga-del-mar-menor/#"/>
  </r>
  <r>
    <d v="2019-06-09T00:00:00"/>
    <x v="694"/>
    <x v="922"/>
    <s v="Sanxenxo, Playa de Foxos"/>
    <s v="Pontevedra"/>
    <s v="Galicia"/>
    <d v="1899-12-30T20:30:00"/>
    <s v="42.426991"/>
    <s v="-8.875032"/>
    <s v="Dos personas en apuros fueron rescatadas en la Playa de Foxos, en Sanxenxo"/>
    <x v="1"/>
    <m/>
    <s v="España"/>
    <s v="Naufragio"/>
    <s v="Sin datos"/>
    <s v="Perdida de Control"/>
    <s v="Sin datos"/>
    <x v="2"/>
    <s v="Entorno marino"/>
    <s v="Sin datos"/>
    <s v="Sin Reanimacion"/>
    <s v="No vigilado"/>
    <s v="Embarcación a motor"/>
    <s v="Acompañante, familiar, amigo"/>
    <s v="No preciso extraccion"/>
    <s v="Rescate por personal adiestrado con equipamiento"/>
    <s v="#https://www.farodevigo.es/portada-pontevedra/2019/06/08/sido-rescate-pescador-playa-sanxenxo/2120288.html#"/>
  </r>
  <r>
    <d v="2019-06-09T00:00:00"/>
    <x v="694"/>
    <x v="923"/>
    <s v="Sanxenxo, Playa de Foxos"/>
    <s v="Pontevedra"/>
    <s v="Galicia"/>
    <d v="1899-12-30T20:30:00"/>
    <s v="42.426991"/>
    <s v="-8.875032"/>
    <s v="Dos personas en apuros fueron rescatadas en la Playa de Foxos, en Sanxenxo"/>
    <x v="1"/>
    <m/>
    <s v="España"/>
    <s v="Naufragio"/>
    <s v="Sin datos"/>
    <s v="Perdida de Control"/>
    <s v="Sin datos"/>
    <x v="3"/>
    <s v="Entorno marino"/>
    <s v="Sin datos"/>
    <s v="Sin Reanimacion"/>
    <s v="No vigilado"/>
    <s v="Embarcación a motor"/>
    <s v="Acompañante, familiar, amigo"/>
    <s v="Helicoptero"/>
    <s v="Rescate por personal adiestrado con equipamiento"/>
    <s v="#https://www.farodevigo.es/portada-pontevedra/2019/06/08/sido-rescate-pescador-playa-sanxenxo/2120288.html#"/>
  </r>
  <r>
    <d v="2019-06-09T00:00:00"/>
    <x v="695"/>
    <x v="924"/>
    <s v="Arinaga, Playa El Cabrón"/>
    <s v="Gran Canaria"/>
    <s v="Canarias"/>
    <d v="1899-12-30T09:52:00"/>
    <s v="27.871113"/>
    <s v="-15.386170"/>
    <s v="Fallece un hombre ahogado en la playa del Cabrón"/>
    <x v="1"/>
    <n v="50"/>
    <s v="España"/>
    <s v="Sin datos"/>
    <s v="Sin datos"/>
    <s v="Posible Ahogamiento"/>
    <s v="Sin datos"/>
    <x v="0"/>
    <s v="Playas sin vigilancia"/>
    <s v="Sin datos"/>
    <s v="Recuperacion de cadaver"/>
    <s v="No vigilado"/>
    <s v="Sin datos"/>
    <s v="Ciudadano"/>
    <s v="Cuerpo de Seguridad o Emergencias"/>
    <s v="Recuperación de cadaver"/>
    <s v="#https://www3.gobiernodecanarias.org/noticias/bomberos-recupera-el-cuerpo-de-un-varon-fallecido-en-la-costa-de-gran-canaria/#"/>
  </r>
  <r>
    <d v="2019-06-08T00:00:00"/>
    <x v="696"/>
    <x v="925"/>
    <s v="Premiá de Mar, playa de Bellamar"/>
    <s v="Barcelona"/>
    <s v="Cataluña"/>
    <m/>
    <s v="41.488332"/>
    <s v="2.361914"/>
    <s v="Los bomberos rescatan en una playa de Premiá a un bañista que se había quedado atrapado en una boya"/>
    <x v="1"/>
    <m/>
    <s v="España"/>
    <s v="Falta de competencia acuática"/>
    <s v="Sin datos"/>
    <s v="Perdida de Control"/>
    <s v="Sin datos"/>
    <x v="2"/>
    <s v="Playas sin vigilancia"/>
    <s v="Sin datos"/>
    <s v="Sin Reanimacion"/>
    <s v="No vigilado"/>
    <s v="Natación recreativa"/>
    <s v="Ciudadano"/>
    <s v="Cuerpo de Seguridad o Emergencias"/>
    <s v="Rescate por personal adiestrado con equipamiento"/>
    <s v="#http://revistadelmaresme.com/2019/06/09/los-bomberos-rescatan-en-una-playa-de-premia-a-un-banista-que-se-habia-quedado-atrapado-en-una-boya/#"/>
  </r>
  <r>
    <d v="2019-06-08T00:00:00"/>
    <x v="697"/>
    <x v="926"/>
    <s v="Menorca"/>
    <s v="Menorca"/>
    <s v="Baleares"/>
    <m/>
    <s v="39.773233"/>
    <s v="3.877314"/>
    <s v="Rescatan a dos tripulantes de un velero cuando buscaban a la mujer desaparecida en aguas de Menorca"/>
    <x v="1"/>
    <n v="40"/>
    <s v="España"/>
    <s v="Naufragio"/>
    <s v="Sin datos"/>
    <s v="Perdida de Control"/>
    <s v="Sin datos"/>
    <x v="2"/>
    <s v="Franja costera o alta mar"/>
    <s v="Sin datos"/>
    <s v="Sin Reanimacion"/>
    <s v="No vigilado"/>
    <s v="Embarcación de vela"/>
    <s v="Servicios de emergencia, policia, bomberos"/>
    <s v="Embarcación de rescate"/>
    <s v="Rescate por personal adiestrado con equipamiento"/>
    <s v="#https://www.antena3.com/noticias/sociedad/rescatan-dos-tripulantes-velero-mujer-desaparecida-menorca-video_201906085cfc24e50cf2eb38eeb928e1.html#"/>
  </r>
  <r>
    <d v="2019-06-08T00:00:00"/>
    <x v="697"/>
    <x v="927"/>
    <s v="Menorca"/>
    <s v="Menorca"/>
    <s v="Baleares"/>
    <m/>
    <s v="39.773233"/>
    <s v="3.877314"/>
    <s v="Rescatan a dos tripulantes de un velero cuando buscaban a la mujer desaparecida en aguas de Menorca"/>
    <x v="1"/>
    <n v="40"/>
    <s v="España"/>
    <s v="Naufragio"/>
    <s v="Sin datos"/>
    <s v="Perdida de Control"/>
    <s v="Sin datos"/>
    <x v="2"/>
    <s v="Franja costera o alta mar"/>
    <s v="Sin datos"/>
    <s v="Sin Reanimacion"/>
    <s v="No vigilado"/>
    <s v="Embarcación de vela"/>
    <s v="Servicios de emergencia, policia, bomberos"/>
    <s v="Embarcación de rescate"/>
    <s v="Rescate por personal adiestrado con equipamiento"/>
    <s v="#https://www.antena3.com/noticias/sociedad/rescatan-dos-tripulantes-velero-mujer-desaparecida-menorca-video_201906085cfc24e50cf2eb38eeb928e1.html#"/>
  </r>
  <r>
    <d v="2019-06-08T00:00:00"/>
    <x v="698"/>
    <x v="928"/>
    <s v="Ribadeo, Playa de A Areosa"/>
    <s v="Lugo"/>
    <s v="Galicia"/>
    <m/>
    <s v="43.557926"/>
    <s v="-7.061303"/>
    <s v="Hallan el cadáver de un hombre en un cantil de Lugo"/>
    <x v="1"/>
    <n v="45"/>
    <s v="Alemania"/>
    <s v="Sin datos"/>
    <s v="Extranjero"/>
    <s v="Posible Ahogamiento"/>
    <s v="Sin datos"/>
    <x v="0"/>
    <s v="Entorno marino"/>
    <s v="Sin datos"/>
    <s v="Recuperacion de cadaver"/>
    <s v="No vigilado"/>
    <s v="Sin datos"/>
    <s v="Ciudadano"/>
    <s v="Cuerpo de Seguridad o Emergencias"/>
    <s v="Recuperación de cadaver"/>
    <s v="#https://www.farodevigo.es/sucesos/2019/06/08/hallan-cadaver-cantil-lugo/2120247.html#"/>
  </r>
  <r>
    <d v="2019-06-08T00:00:00"/>
    <x v="699"/>
    <x v="929"/>
    <s v="S'Arenal"/>
    <s v="Mallorca"/>
    <s v="Baleares"/>
    <m/>
    <s v="39.504541"/>
    <s v="2.748546"/>
    <s v="Fallece un piragüista entre s'Arenal y Cala Blava"/>
    <x v="1"/>
    <n v="62"/>
    <s v="Sin Datos"/>
    <s v="Enfermedad, ataque cardíaco o ACVA"/>
    <s v="Residente"/>
    <s v="Ahogamiento secundario a enfermedad"/>
    <s v="Sin datos"/>
    <x v="0"/>
    <s v="Entorno marino"/>
    <s v="Sin datos"/>
    <s v="SVA por SEM"/>
    <s v="No vigilado"/>
    <s v="Piraguismo, Kayac"/>
    <s v="Ciudadano"/>
    <s v="Cuerpo de Seguridad o Emergencias"/>
    <s v="Rescate por personal adiestrado con equipamiento"/>
    <s v="#https://www.ultimahora.es/sucesos/ultimas/2019/06/08/1086377/fallece-piraguista-playa-palma.html#"/>
  </r>
  <r>
    <d v="2019-06-08T00:00:00"/>
    <x v="700"/>
    <x v="930"/>
    <s v="El Palmar, Playa de La Charca"/>
    <s v="Cádiz"/>
    <s v="Andalucía"/>
    <d v="1899-12-30T15:00:00"/>
    <s v="36.228331"/>
    <s v="-6.069584"/>
    <s v="Un vecino de Vejer muere ahogado en la playa de El Palmar"/>
    <x v="1"/>
    <n v="52"/>
    <s v="Reino Unido"/>
    <s v="Condiciones del medio acuático"/>
    <s v="Residente"/>
    <s v="Ahogado con sintomas de aspiración de agua"/>
    <s v="Sin datos"/>
    <x v="0"/>
    <s v="Playas sin vigilancia"/>
    <s v="Sin datos"/>
    <s v="RCP basica temprana por transeunte adiestrado"/>
    <s v="No vigilado"/>
    <s v="Surf-Windsurf-Esqui acuatico-Kyte"/>
    <s v="Ciudadano"/>
    <s v="Ciudadano"/>
    <s v="Asistencia por transeúntes adiestrados"/>
    <s v="#https://www.lavozdigital.es/cadiz/provincia/lvdi-fallece-ahogado-surfista-playa-palmar-201906081745_noticia.html#"/>
  </r>
  <r>
    <d v="2019-06-08T00:00:00"/>
    <x v="700"/>
    <x v="931"/>
    <s v="El Palmar, Playa de La Charca"/>
    <s v="Cádiz"/>
    <s v="Andalucía"/>
    <d v="1899-12-30T15:00:00"/>
    <s v="36.228331"/>
    <s v="-6.069584"/>
    <s v="Un vecino de Vejer muere ahogado en la playa de El Palmar"/>
    <x v="0"/>
    <n v="50"/>
    <s v="Reino Unido"/>
    <s v="Condiciones del medio acuático"/>
    <s v="Residente"/>
    <s v="Perdida de Control"/>
    <s v="Sin datos"/>
    <x v="2"/>
    <s v="Playas sin vigilancia"/>
    <s v="Sin datos"/>
    <s v="Sin Reanimacion"/>
    <s v="No vigilado"/>
    <s v="Surf-Windsurf-Esqui acuatico-Kyte"/>
    <s v="Ciudadano"/>
    <s v="Ciudadano"/>
    <s v="Asistencia por transeúntes adiestrados"/>
    <s v="#https://www.lavozdigital.es/cadiz/provincia/lvdi-fallece-ahogado-surfista-playa-palmar-201906081745_noticia.html#"/>
  </r>
  <r>
    <d v="2019-06-08T00:00:00"/>
    <x v="701"/>
    <x v="932"/>
    <s v="Guardamar del Segura"/>
    <s v="Alicante"/>
    <s v="Cdad Valenciana"/>
    <d v="1899-12-30T15:17:00"/>
    <s v="38.087629"/>
    <s v="-0.644152"/>
    <s v="Rescatan un velero a la deriva en Guardamar del Segura"/>
    <x v="1"/>
    <m/>
    <s v="España"/>
    <s v="Naufragio"/>
    <s v="Sin datos"/>
    <s v="Perdida de Control"/>
    <s v="Sin datos"/>
    <x v="2"/>
    <s v="Franja costera o alta mar"/>
    <s v="Sin datos"/>
    <s v="Sin Reanimacion"/>
    <s v="No vigilado"/>
    <s v="Embarcación a motor"/>
    <s v="Ciudadano"/>
    <s v="Embarcación de rescate"/>
    <s v="Rescate por personal adiestrado con equipamiento"/>
    <s v="#https://www.diarioinformacion.com/vega-baja/2019/06/08/rescatan-velero-deriva-guardamar-segura/2157200.html#"/>
  </r>
  <r>
    <d v="2019-06-08T00:00:00"/>
    <x v="701"/>
    <x v="933"/>
    <s v="Guardamar del Segura"/>
    <s v="Alicante"/>
    <s v="Cdad Valenciana"/>
    <d v="1899-12-30T15:17:00"/>
    <s v="38.087629"/>
    <s v="-0.644152"/>
    <s v="Rescatan un velero a la deriva en Guardamar del Segura"/>
    <x v="1"/>
    <m/>
    <s v="España"/>
    <s v="Naufragio"/>
    <s v="Sin datos"/>
    <s v="Perdida de Control"/>
    <s v="Sin datos"/>
    <x v="2"/>
    <s v="Franja costera o alta mar"/>
    <s v="Sin datos"/>
    <s v="Sin Reanimacion"/>
    <s v="No vigilado"/>
    <s v="Embarcación a motor"/>
    <s v="Ciudadano"/>
    <s v="Embarcación de rescate"/>
    <s v="Rescate por personal adiestrado con equipamiento"/>
    <s v="#https://www.diarioinformacion.com/vega-baja/2019/06/08/rescatan-velero-deriva-guardamar-segura/2157200.html#"/>
  </r>
  <r>
    <d v="2019-06-08T00:00:00"/>
    <x v="701"/>
    <x v="934"/>
    <s v="Guardamar del Segura"/>
    <s v="Alicante"/>
    <s v="Cdad Valenciana"/>
    <d v="1899-12-30T15:17:00"/>
    <s v="38.087629"/>
    <s v="-0.644152"/>
    <s v="Rescatan un velero a la deriva en Guardamar del Segura"/>
    <x v="0"/>
    <m/>
    <s v="España"/>
    <s v="Naufragio"/>
    <s v="Sin datos"/>
    <s v="Perdida de Control"/>
    <s v="Sin datos"/>
    <x v="2"/>
    <s v="Franja costera o alta mar"/>
    <s v="Sin datos"/>
    <s v="Sin Reanimacion"/>
    <s v="No vigilado"/>
    <s v="Embarcación a motor"/>
    <s v="Ciudadano"/>
    <s v="Embarcación de rescate"/>
    <s v="Rescate por personal adiestrado con equipamiento"/>
    <s v="#https://www.diarioinformacion.com/vega-baja/2019/06/08/rescatan-velero-deriva-guardamar-segura/2157200.html#"/>
  </r>
  <r>
    <d v="2019-06-08T00:00:00"/>
    <x v="701"/>
    <x v="935"/>
    <s v="Guardamar del Segura"/>
    <s v="Alicante"/>
    <s v="Cdad Valenciana"/>
    <d v="1899-12-30T15:17:00"/>
    <s v="38.087629"/>
    <s v="-0.644152"/>
    <s v="Rescatan un velero a la deriva en Guardamar del Segura"/>
    <x v="0"/>
    <m/>
    <s v="España"/>
    <s v="Naufragio"/>
    <s v="Sin datos"/>
    <s v="Perdida de Control"/>
    <s v="Sin datos"/>
    <x v="2"/>
    <s v="Franja costera o alta mar"/>
    <s v="Sin datos"/>
    <s v="Sin Reanimacion"/>
    <s v="No vigilado"/>
    <s v="Embarcación a motor"/>
    <s v="Ciudadano"/>
    <s v="Embarcación de rescate"/>
    <s v="Rescate por personal adiestrado con equipamiento"/>
    <s v="#https://www.diarioinformacion.com/vega-baja/2019/06/08/rescatan-velero-deriva-guardamar-segura/2157200.html#"/>
  </r>
  <r>
    <d v="2019-06-08T00:00:00"/>
    <x v="702"/>
    <x v="936"/>
    <s v="Oropesa, Playa de la Concha"/>
    <s v="Castellón"/>
    <s v="Cdad Valenciana"/>
    <m/>
    <s v="40.081891"/>
    <s v="0.142926"/>
    <s v="Rescatados en Oropesa dos menores atrapados por el oleaje en una roca"/>
    <x v="1"/>
    <n v="16"/>
    <s v="España"/>
    <s v="Condiciones del medio acuático"/>
    <s v="Sin datos"/>
    <s v="Perdida de Control"/>
    <s v="Sin datos"/>
    <x v="2"/>
    <s v="Entorno marino"/>
    <s v="Sin datos"/>
    <s v="Sin Reanimacion"/>
    <s v="No vigilado"/>
    <s v="Actividad cerca del agua"/>
    <s v="Ciudadano"/>
    <s v="Cuerpo de Seguridad o Emergencias"/>
    <s v="Rescate por personal adiestrado con equipamiento"/>
    <s v="#https://www.telecinco.es/informativos/sociedad/Rescatados-Oropesa-menores-atrapados-oleaje_18_2767545036.html#"/>
  </r>
  <r>
    <d v="2019-06-08T00:00:00"/>
    <x v="702"/>
    <x v="937"/>
    <s v="Oropesa, Playa de la Concha"/>
    <s v="Castellón"/>
    <s v="Cdad Valenciana"/>
    <m/>
    <s v="40.081891"/>
    <s v="0.142926"/>
    <s v="Rescatados en Oropesa dos menores atrapados por el oleaje en una roca"/>
    <x v="0"/>
    <n v="16"/>
    <s v="España"/>
    <s v="Condiciones del medio acuático"/>
    <s v="Sin datos"/>
    <s v="Perdida de Control"/>
    <s v="Sin datos"/>
    <x v="2"/>
    <s v="Entorno marino"/>
    <s v="Sin datos"/>
    <s v="Sin Reanimacion"/>
    <s v="No vigilado"/>
    <s v="Actividad cerca del agua"/>
    <s v="Ciudadano"/>
    <s v="Cuerpo de Seguridad o Emergencias"/>
    <s v="Rescate por personal adiestrado con equipamiento"/>
    <s v="#https://www.telecinco.es/informativos/sociedad/Rescatados-Oropesa-menores-atrapados-oleaje_18_2767545036.html#"/>
  </r>
  <r>
    <d v="2019-06-08T00:00:00"/>
    <x v="703"/>
    <x v="938"/>
    <s v="Muros, Playa de Ancoradoiro"/>
    <s v="A Coruña"/>
    <s v="Galicia"/>
    <d v="1899-12-30T17:00:00"/>
    <s v="42.763101"/>
    <s v="-9.116471"/>
    <s v="Rescate en la playa do Ancoradoiro, en Muros"/>
    <x v="1"/>
    <n v="20"/>
    <s v="España"/>
    <s v="Condiciones del medio acuático"/>
    <s v="Limítrofe"/>
    <s v="Ahogado con sintomas de aspiración de agua"/>
    <s v="Sin datos"/>
    <x v="1"/>
    <s v="Playas con vigilancia"/>
    <s v="Sin datos"/>
    <s v="Sin Reanimacion"/>
    <s v="No vigilado"/>
    <s v="Natación recreativa"/>
    <s v="Ciudadano"/>
    <s v="Ciudadano"/>
    <s v="Asistencia por transeúntes no adiestrados"/>
    <s v="#https://www.20minutos.es/noticia/2793570/0/dos-banistas-trasladados-helicoptero-al-chus-tras-ser-rescatados-playas-carnota-ancoradoiro-coruna/#"/>
  </r>
  <r>
    <d v="2019-06-08T00:00:00"/>
    <x v="704"/>
    <x v="939"/>
    <s v="Muros, Playa de Carnota"/>
    <s v="A Coruña"/>
    <s v="Galicia"/>
    <d v="1899-12-30T16:00:00"/>
    <s v="42.825887"/>
    <s v="-9.106133"/>
    <s v="Rescate en la Playa de Carnota, en Muros"/>
    <x v="1"/>
    <m/>
    <s v="España"/>
    <s v="Condiciones del medio acuático"/>
    <s v="Sin datos"/>
    <s v="Ahogado con sintomas de aspiración de agua"/>
    <s v="Sin datos"/>
    <x v="1"/>
    <s v="Playas con vigilancia"/>
    <s v="Sin datos"/>
    <s v="RCP basica SOS y SVA por SEM"/>
    <s v="En horario de vigilancia"/>
    <s v="Natación recreativa"/>
    <s v="Ciudadano"/>
    <s v="Socorrista"/>
    <s v="Rescate por Socorristas o personas adiestradas en RCP"/>
    <s v="#https://www.20minutos.es/noticia/2793570/0/dos-banistas-trasladados-helicoptero-al-chus-tras-ser-rescatados-playas-carnota-ancoradoiro-coruna/#"/>
  </r>
  <r>
    <d v="2019-06-08T00:00:00"/>
    <x v="704"/>
    <x v="940"/>
    <s v="Muros, Playa de Carnota"/>
    <s v="A Coruña"/>
    <s v="Galicia"/>
    <d v="1899-12-30T16:00:00"/>
    <s v="42.825887"/>
    <s v="-9.106133"/>
    <s v="Rescate en la Playa de Carnota, en Muros"/>
    <x v="1"/>
    <m/>
    <s v="España"/>
    <s v="Condiciones del medio acuático"/>
    <s v="Sin datos"/>
    <s v="Distres Acuatico"/>
    <s v="Sin datos"/>
    <x v="3"/>
    <s v="Playas con vigilancia"/>
    <s v="Sin datos"/>
    <s v="Sin Reanimacion"/>
    <s v="En horario de vigilancia"/>
    <s v="Natación recreativa"/>
    <s v="Ciudadano"/>
    <s v="Socorrista"/>
    <s v="Rescate por Socorristas o personas adiestradas en RCP"/>
    <s v="#https://www.20minutos.es/noticia/2793570/0/dos-banistas-trasladados-helicoptero-al-chus-tras-ser-rescatados-playas-carnota-ancoradoiro-coruna/#"/>
  </r>
  <r>
    <d v="2019-06-08T00:00:00"/>
    <x v="704"/>
    <x v="941"/>
    <s v="Muros, Playa de Carnota"/>
    <s v="A Coruña"/>
    <s v="Galicia"/>
    <d v="1899-12-30T16:00:00"/>
    <s v="42.825887"/>
    <s v="-9.106133"/>
    <s v="Rescate en la Playa de Carnota, en Muros"/>
    <x v="1"/>
    <m/>
    <s v="España"/>
    <s v="Condiciones del medio acuático"/>
    <s v="Sin datos"/>
    <s v="Distres Acuatico"/>
    <s v="Sin datos"/>
    <x v="3"/>
    <s v="Playas con vigilancia"/>
    <s v="Sin datos"/>
    <s v="Sin Reanimacion"/>
    <s v="En horario de vigilancia"/>
    <s v="Natación recreativa"/>
    <s v="Ciudadano"/>
    <s v="Socorrista"/>
    <s v="Rescate por Socorristas o personas adiestradas en RCP"/>
    <s v="#https://www.20minutos.es/noticia/2793570/0/dos-banistas-trasladados-helicoptero-al-chus-tras-ser-rescatados-playas-carnota-ancoradoiro-coruna/#"/>
  </r>
  <r>
    <d v="2019-06-07T00:00:00"/>
    <x v="705"/>
    <x v="942"/>
    <s v="Valencia, Espigón de Pinedo"/>
    <s v="Valencia"/>
    <s v="Cdad Valenciana"/>
    <m/>
    <s v="39.422225"/>
    <s v="-0.329933"/>
    <s v="Un hombre muere ahogado tras caer y golpearse con las rocas en un espigón de Pinedo"/>
    <x v="1"/>
    <n v="40"/>
    <s v="España"/>
    <s v="Accidente, caída o zambullida accidentales"/>
    <s v="Sin datos"/>
    <s v="Ahogamiento secundario a accidente"/>
    <s v="Sin datos"/>
    <x v="0"/>
    <s v="Entorno marino"/>
    <s v="Sin datos"/>
    <s v="Recuperacion de cadaver"/>
    <s v="No vigilado"/>
    <s v="Actividad cerca del agua"/>
    <s v="Ciudadano"/>
    <s v="Cuerpo de Seguridad o Emergencias"/>
    <s v="Recuperación de cadaver"/>
    <s v="#https://www.levante-emv.com/sucesos/2019/06/08/hombre-muere-ahogado-caer-golpearse/1886377.html#"/>
  </r>
  <r>
    <d v="2019-06-06T00:00:00"/>
    <x v="706"/>
    <x v="943"/>
    <s v="Sanxenxo, Playa de Foxos"/>
    <s v="Pontevedra"/>
    <s v="Galicia"/>
    <d v="1899-12-30T20:30:00"/>
    <s v="42.426991"/>
    <s v="-8.875032"/>
    <s v="Rescate de un buceador en la playa de Foxos"/>
    <x v="1"/>
    <m/>
    <s v="España"/>
    <s v="Incidente o accidente de buceo"/>
    <s v="Sin datos"/>
    <s v="Perdida de Control"/>
    <s v="Sin datos"/>
    <x v="2"/>
    <s v="Entorno marino"/>
    <s v="Sin datos"/>
    <s v="Sin Reanimacion"/>
    <s v="No vigilado"/>
    <s v="Embarcación a motor"/>
    <s v="Acompañante, familiar, amigo"/>
    <s v="No preciso extraccion"/>
    <s v="Rescate por personal adiestrado con equipamiento"/>
    <s v="https://www.axega112.gal/es/noticia/es/rescatados-dos-buceadores-en-apuros-en-la-playa-de-foxos-en-sanxenxo#https://www.axega112.gal/es/noticia/es/rescatados-dos-buceadores-en-apuros-en-la-playa-de-foxos-en-sanxenxo#"/>
  </r>
  <r>
    <d v="2019-06-06T00:00:00"/>
    <x v="706"/>
    <x v="944"/>
    <s v="Sanxenxo, Playa de Foxos"/>
    <s v="Pontevedra"/>
    <s v="Galicia"/>
    <d v="1899-12-30T20:30:00"/>
    <s v="42.426991"/>
    <s v="-8.875032"/>
    <s v="Rescate de un buceador en la playa de Foxos"/>
    <x v="1"/>
    <m/>
    <s v="España"/>
    <s v="Incidente o accidente de buceo"/>
    <s v="Sin datos"/>
    <s v="Perdida de Control"/>
    <s v="Sin datos"/>
    <x v="3"/>
    <s v="Entorno marino"/>
    <s v="Sin datos"/>
    <s v="Sin Reanimacion"/>
    <s v="No vigilado"/>
    <s v="Embarcación a motor"/>
    <s v="Acompañante, familiar, amigo"/>
    <s v="Helicoptero"/>
    <s v="Rescate por personal adiestrado con equipamiento"/>
    <s v="https://www.axega112.gal/es/noticia/es/rescatados-dos-buceadores-en-apuros-en-la-playa-de-foxos-en-sanxenxo#https://www.axega112.gal/es/noticia/es/rescatados-dos-buceadores-en-apuros-en-la-playa-de-foxos-en-sanxenxo#"/>
  </r>
  <r>
    <d v="2019-06-05T00:00:00"/>
    <x v="707"/>
    <x v="945"/>
    <s v="Benidorm, Playa de Levante"/>
    <s v="Alicante"/>
    <s v="Cdad Valenciana"/>
    <d v="1899-12-30T11:35:00"/>
    <s v="38.535281"/>
    <s v="-0.119718"/>
    <s v="Rescatada inconsciente y con síntomas de ahogamiento en una playa de Benidorm"/>
    <x v="0"/>
    <n v="71"/>
    <s v="España"/>
    <s v="Sin datos"/>
    <s v="Sin datos"/>
    <s v="Ahogado con sintomas de aspiración de agua"/>
    <s v="Edad, Enfermedad, Enfermedad Mental"/>
    <x v="1"/>
    <s v="Playas con vigilancia"/>
    <s v="Sin datos"/>
    <s v="RCP basica SOS y SVA por SEM"/>
    <s v="En horario de vigilancia"/>
    <s v="Natación recreativa"/>
    <s v="Socorrista en servicio"/>
    <s v="Socorrista"/>
    <s v="Rescate por Socorristas o personas adiestradas en RCP"/>
    <s v="#https://www.diarioinformacion.com/benidorm/2019/06/05/rescatada-inconsciente-sintomas-ahogamiento-playa/2156142.html#"/>
  </r>
  <r>
    <d v="2019-06-05T00:00:00"/>
    <x v="708"/>
    <x v="946"/>
    <s v="Almería, Playa del Zapillo"/>
    <s v="Almería"/>
    <s v="Andalucía"/>
    <d v="1899-12-30T09:50:00"/>
    <s v="36.824981"/>
    <s v="-2.448950"/>
    <s v="Muere un bañista en la playa de El Zapillo de la capital almeriense"/>
    <x v="1"/>
    <n v="64"/>
    <s v="España"/>
    <s v="Enfermedad, ataque cardíaco o ACVA"/>
    <s v="Local"/>
    <s v="Ahogamiento secundario a enfermedad"/>
    <s v="Edad, Enfermedad, Enfermedad Mental"/>
    <x v="0"/>
    <s v="Playas sin vigilancia"/>
    <s v="Sin datos"/>
    <s v="SVA por SEM"/>
    <s v="No vigilado"/>
    <s v="Natación recreativa"/>
    <s v="Ciudadano"/>
    <s v="Ciudadano"/>
    <s v="Asistencia por transeúntes no adiestrados"/>
    <s v="#https://www.diariodealmeria.es/almeria/ahogado-almeria-capital_0_1361264127.html#"/>
  </r>
  <r>
    <d v="2019-06-05T00:00:00"/>
    <x v="709"/>
    <x v="947"/>
    <s v="Jávea"/>
    <s v="Alicante"/>
    <s v="Cdad Valenciana"/>
    <d v="1899-12-30T16:20:00"/>
    <s v="38.738553"/>
    <s v="0.220444"/>
    <s v="Rescatan a una niña de cuatro años con síntomas de ahogamiento tras caer en la piscina"/>
    <x v="0"/>
    <n v="4"/>
    <s v="Alemania"/>
    <s v="Falta de supervisión o vigilancia"/>
    <s v="Extranjero"/>
    <s v="Ahogado con sintomas de aspiración de agua"/>
    <s v="Sin datos"/>
    <x v="1"/>
    <s v="Piscinas domesticas no vigiladas"/>
    <s v="Excelentes condiciones, entornos cerrados o cubiertos"/>
    <s v="RCP basica temprana por transeunte adiestrado"/>
    <s v="No vigilado"/>
    <s v="Actividad cerca del agua"/>
    <s v="Acompañante, familiar, amigo"/>
    <s v="Acompañante, familiar, amigo"/>
    <s v="Asistencia por transeúntes adiestrados"/>
    <s v="#https://lamarinaplaza.com/2019/06/05/trasladan-hospital-nina-4-anos-ahogada-piscina-xabia/#"/>
  </r>
  <r>
    <d v="2019-06-04T00:00:00"/>
    <x v="710"/>
    <x v="948"/>
    <s v="Torrox Costa, urbanización Torcasol"/>
    <s v="Málaga"/>
    <s v="Andalucía"/>
    <d v="1899-12-30T13:40:00"/>
    <s v="36.732059"/>
    <s v="-3.975244"/>
    <s v="Muere ahogado un turista alemán en una piscina de Torrox"/>
    <x v="1"/>
    <n v="74"/>
    <s v="Alemania"/>
    <s v="Enfermedad, ataque cardíaco o ACVA"/>
    <s v="Extranjero"/>
    <s v="Ahogamiento secundario a enfermedad"/>
    <s v="Edad, Enfermedad, Enfermedad Mental"/>
    <x v="0"/>
    <s v="Piscinas de urbanizaciones con vigilancia"/>
    <s v="Buenas condiciones metereológicas o del agua (Bandera Verde)"/>
    <s v="RCP basica SOS y SVA por SEM"/>
    <s v="En horario de vigilancia"/>
    <s v="Natación recreativa"/>
    <s v="Socorrista en servicio"/>
    <s v="Socorrista"/>
    <s v="Rescate por Socorristas o personas adiestradas en RCP"/>
    <s v="#https://www.diariosur.es/axarquia/muere-ahogado-turista-20190605170712-nt.html#"/>
  </r>
  <r>
    <d v="2019-06-04T00:00:00"/>
    <x v="711"/>
    <x v="949"/>
    <s v="Zaragoza, Canal Imperial"/>
    <s v="Zaragoza"/>
    <s v="Aragón"/>
    <d v="1899-12-30T17:10:00"/>
    <s v="41.630476"/>
    <s v="-0.874852"/>
    <s v="Muere un hombre en Zaragoza al sufrir un desvanecimiento y caer al Canal Imperial"/>
    <x v="1"/>
    <n v="60"/>
    <s v="España"/>
    <s v="Enfermedad, ataque cardíaco o ACVA"/>
    <s v="Sin datos"/>
    <s v="Ahogamiento secundario a enfermedad"/>
    <s v="Sin datos"/>
    <x v="0"/>
    <s v="Rios, canales y similares"/>
    <s v="Sin datos"/>
    <s v="Recuperacion de cadaver"/>
    <s v="No vigilado"/>
    <s v="Pesca desde playa o rocas"/>
    <s v="Ciudadano"/>
    <s v="Cuerpo de Seguridad o Emergencias"/>
    <s v="Recuperación de cadaver"/>
    <s v="#https://www.heraldo.es/noticias/aragon/zaragoza/2019/06/04/rescatan-un-cadaver-del-canal-imperial-en-el-barrio-de-la-paz-1318625.html#"/>
  </r>
  <r>
    <d v="2019-06-04T00:00:00"/>
    <x v="712"/>
    <x v="950"/>
    <s v="Arico, Playa de la Jaca"/>
    <s v="Tenerife"/>
    <s v="Canarias"/>
    <d v="1899-12-30T13:40:00"/>
    <s v="28.120638"/>
    <s v="-16.462895"/>
    <s v="Grave tras ser rescatado con síntomas de ahogamiento en una playa de Arico"/>
    <x v="1"/>
    <n v="45"/>
    <s v="España"/>
    <s v="Sin datos"/>
    <s v="Sin datos"/>
    <s v="Ahogado con sintomas de aspiración de agua"/>
    <s v="Sin datos"/>
    <x v="1"/>
    <s v="Playas sin vigilancia"/>
    <s v="Sin datos"/>
    <s v="RCP basica temprana por transeunte adiestrado"/>
    <s v="No vigilado"/>
    <s v="Natación recreativa"/>
    <s v="Ciudadano"/>
    <s v="Ciudadano"/>
    <s v="Asistencia por transeúntes adiestrados"/>
    <s v="#https://www3.gobiernodecanarias.org/noticias/un-varon-es-rescatado-del-mar-con-sintomas-de-ahogamiento-en-tenerife/#"/>
  </r>
  <r>
    <d v="2019-06-03T00:00:00"/>
    <x v="713"/>
    <x v="951"/>
    <s v="Santa María de SalceDa de Caselas"/>
    <s v="Pontevedra"/>
    <s v="Galicia"/>
    <d v="1899-12-30T20:30:00"/>
    <s v="42.115406"/>
    <s v="-8.547856"/>
    <s v="Hospitalizan a un bebé en estado crítico tras caerse en la piscina de una casa en Salceda"/>
    <x v="1"/>
    <n v="2"/>
    <s v="España"/>
    <s v="Falta de supervisión o vigilancia"/>
    <s v="Local"/>
    <s v="Ahogado con sintomas de aspiración de agua"/>
    <s v="Sin datos"/>
    <x v="0"/>
    <s v="Piscinas domesticas no vigiladas"/>
    <s v="Excelentes condiciones, entornos cerrados o cubiertos"/>
    <s v="SVA por SEM"/>
    <s v="No vigilado"/>
    <s v="Actividad cerca del agua"/>
    <s v="Acompañante, familiar, amigo"/>
    <s v="Acompañante, familiar, amigo"/>
    <s v="Asistencia por transeúntes no adiestrados"/>
    <s v="#https://www.lavozdegalicia.es/noticia/vigo/2019/06/03/hospitalizado-bebe-cayo-piscina-casa-salceda/00031559590516874613326.htm#"/>
  </r>
  <r>
    <d v="2019-06-03T00:00:00"/>
    <x v="714"/>
    <x v="952"/>
    <s v="Ibiza, Cap Martinet"/>
    <s v="Ibiza"/>
    <s v="Baleares"/>
    <m/>
    <s v="38.917984"/>
    <s v="1.460019"/>
    <s v="Localizan el cuerpo sin vida del joven británico desaparecido en Ibiza"/>
    <x v="1"/>
    <n v="28"/>
    <s v="Reino Unido"/>
    <s v="Sin datos"/>
    <s v="Extranjero"/>
    <s v="Ahogamiento secundario a accidente"/>
    <s v="Drogas, Alcohol, tóxicos"/>
    <x v="0"/>
    <s v="Playas sin vigilancia"/>
    <s v="Sin datos"/>
    <s v="Recuperacion de cadaver"/>
    <s v="No vigilado"/>
    <s v="Actividad cerca del agua"/>
    <s v="Ciudadano"/>
    <s v="Cuerpo de Seguridad o Emergencias"/>
    <s v="Recuperación de cadaver"/>
    <s v="#https://www.diariodeibiza.es/pitiuses-balears/2019/06/06/localizan-cuerpo-vida-joven-britanico/1071714.html#"/>
  </r>
  <r>
    <d v="2019-06-03T00:00:00"/>
    <x v="715"/>
    <x v="953"/>
    <s v="Villamediana de Iregua"/>
    <s v="La Rioja"/>
    <s v="La Rioja"/>
    <d v="1899-12-30T19:00:00"/>
    <s v="42.426435"/>
    <s v="-2.422052"/>
    <s v="Rescatado un joven de morir ahogado tras desvancerse en una piscina de Villamediana"/>
    <x v="1"/>
    <n v="14"/>
    <s v="España"/>
    <s v="Sin datos"/>
    <s v="Local"/>
    <s v="Ahogado con sintomas de aspiración de agua"/>
    <s v="Sin datos"/>
    <x v="1"/>
    <s v="Piscinas urbanización o privadas no vigiladas"/>
    <s v="Buenas condiciones metereológicas o del agua (Bandera Verde)"/>
    <s v="RCP basica temprana por transeunte adiestrado"/>
    <s v="No vigilado"/>
    <s v="Natación recreativa"/>
    <s v="Acompañante, familiar, amigo"/>
    <s v="Ciudadano"/>
    <s v="Asistencia por transeúntes adiestrados"/>
    <s v="#https://www.larioja.com/comarcas/rescatado-joven-morir-20190604174656-nt.html#"/>
  </r>
  <r>
    <d v="2019-06-02T00:00:00"/>
    <x v="716"/>
    <x v="954"/>
    <s v="Alginet"/>
    <s v="Valencia"/>
    <s v="Cdad Valenciana"/>
    <d v="1899-12-30T19:15:00"/>
    <s v="39.262827"/>
    <s v="-0.470066"/>
    <s v="Muere el niño de cuatro años que fue rescatado de una piscina en Alginet"/>
    <x v="1"/>
    <n v="4"/>
    <s v="España"/>
    <s v="Falta de supervisión o vigilancia"/>
    <s v="Local"/>
    <s v="Ahogado con sintomas de aspiración de agua"/>
    <s v="Sin datos"/>
    <x v="0"/>
    <s v="Piscinas domesticas no vigiladas"/>
    <s v="Excelentes condiciones, entornos cerrados o cubiertos"/>
    <s v="SVA por SEM"/>
    <s v="No vigilado"/>
    <s v="Natación recreativa"/>
    <s v="Acompañante, familiar, amigo"/>
    <s v="Acompañante, familiar, amigo"/>
    <s v="Asistencia por transeúntes no adiestrados"/>
    <s v="#https://www.levante-emv.com/sucesos/2019/06/09/muere-nino-cuatro-anos-rescatado/1886518.html#"/>
  </r>
  <r>
    <d v="2019-06-02T00:00:00"/>
    <x v="717"/>
    <x v="955"/>
    <s v="Muxia, Punta da Buitra"/>
    <s v="A Coruña"/>
    <s v="Galicia"/>
    <d v="1899-12-30T15:00:00"/>
    <s v="43.091785"/>
    <s v="-9.258511"/>
    <s v="Rescatan a un pescador xalleiro que cayó en la costa de Muxía"/>
    <x v="1"/>
    <n v="35"/>
    <s v="España"/>
    <s v="Accidente, caída o zambullida accidentales"/>
    <s v="Local"/>
    <s v="Perdida de Control"/>
    <s v="Peligrosidad del entorno"/>
    <x v="3"/>
    <s v="Entorno marino"/>
    <s v="Sin datos"/>
    <s v="Sin Reanimacion"/>
    <s v="No vigilado"/>
    <s v="Pesca desde playa o rocas"/>
    <s v="Acompañante, familiar, amigo"/>
    <s v="Cuerpo de Seguridad o Emergencias"/>
    <s v="Rescate por personal adiestrado con equipamiento"/>
    <s v="#https://www.adiantegalicia.es/costa-da-morte/2019/06/02/rescatan-a-un-pescador-xalleiro-que-cayo-en-la-costa-de-muxia-.html#"/>
  </r>
  <r>
    <d v="2019-06-02T00:00:00"/>
    <x v="718"/>
    <x v="956"/>
    <s v="Ayamonte, Punta del Moral"/>
    <s v="Huelva"/>
    <s v="Andalucía"/>
    <d v="1899-12-30T15:30:00"/>
    <s v="37.178798"/>
    <s v="-7.329095"/>
    <s v="Seis rescatados al volcar una embarcación en Ayamonte"/>
    <x v="1"/>
    <n v="35"/>
    <s v="España"/>
    <s v="Naufragio"/>
    <s v="Sin datos"/>
    <s v="Perdida de Control"/>
    <s v="Sin datos"/>
    <x v="2"/>
    <s v="Franja costera o alta mar"/>
    <s v="Sin datos"/>
    <s v="Sin Reanimacion"/>
    <s v="No vigilado"/>
    <s v="Embarcación a motor"/>
    <s v="Acompañante, familiar, amigo"/>
    <s v="Embarcación de rescate"/>
    <s v="Rescate por personal adiestrado con equipamiento"/>
    <s v="#https://www.lavanguardia.com/local/sevilla/20190602/462624824201/sucesos--seis-rescatados-dos-menores-al-volcar-una-embarcacion-en-la-playa-de-punta-del-moral-en-ayamonte.html#"/>
  </r>
  <r>
    <d v="2019-06-02T00:00:00"/>
    <x v="718"/>
    <x v="957"/>
    <s v="Ayamonte, Punta del Moral"/>
    <s v="Huelva"/>
    <s v="Andalucía"/>
    <d v="1899-12-30T15:30:00"/>
    <s v="37.178798"/>
    <s v="-7.329095"/>
    <s v="Seis rescatados al volcar una embarcación en Ayamonte"/>
    <x v="1"/>
    <n v="35"/>
    <s v="España"/>
    <s v="Naufragio"/>
    <s v="Sin datos"/>
    <s v="Perdida de Control"/>
    <s v="Sin datos"/>
    <x v="2"/>
    <s v="Franja costera o alta mar"/>
    <s v="Sin datos"/>
    <s v="Sin Reanimacion"/>
    <s v="No vigilado"/>
    <s v="Embarcación a motor"/>
    <s v="Acompañante, familiar, amigo"/>
    <s v="Embarcación de rescate"/>
    <s v="Rescate por personal adiestrado con equipamiento"/>
    <s v="#https://www.lavanguardia.com/local/sevilla/20190602/462624824201/sucesos--seis-rescatados-dos-menores-al-volcar-una-embarcacion-en-la-playa-de-punta-del-moral-en-ayamonte.html#"/>
  </r>
  <r>
    <d v="2019-06-02T00:00:00"/>
    <x v="718"/>
    <x v="958"/>
    <s v="Ayamonte, Punta del Moral"/>
    <s v="Huelva"/>
    <s v="Andalucía"/>
    <d v="1899-12-30T15:30:00"/>
    <s v="37.178798"/>
    <s v="-7.329095"/>
    <s v="Seis rescatados al volcar una embarcación en Ayamonte"/>
    <x v="0"/>
    <n v="35"/>
    <s v="España"/>
    <s v="Naufragio"/>
    <s v="Sin datos"/>
    <s v="Perdida de Control"/>
    <s v="Sin datos"/>
    <x v="2"/>
    <s v="Franja costera o alta mar"/>
    <s v="Sin datos"/>
    <s v="Sin Reanimacion"/>
    <s v="No vigilado"/>
    <s v="Embarcación a motor"/>
    <s v="Acompañante, familiar, amigo"/>
    <s v="Embarcación de rescate"/>
    <s v="Rescate por personal adiestrado con equipamiento"/>
    <s v="#https://www.lavanguardia.com/local/sevilla/20190602/462624824201/sucesos--seis-rescatados-dos-menores-al-volcar-una-embarcacion-en-la-playa-de-punta-del-moral-en-ayamonte.html#"/>
  </r>
  <r>
    <d v="2019-06-02T00:00:00"/>
    <x v="718"/>
    <x v="959"/>
    <s v="Ayamonte, Punta del Moral"/>
    <s v="Huelva"/>
    <s v="Andalucía"/>
    <d v="1899-12-30T15:30:00"/>
    <s v="37.178798"/>
    <s v="-7.329095"/>
    <s v="Seis rescatados al volcar una embarcación en Ayamonte"/>
    <x v="0"/>
    <n v="35"/>
    <s v="España"/>
    <s v="Naufragio"/>
    <s v="Sin datos"/>
    <s v="Perdida de Control"/>
    <s v="Sin datos"/>
    <x v="2"/>
    <s v="Franja costera o alta mar"/>
    <s v="Sin datos"/>
    <s v="Sin Reanimacion"/>
    <s v="No vigilado"/>
    <s v="Embarcación a motor"/>
    <s v="Acompañante, familiar, amigo"/>
    <s v="Embarcación de rescate"/>
    <s v="Rescate por personal adiestrado con equipamiento"/>
    <s v="#https://www.lavanguardia.com/local/sevilla/20190602/462624824201/sucesos--seis-rescatados-dos-menores-al-volcar-una-embarcacion-en-la-playa-de-punta-del-moral-en-ayamonte.html#"/>
  </r>
  <r>
    <d v="2019-06-02T00:00:00"/>
    <x v="718"/>
    <x v="960"/>
    <s v="Ayamonte, Punta del Moral"/>
    <s v="Huelva"/>
    <s v="Andalucía"/>
    <d v="1899-12-30T15:30:00"/>
    <s v="37.178798"/>
    <s v="-7.329095"/>
    <s v="Seis rescatados al volcar una embarcación en Ayamonte"/>
    <x v="1"/>
    <n v="3"/>
    <s v="España"/>
    <s v="Naufragio"/>
    <s v="Sin datos"/>
    <s v="Perdida de Control"/>
    <s v="Sin datos"/>
    <x v="2"/>
    <s v="Franja costera o alta mar"/>
    <s v="Sin datos"/>
    <s v="Sin Reanimacion"/>
    <s v="No vigilado"/>
    <s v="Embarcación a motor"/>
    <s v="Acompañante, familiar, amigo"/>
    <s v="Embarcación de rescate"/>
    <s v="Rescate por personal adiestrado con equipamiento"/>
    <s v="#https://www.lavanguardia.com/local/sevilla/20190602/462624824201/sucesos--seis-rescatados-dos-menores-al-volcar-una-embarcacion-en-la-playa-de-punta-del-moral-en-ayamonte.html#"/>
  </r>
  <r>
    <d v="2019-06-02T00:00:00"/>
    <x v="718"/>
    <x v="961"/>
    <s v="Ayamonte, Punta del Moral"/>
    <s v="Huelva"/>
    <s v="Andalucía"/>
    <d v="1899-12-30T15:30:00"/>
    <s v="37.178798"/>
    <s v="-7.329095"/>
    <s v="Seis rescatados al volcar una embarcación en Ayamonte"/>
    <x v="1"/>
    <n v="3"/>
    <s v="España"/>
    <s v="Naufragio"/>
    <s v="Sin datos"/>
    <s v="Perdida de Control"/>
    <s v="Sin datos"/>
    <x v="2"/>
    <s v="Franja costera o alta mar"/>
    <s v="Sin datos"/>
    <s v="Sin Reanimacion"/>
    <s v="No vigilado"/>
    <s v="Embarcación a motor"/>
    <s v="Acompañante, familiar, amigo"/>
    <s v="Embarcación de rescate"/>
    <s v="Rescate por personal adiestrado con equipamiento"/>
    <s v="#https://www.lavanguardia.com/local/sevilla/20190602/462624824201/sucesos--seis-rescatados-dos-menores-al-volcar-una-embarcacion-en-la-playa-de-punta-del-moral-en-ayamonte.html#"/>
  </r>
  <r>
    <d v="2019-06-02T00:00:00"/>
    <x v="719"/>
    <x v="962"/>
    <s v="Salinas, Playa de San Juan"/>
    <s v="Asturias"/>
    <s v="Asturias"/>
    <m/>
    <s v="43.585507"/>
    <s v="-5.944106"/>
    <s v="El peligroso estado de la mar condicionó el primer día masivo de playa en Salinas"/>
    <x v="1"/>
    <n v="15"/>
    <s v="España"/>
    <s v="Condiciones del medio acuático"/>
    <s v="Sin datos"/>
    <s v="Perdida de Control"/>
    <s v="Sin datos"/>
    <x v="2"/>
    <s v="Playas con vigilancia"/>
    <s v="Moderadas condiciones metereológicas o del agua (Bandera amarilla)"/>
    <s v="Sin Reanimacion"/>
    <s v="En horario de vigilancia"/>
    <s v="Natación recreativa"/>
    <s v="Socorrista en servicio"/>
    <s v="Socorrista"/>
    <s v="Rescate por Socorristas o personas adiestradas en RCP"/>
    <s v="#https://www.lne.es/aviles/2019/06/02/peligroso-mar-condiciono-primer-dia/2482121.html#"/>
  </r>
  <r>
    <d v="2019-06-02T00:00:00"/>
    <x v="719"/>
    <x v="963"/>
    <s v="Salinas, Playa de San Juan"/>
    <s v="Asturias"/>
    <s v="Asturias"/>
    <m/>
    <s v="43.585507"/>
    <s v="-5.944106"/>
    <s v="El peligroso estado de la mar condicionó el primer día masivo de playa en Salinas"/>
    <x v="1"/>
    <n v="15"/>
    <s v="España"/>
    <s v="Condiciones del medio acuático"/>
    <s v="Sin datos"/>
    <s v="Perdida de Control"/>
    <s v="Sin datos"/>
    <x v="2"/>
    <s v="Playas con vigilancia"/>
    <s v="Moderadas condiciones metereológicas o del agua (Bandera amarilla)"/>
    <s v="Sin Reanimacion"/>
    <s v="En horario de vigilancia"/>
    <s v="Natación recreativa"/>
    <s v="Socorrista en servicio"/>
    <s v="Socorrista"/>
    <s v="Rescate por Socorristas o personas adiestradas en RCP"/>
    <s v="#https://www.lne.es/aviles/2019/06/02/peligroso-mar-condiciono-primer-dia/2482121.html#"/>
  </r>
  <r>
    <d v="2019-06-01T00:00:00"/>
    <x v="720"/>
    <x v="964"/>
    <s v="O Porriño, Río Louro"/>
    <s v="Pontevedra"/>
    <s v="Galicia"/>
    <m/>
    <s v="42.162297"/>
    <s v="-8.624364"/>
    <s v="Localizan el cuerpo de un vecino de O Porriño flotando en el Louro"/>
    <x v="1"/>
    <n v="44"/>
    <s v="España"/>
    <s v="Sin datos"/>
    <s v="Limítrofe"/>
    <s v="Posible Ahogamiento"/>
    <s v="Sin datos"/>
    <x v="0"/>
    <s v="Rios, canales y similares"/>
    <s v="Sin datos"/>
    <s v="Recuperacion de cadaver"/>
    <s v="No vigilado"/>
    <s v="Sin datos"/>
    <s v="Ciudadano"/>
    <s v="Cuerpo de Seguridad o Emergencias"/>
    <s v="Recuperación de cadaver"/>
    <s v="#https://www.lavozdegalicia.es/noticia/vigo/o-porrino/2019/06/01/localizan-cuerpo-vecino-porrino-flotando-louro/00031559391713133764582.htm#"/>
  </r>
  <r>
    <d v="2019-06-01T00:00:00"/>
    <x v="721"/>
    <x v="965"/>
    <s v="Hondarribia, Cala Erentzin"/>
    <s v="Guipuzcoa"/>
    <s v="Euskadi"/>
    <d v="1899-12-30T15:00:00"/>
    <s v="43.377705"/>
    <s v="-1.845924"/>
    <s v="Mueren dos personas ahogadas en una cala de Fuenterrabía"/>
    <x v="1"/>
    <n v="47"/>
    <s v="España"/>
    <s v="Accidente, caída o zambullida accidentales"/>
    <s v="Limítrofe"/>
    <s v="Ahogamiento secundario a accidente"/>
    <s v="Sin datos"/>
    <x v="0"/>
    <s v="Entorno marino"/>
    <s v="Sin datos"/>
    <s v="Recuperacion de cadaver"/>
    <s v="No vigilado"/>
    <s v="Actividad cerca del agua"/>
    <s v="Acompañante, familiar, amigo"/>
    <s v="Cuerpo de Seguridad o Emergencias"/>
    <s v="Recuperación de cadaver"/>
    <s v="#https://www.diariodenavarra.es/noticias/sucesos/2019/06/01/mueren-dos-personas-ahogadas-una-cala-fuenterrabia-653392-3204.html#"/>
  </r>
  <r>
    <d v="2019-06-01T00:00:00"/>
    <x v="721"/>
    <x v="966"/>
    <s v="Hondarribia, Cala Erentzin"/>
    <s v="Guipuzcoa"/>
    <s v="Euskadi"/>
    <d v="1899-12-30T15:00:00"/>
    <s v="43.377705"/>
    <s v="-1.845924"/>
    <s v="Mueren dos personas ahogadas en una cala de Fuenterrabía"/>
    <x v="1"/>
    <n v="49"/>
    <s v="España"/>
    <s v="Intento de rescate de personas o animales"/>
    <s v="Limítrofe"/>
    <s v="Ahogado con sintomas de aspiración de agua"/>
    <s v="Sin datos"/>
    <x v="0"/>
    <s v="Entorno marino"/>
    <s v="Sin datos"/>
    <s v="Recuperacion de cadaver"/>
    <s v="No vigilado"/>
    <s v="Actividad cerca del agua"/>
    <s v="Acompañante, familiar, amigo"/>
    <s v="Cuerpo de Seguridad o Emergencias"/>
    <s v="Recuperación de cadaver"/>
    <s v="#https://www.diariodenavarra.es/noticias/sucesos/2019/06/01/mueren-dos-personas-ahogadas-una-cala-fuenterrabia-653392-3204.html#"/>
  </r>
  <r>
    <d v="2019-06-01T00:00:00"/>
    <x v="722"/>
    <x v="967"/>
    <s v="Muros, Playa de Ancoradoiro"/>
    <s v="A Coruña"/>
    <s v="Galicia"/>
    <d v="1899-12-30T13:00:00"/>
    <s v="42.763101"/>
    <s v="-9.116471"/>
    <s v="Un surfista rescata a un bañista en apuros en la playa de Ancoradoiro"/>
    <x v="1"/>
    <n v="30"/>
    <s v="España"/>
    <s v="Condiciones del medio acuático"/>
    <s v="Sin datos"/>
    <s v="Perdida de Control"/>
    <s v="Sin datos"/>
    <x v="2"/>
    <s v="Playas sin vigilancia"/>
    <s v="Sin datos"/>
    <s v="Sin Reanimacion"/>
    <s v="No vigilado"/>
    <s v="Natación recreativa"/>
    <s v="Ciudadano"/>
    <s v="Ciudadano"/>
    <s v="Asistencia por transeúntes no adiestrados"/>
    <s v="#https://www.lne.es/aviles/2019/06/01/rescatan-mujer-cayo-playa-verdicio/2481707.html#"/>
  </r>
  <r>
    <d v="2019-06-01T00:00:00"/>
    <x v="723"/>
    <x v="968"/>
    <s v="Aranjuez, Rïo Jarama"/>
    <s v="Madrid"/>
    <s v="Madrid"/>
    <d v="1899-12-30T18:00:00"/>
    <s v="40.087369"/>
    <s v="-3.607852"/>
    <s v="Hallado el cadáver de un bañista ahogado en el río Jarama a su paso por Aranjuez"/>
    <x v="1"/>
    <n v="37"/>
    <s v="España"/>
    <s v="Falta de competencia acuática"/>
    <s v="Sin datos"/>
    <s v="Ahogado con sintomas de aspiración de agua"/>
    <s v="Sin datos"/>
    <x v="0"/>
    <s v="Rios, canales y similares"/>
    <s v="Sin datos"/>
    <s v="Recuperacion de cadaver"/>
    <s v="No vigilado"/>
    <s v="Natación recreativa"/>
    <s v="Acompañante, familiar, amigo"/>
    <s v="Cuerpo de Seguridad o Emergencias"/>
    <s v="Recuperación de cadaver"/>
    <s v="#https://www.abc.es/espana/madrid/abci-buscan-hombre-podria-haber-muerto-ahogado-jarama-201906012126_noticia.html#"/>
  </r>
  <r>
    <d v="2019-06-01T00:00:00"/>
    <x v="724"/>
    <x v="969"/>
    <s v="Pedrosa de Tobalina"/>
    <s v="Burgos"/>
    <s v="Castilla y León"/>
    <d v="1899-12-30T16:38:00"/>
    <s v="42.848241"/>
    <s v="-3.334335"/>
    <s v="Fallece por ahogamiento en la cascada de Pedrosa de Tobalina"/>
    <x v="1"/>
    <n v="48"/>
    <s v="Bulgaria"/>
    <s v="Sin datos"/>
    <s v="Residente"/>
    <s v="Ahogado con sintomas de aspiración de agua"/>
    <s v="Sin datos"/>
    <x v="0"/>
    <s v="Rios, canales y similares"/>
    <s v="Sin datos"/>
    <s v="SVA por SEM"/>
    <s v="No vigilado"/>
    <s v="Natación recreativa"/>
    <s v="Ciudadano"/>
    <s v="Ciudadano"/>
    <s v="Asistencia por transeúntes no adiestrados"/>
    <s v="#https://112.jcyl.es/web/jcyl/112/es/Plantilla100Detalle/1284178030391/_/1284873545564/Emergencia#"/>
  </r>
  <r>
    <d v="2019-06-01T00:00:00"/>
    <x v="725"/>
    <x v="970"/>
    <s v="Cartagena"/>
    <s v="Murcia"/>
    <s v="Murcia"/>
    <d v="1899-12-30T17:22:00"/>
    <s v="37.597922"/>
    <s v="-0.974664"/>
    <s v="Mujer de 84 años ha fallecido al caer al agua en el Paseo del Muelle de Santa Lucía en Cartagena"/>
    <x v="0"/>
    <n v="84"/>
    <s v="España"/>
    <s v="Accidente, caída o zambullida accidentales"/>
    <s v="Local"/>
    <s v="Ahogamiento secundario a accidente"/>
    <s v="Edad, Enfermedad, Enfermedad Mental"/>
    <x v="0"/>
    <s v="Puertos, embarcaderos, amarres"/>
    <s v="Buenas condiciones metereológicas o del agua (Bandera Verde)"/>
    <s v="SVA por SEM"/>
    <s v="No vigilado"/>
    <s v="Actividad cerca del agua"/>
    <s v="Acompañante, familiar, amigo"/>
    <s v="Cuerpo de Seguridad o Emergencias"/>
    <s v="Rescate por personal adiestrado con equipamiento"/>
    <s v="#http://www.112rmurcia.es/noticias/index.php/7566#"/>
  </r>
  <r>
    <d v="2019-05-31T00:00:00"/>
    <x v="726"/>
    <x v="971"/>
    <s v="Avilés, Playa de San Juan de Nieva"/>
    <s v="Asturias"/>
    <s v="Asturias"/>
    <m/>
    <s v="43.588461"/>
    <s v="-5.942157"/>
    <s v="Un surfista rescata a tres menores atrapadas por la corriente en San Juan de Nieva"/>
    <x v="0"/>
    <n v="15"/>
    <s v="España"/>
    <s v="Corriente de resaca"/>
    <s v="Local"/>
    <s v="Perdida de Control"/>
    <s v="Sin datos"/>
    <x v="2"/>
    <s v="Playas sin vigilancia"/>
    <s v="Sin datos"/>
    <s v="Sin Reanimacion"/>
    <s v="No vigilado"/>
    <s v="Natación recreativa"/>
    <s v="Ciudadano"/>
    <s v="Ciudadano"/>
    <s v="Asistencia por transeúntes adiestrados"/>
    <s v="#https://www.elcomercio.es/aviles/surfista-rescata-tres-20190601193947-nt.html#"/>
  </r>
  <r>
    <d v="2019-05-31T00:00:00"/>
    <x v="726"/>
    <x v="972"/>
    <s v="Avilés, Playa de San Juan de Nieva"/>
    <s v="Asturias"/>
    <s v="Asturias"/>
    <m/>
    <s v="43.588461"/>
    <s v="-5.942157"/>
    <s v="Un surfista rescata a tres menores atrapadas por la corriente en San Juan de Nieva"/>
    <x v="0"/>
    <n v="15"/>
    <s v="España"/>
    <s v="Corriente de resaca"/>
    <s v="Local"/>
    <s v="Perdida de Control"/>
    <s v="Sin datos"/>
    <x v="2"/>
    <s v="Playas sin vigilancia"/>
    <s v="Sin datos"/>
    <s v="Sin Reanimacion"/>
    <s v="No vigilado"/>
    <s v="Natación recreativa"/>
    <s v="Ciudadano"/>
    <s v="Ciudadano"/>
    <s v="Asistencia por transeúntes adiestrados"/>
    <s v="#https://www.elcomercio.es/aviles/surfista-rescata-tres-20190601193947-nt.html#"/>
  </r>
  <r>
    <d v="2019-05-31T00:00:00"/>
    <x v="726"/>
    <x v="973"/>
    <s v="Avilés, Playa de San Juan de Nieva"/>
    <s v="Asturias"/>
    <s v="Asturias"/>
    <m/>
    <s v="43.588461"/>
    <s v="-5.942157"/>
    <s v="Un surfista rescata a tres menores atrapadas por la corriente en San Juan de Nieva"/>
    <x v="0"/>
    <n v="15"/>
    <s v="España"/>
    <s v="Corriente de resaca"/>
    <s v="Local"/>
    <s v="Perdida de Control"/>
    <s v="Sin datos"/>
    <x v="2"/>
    <s v="Playas sin vigilancia"/>
    <s v="Sin datos"/>
    <s v="Sin Reanimacion"/>
    <s v="No vigilado"/>
    <s v="Natación recreativa"/>
    <s v="Ciudadano"/>
    <s v="Ciudadano"/>
    <s v="Asistencia por transeúntes adiestrados"/>
    <s v="#https://www.elcomercio.es/aviles/surfista-rescata-tres-20190601193947-nt.html#"/>
  </r>
  <r>
    <d v="2019-05-31T00:00:00"/>
    <x v="727"/>
    <x v="974"/>
    <s v="Caspe, Embalse de Mequinenza"/>
    <s v="Zaragoza"/>
    <s v="Aragón"/>
    <d v="1899-12-30T19:30:00"/>
    <s v="41.365298"/>
    <s v="0.267104"/>
    <s v="Dos alemanes desaparecidos en el pantano de Mequinenza tras chocar dos barcas"/>
    <x v="1"/>
    <n v="55"/>
    <s v="Alemania"/>
    <s v="Naufragio"/>
    <s v="Extranjero"/>
    <s v="Ahogado con sintomas de aspiración de agua"/>
    <s v="Sin datos"/>
    <x v="0"/>
    <s v="Embalses, Pantanos"/>
    <s v="Sin datos"/>
    <s v="Recuperacion de cadaver"/>
    <s v="No vigilado"/>
    <s v="Pesca recreativa desde embarcacion"/>
    <s v="Acompañante, familiar, amigo"/>
    <s v="Cuerpo de Seguridad o Emergencias"/>
    <s v="Recuperación de cadaver"/>
    <s v="https://www.heraldo.es/noticias/aragon/2019/05/31/buscan-dos-personas-accidente-dos-embarcaciones-pantano-mequinenza-1318015.html#https://www.heraldo.es/noticias/aragon/2019/05/31/buscan-dos-personas-accidente-dos-embarcaciones-pantano-mequinenza-1318015.html#"/>
  </r>
  <r>
    <d v="2019-05-31T00:00:00"/>
    <x v="727"/>
    <x v="975"/>
    <s v="Caspe, Embalse de Mequinenza"/>
    <s v="Zaragoza"/>
    <s v="Aragón"/>
    <d v="1899-12-30T19:30:00"/>
    <s v="41.365298"/>
    <s v="0.267104"/>
    <s v="Dos alemanes desaparecidos en el pantano de Mequinenza tras chocar dos barcas"/>
    <x v="1"/>
    <n v="54"/>
    <s v="Alemania"/>
    <s v="Naufragio"/>
    <s v="Extranjero"/>
    <s v="Ahogado con sintomas de aspiración de agua"/>
    <s v="Sin datos"/>
    <x v="0"/>
    <s v="Embalses, Pantanos"/>
    <s v="Sin datos"/>
    <s v="Recuperacion de cadaver"/>
    <s v="No vigilado"/>
    <s v="Pesca recreativa desde embarcacion"/>
    <s v="Acompañante, familiar, amigo"/>
    <s v="Cuerpo de Seguridad o Emergencias"/>
    <s v="Recuperación de cadaver"/>
    <s v="https://www.heraldo.es/noticias/aragon/2019/05/31/buscan-dos-personas-accidente-dos-embarcaciones-pantano-mequinenza-1318015.html#https://www.heraldo.es/noticias/aragon/2019/05/31/buscan-dos-personas-accidente-dos-embarcaciones-pantano-mequinenza-1318015.html#"/>
  </r>
  <r>
    <d v="2019-05-31T00:00:00"/>
    <x v="728"/>
    <x v="976"/>
    <s v="Isla de Arousa, Playa de Riasón"/>
    <s v="Pontevedra"/>
    <s v="Galicia"/>
    <d v="1899-12-30T13:30:00"/>
    <s v="42.535003"/>
    <s v="-8.861984"/>
    <s v="Fallece una avilesina ahogada en una playa de Arousa"/>
    <x v="0"/>
    <n v="69"/>
    <s v="España"/>
    <s v="Sin datos"/>
    <s v="Otra CCAA"/>
    <s v="Posible Ahogamiento"/>
    <s v="Edad, Enfermedad, Enfermedad Mental"/>
    <x v="0"/>
    <s v="Playas sin vigilancia"/>
    <s v="Sin datos"/>
    <s v="SVA por SEM"/>
    <s v="No vigilado"/>
    <s v="Natación recreativa"/>
    <s v="Ciudadano"/>
    <s v="Ciudadano"/>
    <s v="Asistencia por transeúntes no adiestrados"/>
    <s v="#https://www.lne.es/asturias/2019/05/31/muere-ahogada-asturiana-ahogada-playa/2481320.html#"/>
  </r>
  <r>
    <d v="2019-05-31T00:00:00"/>
    <x v="729"/>
    <x v="977"/>
    <s v="A Coruña, Playa de Riazor"/>
    <s v="A Coruña"/>
    <s v="Galicia"/>
    <m/>
    <s v="43.370735"/>
    <s v="-8.410932"/>
    <s v="Aparece flotando el cadáver de un hombre a 300 metros de la coraza de Riazor"/>
    <x v="1"/>
    <n v="55"/>
    <s v="España"/>
    <s v="Sin datos"/>
    <s v="Local"/>
    <s v="Posible Ahogamiento"/>
    <s v="Sin datos"/>
    <x v="0"/>
    <s v="Playas sin vigilancia"/>
    <s v="Sin datos"/>
    <s v="Recuperacion de cadaver"/>
    <s v="No vigilado"/>
    <s v="Pesca desde playa o rocas"/>
    <s v="Ciudadano"/>
    <s v="Cuerpo de Seguridad o Emergencias"/>
    <s v="Recuperación de cadaver"/>
    <s v="#https://www.lavozdegalicia.es/noticia/coruna/2019/05/31/aparece-flotando-cuerpo-300-metros-coraza-riazor-coruna/00031559323945958290125.htm#"/>
  </r>
  <r>
    <d v="2019-05-31T00:00:00"/>
    <x v="730"/>
    <x v="978"/>
    <s v="Benidorm, Playa de Poniente"/>
    <s v="Alicante"/>
    <s v="Cdad Valenciana"/>
    <d v="1899-12-30T13:10:00"/>
    <s v="38.528827"/>
    <s v="-0.161117"/>
    <s v="Reaniman a una mujer en Benidorm después de que los socorristas la sacaran inconsciente del mar"/>
    <x v="0"/>
    <m/>
    <s v="España"/>
    <s v="Sin datos"/>
    <s v="Sin datos"/>
    <s v="Ahogado con sintomas de aspiración de agua"/>
    <s v="Sin datos"/>
    <x v="1"/>
    <s v="Playas con vigilancia"/>
    <s v="Sin datos"/>
    <s v="RCP basica SOS y SVA por SEM"/>
    <s v="En horario de vigilancia"/>
    <s v="Natación recreativa"/>
    <s v="Socorrista en servicio"/>
    <s v="Socorrista"/>
    <s v="Rescate por Socorristas o personas adiestradas en RCP"/>
    <s v="#https://www.20minutos.es/noticia/3657769/0/reaniman-mujer-benidorm-despues-que-socorristas-sacaran-inconsciente-mar/#"/>
  </r>
  <r>
    <d v="2019-05-30T00:00:00"/>
    <x v="731"/>
    <x v="979"/>
    <s v="Alozaina"/>
    <s v="Málaga"/>
    <s v="Andalucía"/>
    <d v="1899-12-30T12:40:00"/>
    <s v="36.727896"/>
    <s v="-4.856881"/>
    <s v="Fallece un hombre de 85 años ahogado en una piscina de Alozaina"/>
    <x v="1"/>
    <n v="85"/>
    <s v="España"/>
    <s v="Sin datos"/>
    <s v="Local"/>
    <s v="Posible Ahogamiento"/>
    <s v="Edad, Enfermedad, Enfermedad Mental"/>
    <x v="0"/>
    <s v="Piscinas domesticas no vigiladas"/>
    <s v="Excelentes condiciones, entornos cerrados o cubiertos"/>
    <s v="SVA por SEM"/>
    <s v="No vigilado"/>
    <s v="Natación recreativa"/>
    <s v="Acompañante, familiar, amigo"/>
    <s v="Acompañante, familiar, amigo"/>
    <s v="Recuperación de cadaver"/>
    <s v="#https://www.europapress.es/andalucia/malaga-00356/noticia-muere-hombre-85-anos-ahogado-piscina-alozaina-20190530165309.html#"/>
  </r>
  <r>
    <d v="2019-05-30T00:00:00"/>
    <x v="732"/>
    <x v="980"/>
    <s v="Miami Playa"/>
    <s v="Tarragona"/>
    <s v="Cataluña"/>
    <m/>
    <s v="41.011688"/>
    <s v="0.933362"/>
    <s v="Salvan a una niña de 2 años de morir ahogada en una piscina privada de Miami Platja"/>
    <x v="0"/>
    <n v="2"/>
    <s v="España"/>
    <s v="Falta de supervisión o vigilancia"/>
    <s v="Sin datos"/>
    <s v="Perdida de Control"/>
    <s v="Sin datos"/>
    <x v="3"/>
    <s v="Piscinas domesticas no vigiladas"/>
    <s v="Excelentes condiciones, entornos cerrados o cubiertos"/>
    <s v="Sin Reanimacion"/>
    <s v="No vigilado"/>
    <s v="Actividad cerca del agua"/>
    <s v="Acompañante, familiar, amigo"/>
    <s v="Acompañante, familiar, amigo"/>
    <s v="Asistencia por transeúntes no adiestrados"/>
    <s v="#https://www.diaridetarragona.com/costa/Salvan-a-una-nina-de-2-anos-de-morir-ahogada-en-una-piscina-privada-de-Miami-Platja-20190530-0061.html#"/>
  </r>
  <r>
    <d v="2019-05-30T00:00:00"/>
    <x v="733"/>
    <x v="981"/>
    <s v="Cartagena, Muelle de Santa Lucía"/>
    <s v="Murcia"/>
    <s v="Murcia"/>
    <d v="1899-12-30T17:00:00"/>
    <s v="37.597137"/>
    <s v="-0.979976"/>
    <s v="Fallece una mujer al caer al mar en el Muelle de Santa Lucía en Cartagena"/>
    <x v="0"/>
    <n v="84"/>
    <s v="España"/>
    <s v="Accidente, caída o zambullida accidentales"/>
    <s v="Sin datos"/>
    <s v="Ahogado con sintomas de aspiración de agua"/>
    <s v="Edad, Enfermedad, Enfermedad Mental"/>
    <x v="0"/>
    <s v="Puertos, embarcaderos, amarres"/>
    <s v="Sin datos"/>
    <s v="SVA por SEM"/>
    <s v="No vigilado"/>
    <s v="Actividad cerca del agua"/>
    <s v="Acompañante, familiar, amigo"/>
    <s v="Cuerpo de Seguridad o Emergencias"/>
    <s v="Asistencia por transeúntes adiestrados"/>
    <s v="#https://www.larazon.es/local/murcia/fallece-una-mujer-al-caer-al-mar-en-el-muelle-de-santa-lucia-en-cartagena-FG23619149#"/>
  </r>
  <r>
    <d v="2019-05-30T00:00:00"/>
    <x v="734"/>
    <x v="982"/>
    <s v="La Toja"/>
    <s v="Pontevedra"/>
    <s v="Galicia"/>
    <d v="1899-12-30T23:20:00"/>
    <s v="42.488687"/>
    <s v="-8.842485"/>
    <s v="Amplio operativo de rescate por cuatro turistas rusos que se echaron a nadar en A Toxa"/>
    <x v="1"/>
    <n v="60"/>
    <s v="Rusia"/>
    <s v="Condiciones del medio acuático"/>
    <s v="Extranjero"/>
    <s v="Perdida de Control"/>
    <s v="Sin datos"/>
    <x v="2"/>
    <s v="Puertos, embarcaderos, amarres"/>
    <s v="Moderadas condiciones metereológicas o del agua (Bandera amarilla)"/>
    <s v="Sin Reanimacion"/>
    <s v="No vigilado"/>
    <s v="Natación recreativa"/>
    <s v="Ciudadano"/>
    <s v="No preciso extraccion"/>
    <s v="Rescate por personal adiestrado con equipamiento"/>
    <s v="#https://www.farodevigo.es/portada-arousa/2019/05/31/amplio-operativo-rescate-cuatro-turistas/2115458.html#"/>
  </r>
  <r>
    <d v="2019-05-30T00:00:00"/>
    <x v="734"/>
    <x v="983"/>
    <s v="La Toja"/>
    <s v="Pontevedra"/>
    <s v="Galicia"/>
    <d v="1899-12-30T23:20:00"/>
    <s v="42.488687"/>
    <s v="-8.842485"/>
    <s v="Amplio operativo de rescate por cuatro turistas rusos que se echaron a nadar en A Toxa"/>
    <x v="1"/>
    <n v="60"/>
    <s v="Rusia"/>
    <s v="Condiciones del medio acuático"/>
    <s v="Extranjero"/>
    <s v="Perdida de Control"/>
    <s v="Sin datos"/>
    <x v="2"/>
    <s v="Puertos, embarcaderos, amarres"/>
    <s v="Moderadas condiciones metereológicas o del agua (Bandera amarilla)"/>
    <s v="Sin Reanimacion"/>
    <s v="No vigilado"/>
    <s v="Natación recreativa"/>
    <s v="Ciudadano"/>
    <s v="No preciso extraccion"/>
    <s v="Rescate por personal adiestrado con equipamiento"/>
    <s v="#https://www.farodevigo.es/portada-arousa/2019/05/31/amplio-operativo-rescate-cuatro-turistas/2115458.html#"/>
  </r>
  <r>
    <d v="2019-05-30T00:00:00"/>
    <x v="735"/>
    <x v="984"/>
    <s v="Zaragoza, Río Ebro"/>
    <s v="Zaragoza"/>
    <s v="Aragón"/>
    <d v="1899-12-30T21:40:00"/>
    <s v="41.651352"/>
    <s v="-0.855327"/>
    <s v="Una mujer de unos 45 años sufrió un accidente mientras practicaba piragüismo"/>
    <x v="0"/>
    <n v="45"/>
    <s v="España"/>
    <s v="Navegación o deportes acuáticos"/>
    <s v="Local"/>
    <s v="Perdida de Control"/>
    <s v="Sin datos"/>
    <x v="3"/>
    <s v="Rios, canales y similares"/>
    <s v="Sin datos"/>
    <s v="Sin Reanimacion"/>
    <s v="No vigilado"/>
    <s v="Piraguismo, Kayac"/>
    <s v="Servicios de emergencia, policia, bomberos"/>
    <s v="Cuerpo de Seguridad o Emergencias"/>
    <s v="Rescate por personal adiestrado con equipamiento"/>
    <s v="#https://www.heraldo.es/noticias/aragon/zaragoza/2019/05/31/cadaver-rio-ebro-rescate-piragueista-zaragoza-1317836.html#"/>
  </r>
  <r>
    <d v="2019-05-30T00:00:00"/>
    <x v="736"/>
    <x v="985"/>
    <s v="Zaragoza, Río Ebro"/>
    <s v="Zaragoza"/>
    <s v="Aragón"/>
    <m/>
    <s v="41.651352"/>
    <s v="-0.855327"/>
    <s v="Los Bomberos encuentran un cadáver en el Ebro cuando rescataban a una piragüista"/>
    <x v="1"/>
    <m/>
    <s v="España"/>
    <s v="Sin datos"/>
    <s v="Sin datos"/>
    <s v="Posible Ahogamiento"/>
    <s v="Sin datos"/>
    <x v="0"/>
    <s v="Rios, canales y similares"/>
    <s v="Sin datos"/>
    <s v="Recuperacion de cadaver"/>
    <s v="No vigilado"/>
    <s v="Sin datos"/>
    <s v="Servicios de emergencia, policia, bomberos"/>
    <s v="Cuerpo de Seguridad o Emergencias"/>
    <s v="Recuperación de cadaver"/>
    <s v="#https://www.heraldo.es/noticias/aragon/zaragoza/2019/05/31/cadaver-rio-ebro-rescate-piragueista-zaragoza-1317836.html#"/>
  </r>
  <r>
    <d v="2019-05-30T00:00:00"/>
    <x v="737"/>
    <x v="986"/>
    <s v="Tossa de Mar, Playa de la mar menuda"/>
    <s v="Girona"/>
    <s v="Cataluña"/>
    <d v="1899-12-30T23:17:00"/>
    <s v="41.722168"/>
    <s v="2.938056"/>
    <s v="Hallado el cadáver de un submarinista que desapareció anoche en Tossa de Mar"/>
    <x v="1"/>
    <n v="45"/>
    <s v="España"/>
    <s v="Incidente o accidente de buceo"/>
    <s v="Sin datos"/>
    <s v="Ahogamiento secundario a accidente"/>
    <s v="Sin datos"/>
    <x v="0"/>
    <s v="Entorno marino"/>
    <s v="Sin datos"/>
    <s v="Recuperacion de cadaver"/>
    <s v="No vigilado"/>
    <s v="Buceo profesional"/>
    <s v="Acompañante, familiar, amigo"/>
    <s v="Cuerpo de Seguridad o Emergencias"/>
    <s v="Recuperación de cadaver"/>
    <s v="#https://www.cope.es/actualidad/espana/noticias/hallado-cadaver-submarinista-que-desaparecio-anoche-tossa-mar-20190531_426601#"/>
  </r>
  <r>
    <d v="2019-05-29T00:00:00"/>
    <x v="738"/>
    <x v="987"/>
    <s v="Barbate"/>
    <s v="Cádiz"/>
    <s v="Andalucía"/>
    <m/>
    <s v="36.178310"/>
    <s v="-5.972792"/>
    <s v="Salvan la vida a tres jerezanos atrapados en una roca en Barbate"/>
    <x v="1"/>
    <m/>
    <s v="España"/>
    <s v="Condiciones del medio acuático"/>
    <s v="Otra provincia"/>
    <s v="Perdida de Control"/>
    <s v="Desconocimiento o falta de información"/>
    <x v="2"/>
    <s v="Entorno marino"/>
    <s v="Sin datos"/>
    <s v="Sin Reanimacion"/>
    <s v="No vigilado"/>
    <s v="Actividad cerca del agua"/>
    <s v="Acompañante, familiar, amigo"/>
    <s v="Helicoptero"/>
    <s v="Rescate por personal adiestrado con equipamiento"/>
    <s v="#https://andaluciainformacion.es/sanlucar/829310/salvan-la-vida-a-tres-jerezanos-atrapados-en-una-roca-en-barbate/#!#"/>
  </r>
  <r>
    <d v="2019-05-29T00:00:00"/>
    <x v="738"/>
    <x v="988"/>
    <s v="Barbate"/>
    <s v="Cádiz"/>
    <s v="Andalucía"/>
    <m/>
    <s v="36.178310"/>
    <s v="-5.972792"/>
    <s v="Salvan la vida a tres jerezanos atrapados en una roca en Barbate"/>
    <x v="1"/>
    <m/>
    <s v="España"/>
    <s v="Condiciones del medio acuático"/>
    <s v="Otra provincia"/>
    <s v="Perdida de Control"/>
    <s v="Desconocimiento o falta de información"/>
    <x v="2"/>
    <s v="Entorno marino"/>
    <s v="Sin datos"/>
    <s v="Sin Reanimacion"/>
    <s v="No vigilado"/>
    <s v="Actividad cerca del agua"/>
    <s v="Acompañante, familiar, amigo"/>
    <s v="Helicoptero"/>
    <s v="Rescate por personal adiestrado con equipamiento"/>
    <s v="#https://andaluciainformacion.es/sanlucar/829310/salvan-la-vida-a-tres-jerezanos-atrapados-en-una-roca-en-barbate/#!#"/>
  </r>
  <r>
    <d v="2019-05-29T00:00:00"/>
    <x v="738"/>
    <x v="989"/>
    <s v="Barbate"/>
    <s v="Cádiz"/>
    <s v="Andalucía"/>
    <m/>
    <s v="36.178310"/>
    <s v="-5.972792"/>
    <s v="Salvan la vida a tres jerezanos atrapados en una roca en Barbate"/>
    <x v="1"/>
    <m/>
    <s v="España"/>
    <s v="Condiciones del medio acuático"/>
    <s v="Otra provincia"/>
    <s v="Perdida de Control"/>
    <s v="Desconocimiento o falta de información"/>
    <x v="2"/>
    <s v="Entorno marino"/>
    <s v="Sin datos"/>
    <s v="Sin Reanimacion"/>
    <s v="No vigilado"/>
    <s v="Actividad cerca del agua"/>
    <s v="Acompañante, familiar, amigo"/>
    <s v="Helicoptero"/>
    <s v="Rescate por personal adiestrado con equipamiento"/>
    <s v="#https://andaluciainformacion.es/sanlucar/829310/salvan-la-vida-a-tres-jerezanos-atrapados-en-una-roca-en-barbate/#!#"/>
  </r>
  <r>
    <d v="2019-05-29T00:00:00"/>
    <x v="739"/>
    <x v="990"/>
    <s v="Zumaia, Playa de Itzurun"/>
    <s v="Guipuzcoa"/>
    <s v="Euskadi"/>
    <m/>
    <s v="43.300406"/>
    <s v="-2.260428"/>
    <s v="Encuentran el cadáver de un hombre en la playa de Itzurun, en Zumaia"/>
    <x v="1"/>
    <m/>
    <s v="España"/>
    <s v="Sin datos"/>
    <s v="Sin datos"/>
    <s v="Posible Ahogamiento"/>
    <s v="Sin datos"/>
    <x v="0"/>
    <s v="Playas sin vigilancia"/>
    <s v="Sin datos"/>
    <s v="Recuperacion de cadaver"/>
    <s v="No vigilado"/>
    <s v="Sin datos"/>
    <s v="Ciudadano"/>
    <s v="Ciudadano"/>
    <s v="Recuperación de cadaver"/>
    <s v="#https://www.eitb.eus/es/noticias/sociedad/detalle/6441786/encuentran-cadaver-hombre-playa-itzurun-zumaia-29-mayo-2019/#"/>
  </r>
  <r>
    <d v="2019-05-28T00:00:00"/>
    <x v="740"/>
    <x v="991"/>
    <s v="Torrevieja, Playa del Palangre"/>
    <s v="Alicante"/>
    <s v="Cdad Valenciana"/>
    <d v="1899-12-30T19:30:00"/>
    <s v="37.980405"/>
    <s v="-0.664207"/>
    <s v="Muere ahogada una mujer en la Cala del Palangre de Torrevieja"/>
    <x v="0"/>
    <m/>
    <s v="España"/>
    <s v="Sin datos"/>
    <s v="Sin datos"/>
    <s v="Ahogado con sintomas de aspiración de agua"/>
    <s v="Edad, Enfermedad, Enfermedad Mental"/>
    <x v="0"/>
    <s v="Playas sin vigilancia"/>
    <s v="Sin datos"/>
    <s v="SVA por SEM"/>
    <s v="No vigilado"/>
    <s v="Natación recreativa"/>
    <s v="Ciudadano"/>
    <s v="Cuerpo de Seguridad o Emergencias"/>
    <s v="Asistencia por transeúntes no adiestrados"/>
    <s v="#https://www.diarioinformacion.com/vega-baja/2019/05/29/muere-ahogada-mujer-cala-palangre/2153606.html#"/>
  </r>
  <r>
    <d v="2019-05-28T00:00:00"/>
    <x v="741"/>
    <x v="992"/>
    <s v="Candelaria, Playa de las Caletillas"/>
    <s v="Tenerife"/>
    <s v="Canarias"/>
    <d v="1899-12-30T15:45:00"/>
    <s v="28.365101"/>
    <s v="-16.364005"/>
    <s v="Rescatado del mar en la playa de Las Caletillas"/>
    <x v="1"/>
    <n v="60"/>
    <s v="España"/>
    <s v="Sin datos"/>
    <s v="Sin datos"/>
    <s v="Ahogado con sintomas de aspiración de agua"/>
    <s v="Sin datos"/>
    <x v="1"/>
    <s v="Playas con vigilancia"/>
    <s v="Sin datos"/>
    <s v="RCP basica SOS y SVA por SEM"/>
    <s v="En horario de vigilancia"/>
    <s v="Natación recreativa"/>
    <s v="Socorrista en servicio"/>
    <s v="Socorrista"/>
    <s v="Rescate por Socorristas o personas adiestradas en RCP"/>
    <s v="#https://www3.gobiernodecanarias.org/noticias/un-varon-sufre-un-ahogamiento-incompleto-en-tenerife/#"/>
  </r>
  <r>
    <d v="2019-05-28T00:00:00"/>
    <x v="742"/>
    <x v="993"/>
    <s v="Vilaseca, Playa de La Pineda"/>
    <s v="Tarragona"/>
    <s v="Cataluña"/>
    <d v="1899-12-30T13:00:00"/>
    <s v="41.076532"/>
    <s v="1.183281"/>
    <s v="Una niña de 5 años muere ahogada en una playa de Tarragona tras ir a la deriva con su flotador"/>
    <x v="0"/>
    <n v="5"/>
    <s v="Georgia"/>
    <s v="Condiciones del medio acuático"/>
    <s v="Extranjero"/>
    <s v="Ahogado con sintomas de aspiración de agua"/>
    <s v="Sin datos"/>
    <x v="0"/>
    <s v="Playas sin vigilancia"/>
    <s v="Sin datos"/>
    <s v="SVA por SEM"/>
    <s v="No vigilado"/>
    <s v="Natación recreativa"/>
    <s v="Acompañante, familiar, amigo"/>
    <s v="Cuerpo de Seguridad o Emergencias"/>
    <s v="Asistencia por transeúntes no adiestrados"/>
    <s v="#https://www.elperiodico.com/es/sociedad/20190528/muere-nina-ahogada-playa-tarragona-7477892#"/>
  </r>
  <r>
    <d v="2019-05-27T00:00:00"/>
    <x v="743"/>
    <x v="994"/>
    <s v="Peñíscola, Torre Badum"/>
    <s v="Castellón"/>
    <s v="Cdad Valenciana"/>
    <m/>
    <s v="40.322306"/>
    <s v="0.363956"/>
    <s v="Confirman que el cadáver hallado en el mar cerca de la Sierra de Irta es del empresario desaparecido en Peñíscola"/>
    <x v="1"/>
    <n v="53"/>
    <s v="Francia"/>
    <s v="Sin datos"/>
    <s v="Residente"/>
    <s v="Posible Ahogamiento"/>
    <s v="Sin datos"/>
    <x v="0"/>
    <s v="Entorno marino"/>
    <s v="Sin datos"/>
    <s v="Recuperacion de cadaver"/>
    <s v="No vigilado"/>
    <s v="Actividad cerca del agua"/>
    <s v="Servicios de emergencia, policia, bomberos"/>
    <s v="Cuerpo de Seguridad o Emergencias"/>
    <s v="Recuperación de cadaver"/>
    <s v="#https://www.elmundo.es/comunidad-valenciana/castellon/2019/06/09/5cfd445d21efa050188b45b2.html#"/>
  </r>
  <r>
    <d v="2019-05-27T00:00:00"/>
    <x v="744"/>
    <x v="995"/>
    <s v="Arucas, Playa de El Puertillo"/>
    <s v="Gran Canaria"/>
    <s v="Canarias"/>
    <d v="1899-12-30T17:55:00"/>
    <s v="28.150934"/>
    <s v="-15.534916"/>
    <s v="Unos surfistas rescatan a un bañista en apuros en El Puertillo"/>
    <x v="1"/>
    <n v="56"/>
    <s v="España"/>
    <s v="Condiciones del medio acuático"/>
    <s v="Sin datos"/>
    <s v="Ahogado con sintomas de aspiración de agua"/>
    <s v="Sin datos"/>
    <x v="1"/>
    <s v="Playas sin vigilancia"/>
    <s v="Sin datos"/>
    <s v="SVA por SEM"/>
    <s v="No vigilado"/>
    <s v="Natación recreativa"/>
    <s v="Ciudadano"/>
    <s v="Ciudadano"/>
    <s v="Asistencia por transeúntes no adiestrados"/>
    <s v="#https://www3.gobiernodecanarias.org/noticias/varon-grave-tras-sufrir-un-ahogamiento-incompleto-en-gran-canaria/#"/>
  </r>
  <r>
    <d v="2019-05-27T00:00:00"/>
    <x v="745"/>
    <x v="996"/>
    <s v="Arriarán Auzoa, Pantano de Arriarán"/>
    <s v="Guipuzcoa"/>
    <s v="Euskadi"/>
    <m/>
    <s v="43.072910"/>
    <s v="-2.240028"/>
    <s v="Hallan el cadáver del beasaindarra de 69 años desaparecido el lunes en el pantano de Arriaran"/>
    <x v="1"/>
    <n v="69"/>
    <s v="España"/>
    <s v="Sin datos"/>
    <s v="Limítrofe"/>
    <s v="Posible Ahogamiento"/>
    <s v="Edad, Enfermedad, Enfermedad Mental"/>
    <x v="0"/>
    <s v="Embalses, Pantanos"/>
    <s v="Sin datos"/>
    <s v="Recuperacion de cadaver"/>
    <s v="No vigilado"/>
    <s v="Actividad cerca del agua"/>
    <s v="Servicios de emergencia, policia, bomberos"/>
    <s v="Cuerpo de Seguridad o Emergencias"/>
    <s v="Recuperación de cadaver"/>
    <s v="#https://www.diariovasco.com/gipuzkoa/hallan-cadaver-beasaindarra-20190529152341-nt.html#"/>
  </r>
  <r>
    <d v="2019-05-27T00:00:00"/>
    <x v="746"/>
    <x v="997"/>
    <s v="Salobreña, Playa de la Charca"/>
    <s v="Granada"/>
    <s v="Andalucía"/>
    <m/>
    <s v="36.734486"/>
    <s v="-3.590596"/>
    <s v="Aparece el cadáver de Elisa Puga, la mujer desaparecida en Granada"/>
    <x v="0"/>
    <n v="74"/>
    <s v="España"/>
    <s v="Sin datos"/>
    <s v="Limítrofe"/>
    <s v="Posible Ahogamiento"/>
    <s v="Edad, Enfermedad, Enfermedad Mental"/>
    <x v="0"/>
    <s v="Playas sin vigilancia"/>
    <s v="Sin datos"/>
    <s v="Recuperacion de cadaver"/>
    <s v="No vigilado"/>
    <s v="Sin datos"/>
    <s v="Ciudadano"/>
    <s v="Cuerpo de Seguridad o Emergencias"/>
    <s v="Recuperación de cadaver"/>
    <s v="#https://www.ideal.es/granada/costa/aparece-cadaver-mujer-20190528120818-nt.html#"/>
  </r>
  <r>
    <d v="2019-05-27T00:00:00"/>
    <x v="747"/>
    <x v="998"/>
    <s v="La Oliva, Grandes playas de Corralejo"/>
    <s v="Fuerteventura"/>
    <s v="Canarias"/>
    <d v="1899-12-30T16:00:00"/>
    <s v="28.706700"/>
    <s v="-13.836241"/>
    <s v="Un hombre muere tras ser rescatado del agua en Corralejo"/>
    <x v="1"/>
    <n v="50"/>
    <s v="España"/>
    <s v="Navegación o deportes acuáticos"/>
    <s v="Sin datos"/>
    <s v="Ahogado con sintomas de aspiración de agua"/>
    <s v="Sin datos"/>
    <x v="1"/>
    <s v="Playas con vigilancia"/>
    <s v="Sin datos"/>
    <s v="RCP basica SOS y SVA por SEM"/>
    <s v="En horario de vigilancia"/>
    <s v="Surf-Windsurf-Esqui acuatico-Kyte"/>
    <s v="Socorrista en servicio"/>
    <s v="Socorrista"/>
    <s v="Rescate por Socorristas o personas adiestradas en RCP"/>
    <s v="#https://www3.gobiernodecanarias.org/noticias/varon-fallecido-tras-ser-rescatado-del-agua-en-fuerteventura/#"/>
  </r>
  <r>
    <d v="2019-05-26T00:00:00"/>
    <x v="748"/>
    <x v="999"/>
    <s v="Mazarrón, Playa de la Ermita"/>
    <s v="Murcia"/>
    <s v="Murcia"/>
    <m/>
    <s v="37.559296"/>
    <s v="-1.272610"/>
    <s v="Hallan el cuerpo sin vida de una mujer en la playa de La Ermita de Mazarrón"/>
    <x v="0"/>
    <n v="71"/>
    <s v="Francia"/>
    <s v="Sin datos"/>
    <s v="Residente"/>
    <s v="Posible Ahogamiento"/>
    <s v="Edad, Enfermedad, Enfermedad Mental"/>
    <x v="0"/>
    <s v="Playas sin vigilancia"/>
    <s v="Sin datos"/>
    <s v="Recuperacion de cadaver"/>
    <s v="No vigilado"/>
    <s v="Sin datos"/>
    <s v="Ciudadano"/>
    <s v="Cuerpo de Seguridad o Emergencias"/>
    <s v="Recuperación de cadaver"/>
    <s v="#https://www.laverdad.es/murcia/mazarron/hallan-cuerpo-vida-20190527211449-nt.html#"/>
  </r>
  <r>
    <d v="2019-05-26T00:00:00"/>
    <x v="749"/>
    <x v="1000"/>
    <s v="Las Palmas de Gran Canaria"/>
    <s v="Gran Canaria"/>
    <s v="Canarias"/>
    <m/>
    <s v="28.124226"/>
    <s v="-15.422474"/>
    <s v="Rescatan a 4 personas a la deriva en el mar"/>
    <x v="1"/>
    <n v="30"/>
    <s v="España"/>
    <s v="Naufragio"/>
    <s v="Local"/>
    <s v="Perdida de Control"/>
    <s v="Sin datos"/>
    <x v="2"/>
    <s v="Entorno marino"/>
    <s v="Moderadas condiciones metereológicas o del agua (Bandera amarilla)"/>
    <s v="Sin Reanimacion"/>
    <s v="No vigilado"/>
    <s v="Embarcación a motor"/>
    <s v="Ciudadano"/>
    <s v="Embarcación de rescate"/>
    <s v="Rescate por personal adiestrado con equipamiento"/>
    <s v="#https://www.canarias7.es/sucesos/rescatan-a-4-personas-a-la-deriva-en-el-mar-IE7314183#"/>
  </r>
  <r>
    <d v="2019-05-26T00:00:00"/>
    <x v="749"/>
    <x v="1001"/>
    <s v="Las Palmas de Gran Canaria"/>
    <s v="Gran Canaria"/>
    <s v="Canarias"/>
    <m/>
    <s v="28.124226"/>
    <s v="-15.422474"/>
    <s v="Rescatan a 4 personas a la deriva en el mar"/>
    <x v="1"/>
    <n v="30"/>
    <s v="España"/>
    <s v="Naufragio"/>
    <s v="Local"/>
    <s v="Perdida de Control"/>
    <s v="Sin datos"/>
    <x v="2"/>
    <s v="Entorno marino"/>
    <s v="Moderadas condiciones metereológicas o del agua (Bandera amarilla)"/>
    <s v="Sin Reanimacion"/>
    <s v="No vigilado"/>
    <s v="Embarcación a motor"/>
    <s v="Ciudadano"/>
    <s v="Embarcación de rescate"/>
    <s v="Rescate por personal adiestrado con equipamiento"/>
    <s v="#https://www.canarias7.es/sucesos/rescatan-a-4-personas-a-la-deriva-en-el-mar-IE7314183#"/>
  </r>
  <r>
    <d v="2019-05-26T00:00:00"/>
    <x v="749"/>
    <x v="1002"/>
    <s v="Las Palmas de Gran Canaria"/>
    <s v="Gran Canaria"/>
    <s v="Canarias"/>
    <m/>
    <s v="28.124226"/>
    <s v="-15.422474"/>
    <s v="Rescatan a 4 personas a la deriva en el mar"/>
    <x v="1"/>
    <n v="15"/>
    <s v="España"/>
    <s v="Naufragio"/>
    <s v="Local"/>
    <s v="Perdida de Control"/>
    <s v="Sin datos"/>
    <x v="2"/>
    <s v="Entorno marino"/>
    <s v="Moderadas condiciones metereológicas o del agua (Bandera amarilla)"/>
    <s v="Sin Reanimacion"/>
    <s v="No vigilado"/>
    <s v="Embarcación a motor"/>
    <s v="Ciudadano"/>
    <s v="Embarcación de rescate"/>
    <s v="Rescate por personal adiestrado con equipamiento"/>
    <s v="#https://www.canarias7.es/sucesos/rescatan-a-4-personas-a-la-deriva-en-el-mar-IE7314183#"/>
  </r>
  <r>
    <d v="2019-05-26T00:00:00"/>
    <x v="749"/>
    <x v="1003"/>
    <s v="Las Palmas de Gran Canaria"/>
    <s v="Gran Canaria"/>
    <s v="Canarias"/>
    <m/>
    <s v="28.124226"/>
    <s v="-15.422474"/>
    <s v="Rescatan a 4 personas a la deriva en el mar"/>
    <x v="1"/>
    <n v="15"/>
    <s v="España"/>
    <s v="Naufragio"/>
    <s v="Local"/>
    <s v="Perdida de Control"/>
    <s v="Sin datos"/>
    <x v="2"/>
    <s v="Entorno marino"/>
    <s v="Moderadas condiciones metereológicas o del agua (Bandera amarilla)"/>
    <s v="Sin Reanimacion"/>
    <s v="No vigilado"/>
    <s v="Embarcación a motor"/>
    <s v="Ciudadano"/>
    <s v="Embarcación de rescate"/>
    <s v="Rescate por personal adiestrado con equipamiento"/>
    <s v="#https://www.canarias7.es/sucesos/rescatan-a-4-personas-a-la-deriva-en-el-mar-IE7314183#"/>
  </r>
  <r>
    <d v="2019-05-26T00:00:00"/>
    <x v="750"/>
    <x v="1004"/>
    <s v="Almuñecar, Playa de El Tesorillo"/>
    <s v="Granada"/>
    <s v="Andalucía"/>
    <m/>
    <s v="36.743031"/>
    <s v="-3.663326"/>
    <s v="Investigan la aparición de un cadáver en la orilla de la playa de El Tesorillo de Almuñécar"/>
    <x v="1"/>
    <n v="52"/>
    <s v="Sin Datos"/>
    <s v="Sin datos"/>
    <s v="Residente"/>
    <s v="Posible Ahogamiento"/>
    <s v="Sin datos"/>
    <x v="0"/>
    <s v="Playas sin vigilancia"/>
    <s v="Sin datos"/>
    <s v="Recuperacion de cadaver"/>
    <s v="No vigilado"/>
    <s v="Sin datos"/>
    <s v="Ciudadano"/>
    <s v="Ciudadano"/>
    <s v="Recuperación de cadaver"/>
    <s v="#https://www.ideal.es/granada/costa/aparece-cadaver-orilla-20190526151658-nt.html#"/>
  </r>
  <r>
    <d v="2019-05-26T00:00:00"/>
    <x v="751"/>
    <x v="1005"/>
    <s v="Muro"/>
    <s v="Mallorca"/>
    <s v="Baleares"/>
    <d v="1899-12-30T10:00:00"/>
    <s v="39.809752"/>
    <s v="3.118486"/>
    <s v="Reaniman a una niña rusa de 10 años a punto de ahogarse en Platja de Muro"/>
    <x v="0"/>
    <n v="10"/>
    <s v="Rusia"/>
    <s v="Sin datos"/>
    <s v="Extranjero"/>
    <s v="Ahogado con sintomas de aspiración de agua"/>
    <s v="Sin datos"/>
    <x v="1"/>
    <s v="Playas con vigilancia"/>
    <s v="Sin datos"/>
    <s v="RCP basica SOS y SVA por SEM"/>
    <s v="En horario de vigilancia"/>
    <s v="Natación recreativa"/>
    <s v="Socorrista en servicio"/>
    <s v="Socorrista"/>
    <s v="Rescate por Socorristas o personas adiestradas en RCP"/>
    <s v="#https://www.diariodemallorca.es/sucesos/2019/05/26/reaniman-nina-rusa-10-anos/1420193.html#"/>
  </r>
  <r>
    <d v="2019-05-25T00:00:00"/>
    <x v="752"/>
    <x v="1006"/>
    <s v="Bajamar, piscina natural"/>
    <s v="Tenerife"/>
    <s v="Canarias"/>
    <m/>
    <s v="28.556436"/>
    <s v="-16.344630"/>
    <s v="En estado crítico tras un ahogamiento en la zona de Bajamar"/>
    <x v="1"/>
    <n v="65"/>
    <s v="España"/>
    <s v="Sin datos"/>
    <s v="Sin datos"/>
    <s v="Ahogado con sintomas de aspiración de agua"/>
    <s v="Edad, Enfermedad, Enfermedad Mental"/>
    <x v="1"/>
    <s v="Playas sin vigilancia"/>
    <s v="Sin datos"/>
    <s v="SVA por SEM"/>
    <s v="No vigilado"/>
    <s v="Natación recreativa"/>
    <s v="Ciudadano"/>
    <s v="Sin datos"/>
    <s v="Asistencia por transeúntes no adiestrados"/>
    <s v="#https://www.eldia.es/sucesos/2019/05/25/critico-ahogamiento-zona-bajamar/978390.html#"/>
  </r>
  <r>
    <d v="2019-05-24T00:00:00"/>
    <x v="753"/>
    <x v="1007"/>
    <s v="Arico, Playa de Abades"/>
    <s v="Tenerife"/>
    <s v="Canarias"/>
    <m/>
    <s v="28.141067"/>
    <s v="-16.440090"/>
    <s v="Una joven de 19 años sufre una afección grave cuando buceaba en la Playa de Abades"/>
    <x v="0"/>
    <n v="19"/>
    <s v="Dinamarca"/>
    <s v="Incidente o accidente de buceo"/>
    <s v="Extranjero"/>
    <s v="Ahogamiento secundario a accidente"/>
    <s v="Sin datos"/>
    <x v="0"/>
    <s v="Entorno marino"/>
    <s v="Sin datos"/>
    <s v="RCP basica SOS y SVA por SEM"/>
    <s v="No vigilado"/>
    <s v="Buceo recreativo con botella"/>
    <s v="Acompañante, familiar, amigo"/>
    <s v="Ciudadano"/>
    <s v="Asistencia por transeúntes adiestrados"/>
    <s v="#https://www3.gobiernodecanarias.org/noticias/mujer-en-estado-grave-tras-sufrir-un-accidente-mientras-buceaba-en-tenerife/#"/>
  </r>
  <r>
    <d v="2019-05-23T00:00:00"/>
    <x v="754"/>
    <x v="1008"/>
    <s v="Cabo de Palos"/>
    <s v="Murcia"/>
    <s v="Murcia"/>
    <d v="1899-12-30T12:00:00"/>
    <s v="37.634461"/>
    <s v="-0.686311"/>
    <s v="Hallan en Cabo de Palos el cuerpo de un buceador vecino de Guardamar"/>
    <x v="1"/>
    <n v="50"/>
    <s v="Reino Unido"/>
    <s v="Incidente o accidente de buceo"/>
    <s v="Extranjero"/>
    <s v="Ahogamiento secundario a accidente"/>
    <s v="Edad, Enfermedad, Enfermedad Mental"/>
    <x v="0"/>
    <s v="Franja costera o alta mar"/>
    <s v="Sin datos"/>
    <s v="Recuperacion de cadaver"/>
    <s v="No vigilado"/>
    <s v="Buceo recreativo con botella"/>
    <s v="Acompañante, familiar, amigo"/>
    <s v="Cuerpo de Seguridad o Emergencias"/>
    <s v="Recuperación de cadaver"/>
    <s v="#https://www.diarioinformacion.com/sucesos/2019/05/25/hallan-cabo-palos-cuerpo-buceador/2152215.html#"/>
  </r>
  <r>
    <d v="2019-05-23T00:00:00"/>
    <x v="755"/>
    <x v="1009"/>
    <s v="Estepona, Playa de Benamara"/>
    <s v="Málaga"/>
    <s v="Andalucía"/>
    <d v="1899-12-30T17:50:00"/>
    <s v="36.459531"/>
    <s v="-5.039602"/>
    <s v="Un policía rescata a un kitesurfista que no podía regresar a la orilla tras caer su cometa al mar"/>
    <x v="1"/>
    <n v="49"/>
    <s v="Polonia"/>
    <s v="Condiciones del medio acuático"/>
    <s v="Extranjero"/>
    <s v="Perdida de Control"/>
    <s v="Sin datos"/>
    <x v="2"/>
    <s v="Playas sin vigilancia"/>
    <s v="Sin datos"/>
    <s v="Sin Reanimacion"/>
    <s v="No vigilado"/>
    <s v="Surf-Windsurf-Esqui acuatico-Kyte"/>
    <s v="Servicios de emergencia, policia, bomberos"/>
    <s v="Fuerzas orden publico"/>
    <s v="Asistencia por transeúntes adiestrados"/>
    <s v="#https://www.malagahoy.es/malaga/policia-rescata-kitesurfista-orilla-cometa-mar-estepona_0_1359164225.html#"/>
  </r>
  <r>
    <d v="2019-05-23T00:00:00"/>
    <x v="756"/>
    <x v="1010"/>
    <s v="Puente de Alba, Rio Bernesga"/>
    <s v="León"/>
    <s v="Castilla y León"/>
    <d v="1899-12-30T18:30:00"/>
    <s v="41.818970"/>
    <s v="-5.627291"/>
    <s v="Rescatan a un varón de 82 años que cayó al río con su coche en Puente de Alba"/>
    <x v="1"/>
    <n v="82"/>
    <s v="España"/>
    <s v="Accidente de Trafico"/>
    <s v="Sin datos"/>
    <s v="Ahogamiento secundario a accidente"/>
    <s v="Edad, Enfermedad, Enfermedad Mental"/>
    <x v="4"/>
    <s v="Rios, canales y similares"/>
    <s v="Sin datos"/>
    <s v="Sin Reanimacion"/>
    <s v="No vigilado"/>
    <s v="Circulación en vehiculo"/>
    <s v="Ciudadano"/>
    <s v="Cuerpo de Seguridad o Emergencias"/>
    <s v="Rescate por personal adiestrado con soporte de emergencias"/>
    <s v="#https://www.leonoticias.com/comarcas/rescatan-varon-anos-20190523201554-nt.html#"/>
  </r>
  <r>
    <d v="2019-05-23T00:00:00"/>
    <x v="757"/>
    <x v="1011"/>
    <s v="Baiona, Playa de A Ladeira"/>
    <s v="Pontevedra"/>
    <s v="Galicia"/>
    <m/>
    <s v="43.113584"/>
    <s v="-8.829555"/>
    <s v="Aparece el cadáver de un joven en la playa de A Ladeira"/>
    <x v="1"/>
    <n v="25"/>
    <s v="España"/>
    <s v="Sin datos"/>
    <s v="Limítrofe"/>
    <s v="Posible Ahogamiento"/>
    <s v="Sin datos"/>
    <x v="0"/>
    <s v="Playas sin vigilancia"/>
    <s v="Sin datos"/>
    <s v="Recuperacion de cadaver"/>
    <s v="No vigilado"/>
    <s v="Sin datos"/>
    <s v="Ciudadano"/>
    <s v="Ciudadano"/>
    <s v="Recuperación de cadaver"/>
    <s v="#https://www.farodevigo.es/comarcas/2019/05/23/aparece-cadaver-joven-playa-ladeira/2110554.html#"/>
  </r>
  <r>
    <d v="2019-05-22T00:00:00"/>
    <x v="758"/>
    <x v="1012"/>
    <s v="Níjar, Playa de la Fabriquilla"/>
    <s v="Almería"/>
    <s v="Andalucía"/>
    <d v="1899-12-30T12:10:00"/>
    <s v="36.737709"/>
    <s v="-2.207616"/>
    <s v="Fallece un hombre mientras practicaba submarinismo en una playa de Níjar, Almería"/>
    <x v="1"/>
    <m/>
    <s v="España"/>
    <s v="Incidente o accidente de buceo"/>
    <s v="Sin datos"/>
    <s v="Ahogamiento secundario a accidente"/>
    <s v="Sin datos"/>
    <x v="0"/>
    <s v="Entorno marino"/>
    <s v="Sin datos"/>
    <s v="SVA por SEM"/>
    <s v="No vigilado"/>
    <s v="Buceo recreativo con botella"/>
    <s v="Acompañante, familiar, amigo"/>
    <s v="Ciudadano"/>
    <s v="Asistencia por transeúntes no adiestrados"/>
    <s v="#https://espanadiario.es/amp/andalucia/muere-submarinista-ahogado-nijar-almeria#"/>
  </r>
  <r>
    <d v="2019-05-21T00:00:00"/>
    <x v="759"/>
    <x v="1013"/>
    <s v="La Manga del Mar Menor"/>
    <s v="Murcia"/>
    <s v="Murcia"/>
    <d v="1899-12-30T16:30:00"/>
    <s v="37.655577"/>
    <s v="-0.722621"/>
    <s v="Sanitarios trasladan a centro sanitario a una mujer que han sacado inconsciente de una piscina en La Manga,"/>
    <x v="0"/>
    <n v="65"/>
    <s v="España"/>
    <s v="Sin datos"/>
    <s v="Sin datos"/>
    <s v="Ahogado con sintomas de aspiración de agua"/>
    <s v="Edad, Enfermedad, Enfermedad Mental"/>
    <x v="1"/>
    <s v="Piscinas de equipamientos hoteleros y similares"/>
    <s v="Excelentes condiciones, entornos cerrados o cubiertos"/>
    <s v="RCP basica SOS y SVA por SEM"/>
    <s v="En horario de vigilancia"/>
    <s v="Natación recreativa"/>
    <s v="Socorrista en servicio"/>
    <s v="Socorrista"/>
    <s v="Rescate por Socorristas o personas adiestradas en RCP"/>
    <s v="#http://www.112rmurcia.es/noticias/index.php/7543#"/>
  </r>
  <r>
    <d v="2019-05-20T00:00:00"/>
    <x v="760"/>
    <x v="1014"/>
    <s v="Gordexola"/>
    <s v="Vizcaya"/>
    <s v="Euskadi"/>
    <d v="1899-12-30T08:05:00"/>
    <s v="43.179072"/>
    <s v="-3.071681"/>
    <s v="Hallan el cadáver de un hombre en la orilla de un río en Gordexola"/>
    <x v="1"/>
    <n v="65"/>
    <s v="España"/>
    <s v="Enfermedad, ataque cardíaco o ACVA"/>
    <s v="Local"/>
    <s v="Ahogamiento secundario a enfermedad"/>
    <s v="Edad, Enfermedad, Enfermedad Mental"/>
    <x v="0"/>
    <s v="Rios, canales y similares"/>
    <s v="Sin datos"/>
    <s v="Recuperacion de cadaver"/>
    <s v="No vigilado"/>
    <s v="Actividad cerca del agua"/>
    <s v="Acompañante, familiar, amigo"/>
    <s v="Acompañante, familiar, amigo"/>
    <s v="Recuperación de cadaver"/>
    <s v="#https://www.naiz.eus/eu/actualidad/noticia/20190520/hallan-el-cadaver-de-un-hombre-en-la-orilla-de-un-rio-en-gordexola#"/>
  </r>
  <r>
    <d v="2019-05-20T00:00:00"/>
    <x v="761"/>
    <x v="1015"/>
    <s v="Valencia, Playa del Cabañal"/>
    <s v="Valencia"/>
    <s v="Cdad Valenciana"/>
    <d v="1899-12-30T11:00:00"/>
    <s v="39.466534"/>
    <s v="-0.320692"/>
    <s v="Un socorrista rescata a un anciano que se estaba ahogando en la playa del Cabanyal"/>
    <x v="1"/>
    <n v="87"/>
    <s v="España"/>
    <s v="Sin datos"/>
    <s v="Sin datos"/>
    <s v="Ahogado con sintomas de aspiración de agua"/>
    <s v="Edad, Enfermedad, Enfermedad Mental"/>
    <x v="1"/>
    <s v="Playas sin vigilancia"/>
    <s v="Sin datos"/>
    <s v="RCP basica temprana por transeunte adiestrado"/>
    <s v="No vigilado"/>
    <s v="Natación recreativa"/>
    <s v="Socorrista no en servicio"/>
    <s v="Ciudadano"/>
    <s v="Asistencia por transeúntes adiestrados"/>
    <s v="#https://www.lasprovincias.es/sucesos/socorrista-rescata-anciano-20190520173455-nt.html#"/>
  </r>
  <r>
    <d v="2019-05-19T00:00:00"/>
    <x v="762"/>
    <x v="1016"/>
    <s v="Pájara, muelle de Morro Jable"/>
    <s v="Gran Canaria"/>
    <s v="Canarias"/>
    <m/>
    <s v="28.050267"/>
    <s v="-14.360559"/>
    <s v="Encuentran un cadáver flotando en el muelle de Morro Jable"/>
    <x v="1"/>
    <n v="18"/>
    <s v="Marruecos"/>
    <s v="Sin datos"/>
    <s v="Residente"/>
    <s v="Ahogado con sintomas de aspiración de agua"/>
    <s v="Sin datos"/>
    <x v="0"/>
    <s v="Puertos, embarcaderos, amarres"/>
    <s v="Sin datos"/>
    <s v="Recuperacion de cadaver"/>
    <s v="No vigilado"/>
    <s v="Sin datos"/>
    <s v="Ciudadano"/>
    <s v="Ciudadano"/>
    <s v="Recuperación de cadaver"/>
    <s v="#https://www.canarias7.es/sucesos/encuentran-un-cadaver-flotando-en-el-muelle-de-morro-jable-FF7263610#"/>
  </r>
  <r>
    <d v="2019-05-19T00:00:00"/>
    <x v="763"/>
    <x v="1017"/>
    <s v="O Grove"/>
    <s v="Pontevedra"/>
    <s v="Galicia"/>
    <m/>
    <s v="42.490683"/>
    <s v="-8.934716"/>
    <s v="Rescatados tres pescadores tras volcar frente a la costa de O Grove"/>
    <x v="1"/>
    <n v="30"/>
    <s v="España"/>
    <s v="Naufragio"/>
    <s v="Local"/>
    <s v="Perdida de Control"/>
    <s v="Sin datos"/>
    <x v="2"/>
    <s v="Franja costera o alta mar"/>
    <s v="Sin datos"/>
    <s v="Sin Reanimacion"/>
    <s v="No vigilado"/>
    <s v="Pesca o navegación comercial"/>
    <s v="Acompañante, familiar, amigo"/>
    <s v="Embarcacion costera"/>
    <s v="Asistencia por transeúntes no adiestrados"/>
    <s v="#https://www.farodevigo.es/portada-arousa/2019/05/19/rescatados-tres-pescadores-volcar-frente/2108194.html#"/>
  </r>
  <r>
    <d v="2019-05-19T00:00:00"/>
    <x v="763"/>
    <x v="1018"/>
    <s v="O Grove"/>
    <s v="Pontevedra"/>
    <s v="Galicia"/>
    <m/>
    <s v="42.490683"/>
    <s v="-8.934716"/>
    <s v="Rescatados tres pescadores tras volcar frente a la costa de O Grove"/>
    <x v="1"/>
    <n v="30"/>
    <s v="España"/>
    <s v="Naufragio"/>
    <s v="Local"/>
    <s v="Perdida de Control"/>
    <s v="Sin datos"/>
    <x v="2"/>
    <s v="Franja costera o alta mar"/>
    <s v="Sin datos"/>
    <s v="Sin Reanimacion"/>
    <s v="No vigilado"/>
    <s v="Pesca o navegación comercial"/>
    <s v="Acompañante, familiar, amigo"/>
    <s v="Embarcacion costera"/>
    <s v="Asistencia por transeúntes no adiestrados"/>
    <s v="#https://www.farodevigo.es/portada-arousa/2019/05/19/rescatados-tres-pescadores-volcar-frente/2108194.html#"/>
  </r>
  <r>
    <d v="2019-05-19T00:00:00"/>
    <x v="763"/>
    <x v="1019"/>
    <s v="O Grove"/>
    <s v="Pontevedra"/>
    <s v="Galicia"/>
    <m/>
    <s v="42.490683"/>
    <s v="-8.934716"/>
    <s v="Rescatados tres pescadores tras volcar frente a la costa de O Grove"/>
    <x v="1"/>
    <n v="30"/>
    <s v="España"/>
    <s v="Naufragio"/>
    <s v="Local"/>
    <s v="Perdida de Control"/>
    <s v="Sin datos"/>
    <x v="2"/>
    <s v="Franja costera o alta mar"/>
    <s v="Sin datos"/>
    <s v="Sin Reanimacion"/>
    <s v="No vigilado"/>
    <s v="Pesca o navegación comercial"/>
    <s v="Acompañante, familiar, amigo"/>
    <s v="Embarcacion costera"/>
    <s v="Asistencia por transeúntes no adiestrados"/>
    <s v="#https://www.farodevigo.es/portada-arousa/2019/05/19/rescatados-tres-pescadores-volcar-frente/2108194.html#"/>
  </r>
  <r>
    <d v="2019-05-19T00:00:00"/>
    <x v="764"/>
    <x v="1020"/>
    <s v="Marín"/>
    <s v="Pontevedra"/>
    <s v="Galicia"/>
    <m/>
    <s v="42.401312"/>
    <s v="-8.718633"/>
    <s v="Rescatan al tripulante de un kayac en la ría de Marín"/>
    <x v="1"/>
    <m/>
    <s v="España"/>
    <s v="Condiciones del medio acuático"/>
    <s v="Local"/>
    <s v="Perdida de Control"/>
    <s v="Navegación, deportes acuáticos"/>
    <x v="2"/>
    <s v="Franja costera o alta mar"/>
    <s v="Sin datos"/>
    <s v="Sin Reanimacion"/>
    <s v="No vigilado"/>
    <s v="Piraguismo, Kayac"/>
    <s v="Ciudadano"/>
    <s v="Embarcación de rescate"/>
    <s v="Rescate por personal adiestrado con equipamiento"/>
    <s v="#https://www.farodevigo.es/portada-pontevedra/2019/05/19/rescatan-tripulante-kayac-ria/2108185.html#"/>
  </r>
  <r>
    <d v="2019-05-18T00:00:00"/>
    <x v="765"/>
    <x v="1021"/>
    <s v="Porto do Son, Playa de Arealonga"/>
    <s v="A Coruña"/>
    <s v="Galicia"/>
    <d v="1899-12-30T14:00:00"/>
    <s v="42.690501"/>
    <s v="-9.029273"/>
    <s v="Muere un vigués de 37 años que practicaba surf en una playa de Porto do Son"/>
    <x v="1"/>
    <n v="37"/>
    <s v="España"/>
    <s v="Accidente, caída o zambullida accidentales"/>
    <s v="Otra provincia"/>
    <s v="Ahogamiento secundario a accidente"/>
    <s v="Navegación, deportes acuáticos"/>
    <x v="0"/>
    <s v="Playas sin vigilancia"/>
    <s v="Sin datos"/>
    <s v="Recuperacion de cadaver"/>
    <s v="No vigilado"/>
    <s v="Surf-Windsurf-Esqui acuatico-Kyte"/>
    <s v="Acompañante, familiar, amigo"/>
    <s v="Cuerpo de Seguridad o Emergencias"/>
    <s v="Recuperación de cadaver"/>
    <s v="#https://www.lavozdegalicia.es/noticia/barbanza/porto-do-son/2019/05/18/fallece-surfista-playa-sonense-dique/00031558185143013732297.htm#"/>
  </r>
  <r>
    <d v="2019-05-17T00:00:00"/>
    <x v="766"/>
    <x v="1022"/>
    <s v="Gallipienzo, Río Aragón"/>
    <s v="Navarra"/>
    <s v="Navarra"/>
    <d v="1899-12-30T21:30:00"/>
    <s v="42.522610"/>
    <s v="-1.395503"/>
    <s v="Dos piragüistas son rescatados entre Gallipienzo y Carcastillo"/>
    <x v="1"/>
    <m/>
    <s v="España"/>
    <s v="Naufragio"/>
    <s v="Sin datos"/>
    <s v="Perdida de Control"/>
    <s v="Sin datos"/>
    <x v="3"/>
    <s v="Rios, canales y similares"/>
    <s v="Sin datos"/>
    <s v="Sin datos"/>
    <s v="No vigilado"/>
    <s v="Piraguismo, Kayac"/>
    <s v="Ciudadano"/>
    <s v="Cuerpo de Seguridad o Emergencias"/>
    <s v="Rescate por personal adiestrado con equipamiento"/>
    <s v="#https://www.diariodenavarra.es/noticias/navarra/mas_navarra/2015/05/18/dos_piraguistas_son_rescatados_entre_gallipienzo_carcastillo_232079_2061.html#"/>
  </r>
  <r>
    <d v="2019-05-17T00:00:00"/>
    <x v="766"/>
    <x v="1023"/>
    <s v="Gallipienzo, Río Aragón"/>
    <s v="Navarra"/>
    <s v="Navarra"/>
    <d v="1899-12-30T21:30:00"/>
    <s v="42.522610"/>
    <s v="-1.395503"/>
    <s v="Dos piragüistas son rescatados entre Gallipienzo y Carcastillo"/>
    <x v="0"/>
    <m/>
    <s v="España"/>
    <s v="Naufragio"/>
    <s v="Sin datos"/>
    <s v="Perdida de Control"/>
    <s v="Sin datos"/>
    <x v="3"/>
    <s v="Rios, canales y similares"/>
    <s v="Sin datos"/>
    <s v="Sin datos"/>
    <s v="No vigilado"/>
    <s v="Piraguismo, Kayac"/>
    <s v="Ciudadano"/>
    <s v="Cuerpo de Seguridad o Emergencias"/>
    <s v="Rescate por personal adiestrado con equipamiento"/>
    <s v="#https://www.diariodenavarra.es/noticias/navarra/mas_navarra/2015/05/18/dos_piraguistas_son_rescatados_entre_gallipienzo_carcastillo_232079_2061.html#"/>
  </r>
  <r>
    <d v="2019-05-17T00:00:00"/>
    <x v="767"/>
    <x v="1024"/>
    <s v="Tossa de Mar"/>
    <s v="Girona"/>
    <s v="Cataluña"/>
    <d v="1899-12-30T21:00:00"/>
    <s v="41.715508"/>
    <s v="2.935178"/>
    <s v="Buscan a un pescador desaparecido desde anoche en Tossa del Mar"/>
    <x v="1"/>
    <n v="49"/>
    <s v="España"/>
    <s v="Accidente, caída o zambullida accidentales"/>
    <s v="Local"/>
    <s v="Ahogamiento secundario a accidente"/>
    <s v="Sin datos"/>
    <x v="0"/>
    <s v="Entorno marino"/>
    <s v="Sin datos"/>
    <s v="Recuperacion de cadaver"/>
    <s v="No vigilado"/>
    <s v="Pesca desde playa o rocas"/>
    <s v="Acompañante, familiar, amigo"/>
    <s v="Sin datos"/>
    <s v="Recuperación de cadaver"/>
    <s v="#https://www.lavanguardia.com/local/girona/20190520/462358054067/suspenden-indefinidamente-busqueda-pescador-desaparecido-tossa-de-mar.html#"/>
  </r>
  <r>
    <d v="2019-05-16T00:00:00"/>
    <x v="768"/>
    <x v="1025"/>
    <s v="A Coruña, Playa de Riazor"/>
    <s v="A Coruña"/>
    <s v="Galicia"/>
    <d v="1899-12-30T21:40:00"/>
    <s v="43.369113"/>
    <s v="-8.411800"/>
    <s v="Los bomberos rescatan en Riazor del mar a una mujer con síntomas de hipotermia"/>
    <x v="0"/>
    <n v="35"/>
    <s v="España"/>
    <s v="Condiciones del medio acuático"/>
    <s v="Limítrofe"/>
    <s v="Distres Acuatico"/>
    <s v="Sin datos"/>
    <x v="8"/>
    <s v="Playas sin vigilancia"/>
    <s v="Sin datos"/>
    <s v="Sin Reanimacion"/>
    <s v="No vigilado"/>
    <s v="Actividad cerca del agua"/>
    <s v="Ciudadano"/>
    <s v="Fuerzas orden publico"/>
    <s v="Rescate por personal adiestrado con equipamiento"/>
    <s v="#https://www.lavozdegalicia.es/noticia/coruna/coruna/2019/05/16/bomberos-rescatan-mar-riazor-mujer-sintomas-hipotermia/00031558042688096345268.htm#"/>
  </r>
  <r>
    <d v="2019-05-16T00:00:00"/>
    <x v="769"/>
    <x v="1026"/>
    <s v="Fuengirola, Playa de Carvajal"/>
    <s v="Málaga"/>
    <s v="Andalucía"/>
    <d v="1899-12-30T17:10:00"/>
    <s v="36.571844"/>
    <s v="-4.588469"/>
    <s v="Fallece un bañista de 51 años en la playa de Carvajal"/>
    <x v="1"/>
    <n v="51"/>
    <s v="España"/>
    <s v="Sin datos"/>
    <s v="Sin datos"/>
    <s v="Ahogado con sintomas de aspiración de agua"/>
    <s v="Sin datos"/>
    <x v="0"/>
    <s v="Playas sin vigilancia"/>
    <s v="Sin datos"/>
    <s v="SVA por SEM"/>
    <s v="No vigilado"/>
    <s v="Natación recreativa"/>
    <s v="Ciudadano"/>
    <s v="Ciudadano"/>
    <s v="Asistencia por transeúntes no adiestrados"/>
    <s v="#https://www.diariosur.es/costadelsol/muere-banista-anos-20190516193315-nt.html#"/>
  </r>
  <r>
    <d v="2019-05-15T00:00:00"/>
    <x v="770"/>
    <x v="1027"/>
    <s v="Can Picafort"/>
    <s v="Mallorca"/>
    <s v="Baleares"/>
    <m/>
    <s v="39.767982"/>
    <s v="3.152971"/>
    <s v="Rescatan un turista que ha ignorado la bandera amarilla en Can Picafort"/>
    <x v="1"/>
    <n v="65"/>
    <s v="Suecia"/>
    <s v="Condiciones del medio acuático"/>
    <s v="Extranjero"/>
    <s v="Ahogado con sintomas de aspiración de agua"/>
    <s v="Edad, Enfermedad, Enfermedad Mental"/>
    <x v="1"/>
    <s v="Playas con vigilancia"/>
    <s v="Moderadas condiciones metereológicas o del agua (Bandera amarilla)"/>
    <s v="RCP basica SOS y SVA por SEM"/>
    <s v="En horario de vigilancia"/>
    <s v="Natación recreativa"/>
    <s v="Socorrista en servicio"/>
    <s v="Socorrista"/>
    <s v="Rescate por Socorristas o personas adiestradas en RCP"/>
    <s v="#https://www.cronicabalear.es/2019/05/rescatan-un-turista-que-ha-ignorado-la-bandera-amarilla-en-can-picafort/#"/>
  </r>
  <r>
    <d v="2019-05-15T00:00:00"/>
    <x v="771"/>
    <x v="1028"/>
    <s v="Mazagón, Puerto Deportivo"/>
    <s v="Huelva"/>
    <s v="Andalucía"/>
    <m/>
    <s v="37.133744"/>
    <s v="-6.835172"/>
    <s v="Identifican el cadáver de un sexagenario natural de Ciudad Real flotando en el mar de Huelva"/>
    <x v="1"/>
    <n v="65"/>
    <s v="España"/>
    <s v="Sin datos"/>
    <s v="Otra CCAA"/>
    <s v="Posible Ahogamiento"/>
    <s v="Edad, Enfermedad, Enfermedad Mental"/>
    <x v="0"/>
    <s v="Playas sin vigilancia"/>
    <s v="Sin datos"/>
    <s v="Recuperacion de cadaver"/>
    <s v="No vigilado"/>
    <s v="Actividad cerca del agua"/>
    <s v="Ciudadano"/>
    <s v="Cuerpo de Seguridad o Emergencias"/>
    <s v="Recuperación de cadaver"/>
    <s v="#https://www.latribunadeciudadreal.es/Noticia/ZB6833598-B4D4-39B8-4C8BCB8C7C5B352C/201905/Hallan-el-cadaver-de-un-Miguelturreno-en-el-mar-de-Huelva#"/>
  </r>
  <r>
    <d v="2019-05-15T00:00:00"/>
    <x v="772"/>
    <x v="1029"/>
    <s v="Badajoz, Río Guadiana. Puente de la Autonomía"/>
    <s v="Badajoz"/>
    <s v="Extremadura"/>
    <m/>
    <s v="38.883751"/>
    <s v="-6.974305"/>
    <s v="Encuentran el cadáver de un hombre que flotaba en el Guadiana"/>
    <x v="1"/>
    <n v="72"/>
    <s v="España"/>
    <s v="Sin datos"/>
    <s v="Local"/>
    <s v="Posible Ahogamiento"/>
    <s v="Edad, Enfermedad, Enfermedad Mental"/>
    <x v="0"/>
    <s v="Rios, canales y similares"/>
    <s v="Sin datos"/>
    <s v="Recuperacion de cadaver"/>
    <s v="No vigilado"/>
    <s v="Sin datos"/>
    <s v="Ciudadano"/>
    <s v="Cuerpo de Seguridad o Emergencias"/>
    <s v="Recuperación de cadaver"/>
    <s v="#https://www.hoy.es/badajoz/aparece-cadaver-guadiana-20190515132857-nt.html#"/>
  </r>
  <r>
    <d v="2019-05-15T00:00:00"/>
    <x v="773"/>
    <x v="1030"/>
    <s v="Pájara, Playa de Jandía"/>
    <s v="Fuerteventura"/>
    <s v="Canarias"/>
    <d v="1899-12-30T16:47:00"/>
    <s v="28.05306"/>
    <s v="-14.317629"/>
    <s v="Un fallecido de 80 años en la playa de Jandía y otra mujer rescatada con vida"/>
    <x v="1"/>
    <n v="80"/>
    <s v="Holanda"/>
    <s v="Sin datos"/>
    <s v="Extranjero"/>
    <s v="Ahogado con sintomas de aspiración de agua"/>
    <s v="Edad, Enfermedad, Enfermedad Mental"/>
    <x v="0"/>
    <s v="Playas con vigilancia"/>
    <s v="Sin datos"/>
    <s v="RCP basica SOS y SVA por SEM"/>
    <s v="En horario de vigilancia"/>
    <s v="Natación recreativa"/>
    <s v="Socorrista en servicio"/>
    <s v="Socorrista"/>
    <s v="Rescate por Socorristas o personas adiestradas en RCP"/>
    <s v="#https://www3.gobiernodecanarias.org/noticias/dos-personas-son-rescatadas-con-sintomas-de-ahogamiento-en-la-costa-de-fuerteventura/#"/>
  </r>
  <r>
    <d v="2019-05-15T00:00:00"/>
    <x v="773"/>
    <x v="1031"/>
    <s v="Pájara, Playa de Jandía"/>
    <s v="Fuerteventura"/>
    <s v="Canarias"/>
    <d v="1899-12-30T16:47:00"/>
    <s v="28.05306"/>
    <s v="-14.317629"/>
    <s v="Un fallecido de 80 años en la playa de Jandía y otra mujer rescatada con vida"/>
    <x v="0"/>
    <n v="80"/>
    <s v="Holanda"/>
    <s v="Sin datos"/>
    <s v="Extranjero"/>
    <s v="Perdida de Control"/>
    <s v="Edad, Enfermedad, Enfermedad Mental"/>
    <x v="2"/>
    <s v="Playas con vigilancia"/>
    <s v="Sin datos"/>
    <s v="Sin Reanimacion"/>
    <s v="En horario de vigilancia"/>
    <s v="Natación recreativa"/>
    <s v="Socorrista en servicio"/>
    <s v="Socorrista"/>
    <s v="Rescate por Socorristas o personas adiestradas en RCP"/>
    <s v="#https://www3.gobiernodecanarias.org/noticias/dos-personas-son-rescatadas-con-sintomas-de-ahogamiento-en-la-costa-de-fuerteventura/#"/>
  </r>
  <r>
    <d v="2019-05-15T00:00:00"/>
    <x v="774"/>
    <x v="1032"/>
    <s v="La Línea de la Concepción"/>
    <s v="Cádiz"/>
    <s v="Andalucía"/>
    <m/>
    <s v="36.076198"/>
    <s v="-5.351267"/>
    <s v="Rescatan a seis personas cuya embarcación chocó con una narcolancha"/>
    <x v="1"/>
    <m/>
    <s v="España"/>
    <s v="Naufragio"/>
    <s v="Sin datos"/>
    <s v="Perdida de Control"/>
    <s v="Sin datos"/>
    <x v="2"/>
    <s v="Franja costera o alta mar"/>
    <s v="Sin datos"/>
    <s v="Sin Reanimacion"/>
    <s v="No vigilado"/>
    <s v="Embarcación a motor"/>
    <s v="Servicios de emergencia, policia, bomberos"/>
    <s v="Fuerzas orden publico"/>
    <s v="Rescate por personal adiestrado con equipamiento"/>
    <s v="#https://www.lasexta.com/noticias/sociedad/rescatan-a-seis-personas-cuya-embarcacion-choco-con-una-narcolancha-video_201905155cdc23e10cf2feaf95d579d2.html#"/>
  </r>
  <r>
    <d v="2019-05-15T00:00:00"/>
    <x v="774"/>
    <x v="1033"/>
    <s v="La Línea de la Concepción"/>
    <s v="Cádiz"/>
    <s v="Andalucía"/>
    <m/>
    <s v="36.076198"/>
    <s v="-5.351267"/>
    <s v="Rescatan a seis personas cuya embarcación chocó con una narcolancha"/>
    <x v="1"/>
    <m/>
    <s v="España"/>
    <s v="Naufragio"/>
    <s v="Sin datos"/>
    <s v="Perdida de Control"/>
    <s v="Sin datos"/>
    <x v="2"/>
    <s v="Franja costera o alta mar"/>
    <s v="Sin datos"/>
    <s v="Sin Reanimacion"/>
    <s v="No vigilado"/>
    <s v="Embarcación a motor"/>
    <s v="Servicios de emergencia, policia, bomberos"/>
    <s v="Fuerzas orden publico"/>
    <s v="Rescate por personal adiestrado con equipamiento"/>
    <s v="#https://www.lasexta.com/noticias/sociedad/rescatan-a-seis-personas-cuya-embarcacion-choco-con-una-narcolancha-video_201905155cdc23e10cf2feaf95d579d2.html#"/>
  </r>
  <r>
    <d v="2019-05-15T00:00:00"/>
    <x v="774"/>
    <x v="1034"/>
    <s v="La Línea de la Concepción"/>
    <s v="Cádiz"/>
    <s v="Andalucía"/>
    <m/>
    <s v="36.076198"/>
    <s v="-5.351267"/>
    <s v="Rescatan a seis personas cuya embarcación chocó con una narcolancha"/>
    <x v="1"/>
    <m/>
    <s v="España"/>
    <s v="Naufragio"/>
    <s v="Sin datos"/>
    <s v="Perdida de Control"/>
    <s v="Sin datos"/>
    <x v="2"/>
    <s v="Franja costera o alta mar"/>
    <s v="Sin datos"/>
    <s v="Sin Reanimacion"/>
    <s v="No vigilado"/>
    <s v="Embarcación a motor"/>
    <s v="Servicios de emergencia, policia, bomberos"/>
    <s v="Fuerzas orden publico"/>
    <s v="Rescate por personal adiestrado con equipamiento"/>
    <s v="#https://www.lasexta.com/noticias/sociedad/rescatan-a-seis-personas-cuya-embarcacion-choco-con-una-narcolancha-video_201905155cdc23e10cf2feaf95d579d2.html#"/>
  </r>
  <r>
    <d v="2019-05-15T00:00:00"/>
    <x v="774"/>
    <x v="1035"/>
    <s v="La Línea de la Concepción"/>
    <s v="Cádiz"/>
    <s v="Andalucía"/>
    <m/>
    <s v="36.076198"/>
    <s v="-5.351267"/>
    <s v="Rescatan a seis personas cuya embarcación chocó con una narcolancha"/>
    <x v="1"/>
    <m/>
    <s v="España"/>
    <s v="Naufragio"/>
    <s v="Sin datos"/>
    <s v="Perdida de Control"/>
    <s v="Sin datos"/>
    <x v="2"/>
    <s v="Franja costera o alta mar"/>
    <s v="Sin datos"/>
    <s v="Sin Reanimacion"/>
    <s v="No vigilado"/>
    <s v="Embarcación a motor"/>
    <s v="Servicios de emergencia, policia, bomberos"/>
    <s v="Fuerzas orden publico"/>
    <s v="Rescate por personal adiestrado con equipamiento"/>
    <s v="#https://www.lasexta.com/noticias/sociedad/rescatan-a-seis-personas-cuya-embarcacion-choco-con-una-narcolancha-video_201905155cdc23e10cf2feaf95d579d2.html#"/>
  </r>
  <r>
    <d v="2019-05-15T00:00:00"/>
    <x v="774"/>
    <x v="1036"/>
    <s v="La Línea de la Concepción"/>
    <s v="Cádiz"/>
    <s v="Andalucía"/>
    <m/>
    <s v="36.076198"/>
    <s v="-5.351267"/>
    <s v="Rescatan a seis personas cuya embarcación chocó con una narcolancha"/>
    <x v="1"/>
    <m/>
    <s v="España"/>
    <s v="Naufragio"/>
    <s v="Sin datos"/>
    <s v="Perdida de Control"/>
    <s v="Sin datos"/>
    <x v="2"/>
    <s v="Franja costera o alta mar"/>
    <s v="Sin datos"/>
    <s v="Sin Reanimacion"/>
    <s v="No vigilado"/>
    <s v="Embarcación a motor"/>
    <s v="Servicios de emergencia, policia, bomberos"/>
    <s v="Fuerzas orden publico"/>
    <s v="Rescate por personal adiestrado con equipamiento"/>
    <s v="#https://www.lasexta.com/noticias/sociedad/rescatan-a-seis-personas-cuya-embarcacion-choco-con-una-narcolancha-video_201905155cdc23e10cf2feaf95d579d2.html#"/>
  </r>
  <r>
    <d v="2019-05-15T00:00:00"/>
    <x v="774"/>
    <x v="1037"/>
    <s v="La Línea de la Concepción"/>
    <s v="Cádiz"/>
    <s v="Andalucía"/>
    <m/>
    <s v="36.076198"/>
    <s v="-5.351267"/>
    <s v="Rescatan a seis personas cuya embarcación chocó con una narcolancha"/>
    <x v="1"/>
    <m/>
    <s v="España"/>
    <s v="Naufragio"/>
    <s v="Sin datos"/>
    <s v="Distres Acuatico"/>
    <s v="Sin datos"/>
    <x v="2"/>
    <s v="Franja costera o alta mar"/>
    <s v="Sin datos"/>
    <s v="Sin Reanimacion"/>
    <s v="No vigilado"/>
    <s v="Embarcación a motor"/>
    <s v="Servicios de emergencia, policia, bomberos"/>
    <s v="Fuerzas orden publico"/>
    <s v="Rescate por personal adiestrado con equipamiento"/>
    <s v="#https://www.lasexta.com/noticias/sociedad/rescatan-a-seis-personas-cuya-embarcacion-choco-con-una-narcolancha-video_201905155cdc23e10cf2feaf95d579d2.html#"/>
  </r>
  <r>
    <d v="2019-05-15T00:00:00"/>
    <x v="775"/>
    <x v="1038"/>
    <s v="Las Palmas de Gran Canaria"/>
    <s v="Gran Canaria"/>
    <s v="Canarias"/>
    <m/>
    <s v="28.149345"/>
    <s v="-15.432722"/>
    <s v="Un pescador halló el cadáver en bañador en una cueva de La Puntilla"/>
    <x v="1"/>
    <n v="60"/>
    <s v="España"/>
    <s v="Sin datos"/>
    <s v="Sin datos"/>
    <s v="Posible Ahogamiento"/>
    <s v="Sin datos"/>
    <x v="0"/>
    <s v="Entorno marino"/>
    <s v="Sin datos"/>
    <s v="Recuperacion de cadaver"/>
    <s v="No vigilado"/>
    <s v="Sin datos"/>
    <s v="Ciudadano"/>
    <s v="Ciudadano"/>
    <s v="Recuperación de cadaver"/>
    <s v="#https://www.laprovincia.es/sucesos/2019/05/15/pescador-hallo-cadaver-banador-cueva/1174808.html#"/>
  </r>
  <r>
    <d v="2019-05-14T00:00:00"/>
    <x v="776"/>
    <x v="1039"/>
    <s v="Málaga, Playa de la Misericordia"/>
    <s v="Málaga"/>
    <s v="Andalucía"/>
    <d v="1899-12-30T16:00:00"/>
    <s v="36.667808"/>
    <s v="-4.453010"/>
    <s v="Dos bañistas son rescatados en una playa de Málaga por un agente de Policía Nacional fuera de servicio"/>
    <x v="1"/>
    <n v="20"/>
    <s v="España"/>
    <s v="Condiciones del medio acuático"/>
    <s v="Sin datos"/>
    <s v="Perdida de Control"/>
    <s v="Sin datos"/>
    <x v="2"/>
    <s v="Playas sin vigilancia"/>
    <s v="Moderadas condiciones metereológicas o del agua (Bandera amarilla)"/>
    <s v="Sin Reanimacion"/>
    <s v="No vigilado"/>
    <s v="Natación recreativa"/>
    <s v="Ciudadano"/>
    <s v="Ciudadano"/>
    <s v="Asistencia por transeúntes adiestrados"/>
    <s v="#https://www.salamanca24horas.com/texto-diario/mostrar/1425910/banistas-rescatados-playa-malaga-agente-policia-nacional#"/>
  </r>
  <r>
    <d v="2019-05-14T00:00:00"/>
    <x v="776"/>
    <x v="1040"/>
    <s v="Málaga, Playa de la Misericordia"/>
    <s v="Málaga"/>
    <s v="Andalucía"/>
    <d v="1899-12-30T16:00:00"/>
    <s v="36.667808"/>
    <s v="-4.453010"/>
    <s v="Dos bañistas son rescatados en una playa de Málaga por un agente de Policía Nacional fuera de servicio"/>
    <x v="0"/>
    <n v="20"/>
    <s v="España"/>
    <s v="Condiciones del medio acuático"/>
    <s v="Sin datos"/>
    <s v="Perdida de Control"/>
    <s v="Sin datos"/>
    <x v="2"/>
    <s v="Playas sin vigilancia"/>
    <s v="Moderadas condiciones metereológicas o del agua (Bandera amarilla)"/>
    <s v="Sin Reanimacion"/>
    <s v="No vigilado"/>
    <s v="Natación recreativa"/>
    <s v="Ciudadano"/>
    <s v="Ciudadano"/>
    <s v="Asistencia por transeúntes adiestrados"/>
    <s v="#https://www.salamanca24horas.com/texto-diario/mostrar/1425910/banistas-rescatados-playa-malaga-agente-policia-nacional#"/>
  </r>
  <r>
    <d v="2019-05-14T00:00:00"/>
    <x v="777"/>
    <x v="1041"/>
    <s v="Barcelona, playa del Levante"/>
    <s v="Barcelona"/>
    <s v="Cataluña"/>
    <m/>
    <s v="41.404303"/>
    <s v="2.217909"/>
    <s v="Hallan el cadáver de un hombre en la playa de Llevant de Barcelona"/>
    <x v="1"/>
    <m/>
    <s v="España"/>
    <s v="Sin datos"/>
    <s v="Sin datos"/>
    <s v="Ahogado con sintomas de aspiración de agua"/>
    <s v="Sin datos"/>
    <x v="0"/>
    <s v="Playas con vigilancia"/>
    <s v="Sin datos"/>
    <s v="Recuperacion de cadaver"/>
    <s v="Fuera del horario de vigilancia"/>
    <s v="Sin datos"/>
    <s v="Socorrista en servicio"/>
    <s v="Socorrista"/>
    <s v="Recuperación de cadaver"/>
    <s v="#https://www.lavanguardia.com/vida/20190514/462251789675/hallan-el-cadaver-de-un-hombre-en-la-playa-de-llevant-de-barcelona.html#"/>
  </r>
  <r>
    <d v="2019-05-14T00:00:00"/>
    <x v="778"/>
    <x v="1042"/>
    <s v="Badajoz, Río Guadiana"/>
    <s v="Badajoz"/>
    <s v="Extremadura"/>
    <d v="1899-12-30T07:29:00"/>
    <s v="38.883658"/>
    <s v="-6.973820"/>
    <s v="Rescatan al torero Antonio Ferrera tras precipitarse al río Guadiana"/>
    <x v="1"/>
    <n v="41"/>
    <s v="España"/>
    <s v="Suicidio"/>
    <s v="Local"/>
    <s v="Perdida de Control"/>
    <s v="Sin datos"/>
    <x v="3"/>
    <s v="Rios, canales y similares"/>
    <s v="Sin datos"/>
    <s v="Sin Reanimacion"/>
    <s v="No vigilado"/>
    <s v="Actividad cerca del agua"/>
    <s v="Ciudadano"/>
    <s v="Cuerpo de Seguridad o Emergencias"/>
    <s v="Rescate por personal adiestrado con equipamiento"/>
    <s v="#https://www.hoy.es/badajoz/bomberos-rescatan-hombre-20190514074959-nt.html#"/>
  </r>
  <r>
    <d v="2019-05-13T00:00:00"/>
    <x v="779"/>
    <x v="1043"/>
    <s v="Alfaz del Pi"/>
    <s v="Alicante"/>
    <s v="Cdad Valenciana"/>
    <d v="1899-12-30T12:00:00"/>
    <s v="38.581347"/>
    <s v="-0.095872"/>
    <s v="Muere un hombre ahogado al tratar de salvar a sus perros en l'Alfàs del Pi"/>
    <x v="1"/>
    <n v="61"/>
    <s v="España"/>
    <s v="Intento de rescate de personas o animales"/>
    <s v="Local"/>
    <s v="Ahogado con sintomas de aspiración de agua"/>
    <s v="Sin datos"/>
    <x v="0"/>
    <s v="Sistemas de recogida, transporte o almacenamiento de agua"/>
    <s v="Sin datos"/>
    <s v="Recuperacion de cadaver"/>
    <s v="No vigilado"/>
    <s v="Intento de rescate acuatico"/>
    <s v="Ciudadano"/>
    <s v="Cuerpo de Seguridad o Emergencias"/>
    <s v="Recuperación de cadaver"/>
    <s v="#https://www.laprovincia.es/sucesos/2019/05/13/muere-ahogado-tratando-salvar-perros/1174412.html#"/>
  </r>
  <r>
    <d v="2019-05-12T00:00:00"/>
    <x v="780"/>
    <x v="1044"/>
    <s v="Palomares del Río"/>
    <s v="Sevilla"/>
    <s v="Andalucía"/>
    <d v="1899-12-30T14:00:00"/>
    <s v="37.318987"/>
    <s v="-6.068308"/>
    <s v="La autopsia desvela que el menor de Palomares del Río murió ahogado de manera fortuita al quedarse solo"/>
    <x v="1"/>
    <n v="6"/>
    <s v="España"/>
    <s v="Falta de supervisión o vigilancia"/>
    <s v="Local"/>
    <s v="Ahogamiento secundario a enfermedad"/>
    <s v="Edad, Enfermedad, Enfermedad Mental"/>
    <x v="0"/>
    <s v="Bañera"/>
    <s v="Sin datos"/>
    <s v="SVA por SEM"/>
    <s v="No vigilado"/>
    <s v="Baño en reposo"/>
    <s v="Acompañante, familiar, amigo"/>
    <s v="Acompañante, familiar, amigo"/>
    <s v="Asistencia por transeúntes no adiestrados"/>
    <s v="#https://www.diariodesevilla.es/aljarafe/muere-nino-ahogado-Palomares-Sevilla_0_1354064786.html#"/>
  </r>
  <r>
    <d v="2019-05-12T00:00:00"/>
    <x v="781"/>
    <x v="1045"/>
    <s v="Torremolinos, Playa del Bajoncillo"/>
    <s v="Málaga"/>
    <s v="Andalucía"/>
    <d v="1899-12-30T11:00:00"/>
    <s v="36.618710"/>
    <s v="-4.496322"/>
    <s v="Muere ahogado un hombre de 64 años en la playa del Bajondillo de Torremolinos"/>
    <x v="1"/>
    <n v="64"/>
    <s v="España"/>
    <s v="Sin datos"/>
    <s v="Sin datos"/>
    <s v="Ahogado con sintomas de aspiración de agua"/>
    <s v="Edad, Enfermedad, Enfermedad Mental"/>
    <x v="0"/>
    <s v="Playas sin vigilancia"/>
    <s v="Sin datos"/>
    <s v="RCP basica temprana por transeunte adiestrado"/>
    <s v="No vigilado"/>
    <s v="Natación recreativa"/>
    <s v="Ciudadano"/>
    <s v="Ciudadano"/>
    <s v="Asistencia por transeúntes no adiestrados"/>
    <s v="#https://www.diariosur.es/costadelsol/torremolinos/muere-ahogado-hombre-20190512143713-nt.html#"/>
  </r>
  <r>
    <d v="2019-05-12T00:00:00"/>
    <x v="782"/>
    <x v="1046"/>
    <s v="Torrox Costa"/>
    <s v="Málaga"/>
    <s v="Andalucía"/>
    <d v="1899-12-30T18:00:00"/>
    <s v="36.729091"/>
    <s v="-3.965584"/>
    <s v="Fallece ahogado un hombre de 83 años en la playa de Torrox"/>
    <x v="1"/>
    <n v="83"/>
    <s v="Alemania"/>
    <s v="Sin datos"/>
    <s v="Extranjero"/>
    <s v="Ahogado con sintomas de aspiración de agua"/>
    <s v="Edad, Enfermedad, Enfermedad Mental"/>
    <x v="0"/>
    <s v="Playas sin vigilancia"/>
    <s v="Sin datos"/>
    <s v="SVB personal emergencias (policia, bomberos, etc.)"/>
    <s v="No vigilado"/>
    <s v="Natación recreativa"/>
    <s v="Acompañante, familiar, amigo"/>
    <s v="Ciudadano"/>
    <s v="Asistencia por transeúntes no adiestrados"/>
    <s v="#https://www.diariosur.es/axarquia/fallece-ahogado-hombre-20190512205723-nt.html#"/>
  </r>
  <r>
    <d v="2019-05-11T00:00:00"/>
    <x v="783"/>
    <x v="1047"/>
    <s v="Vigo"/>
    <s v="Pontevedra"/>
    <s v="Galicia"/>
    <d v="1899-12-30T23:30:00"/>
    <s v="42.287415"/>
    <s v="-8.660637"/>
    <s v="La ropa del cadáver hallado en Vilaboa coincide con la del desaparecido en Rande"/>
    <x v="1"/>
    <n v="49"/>
    <s v="España"/>
    <s v="Suicidio"/>
    <s v="Limítrofe"/>
    <s v="Posible Ahogamiento"/>
    <s v="Sin datos"/>
    <x v="0"/>
    <s v="Entorno marino"/>
    <s v="Sin datos"/>
    <s v="Recuperacion de cadaver"/>
    <s v="No vigilado"/>
    <s v="Actividad cerca del agua"/>
    <s v="Ciudadano"/>
    <s v="Cuerpo de Seguridad o Emergencias"/>
    <s v="Recuperación de cadaver"/>
    <s v="#https://www.lne.es/sucesos/2019/06/07/ropa-cadaver-hallado-vilaboa-coincide/2484951.html#"/>
  </r>
  <r>
    <d v="2019-05-11T00:00:00"/>
    <x v="784"/>
    <x v="1048"/>
    <s v="Avilés, Playa de Salinas"/>
    <s v="Asturias"/>
    <s v="Asturias"/>
    <d v="1899-12-30T18:00:00"/>
    <s v="43.578361"/>
    <s v="-5.959837"/>
    <s v="Tres surfistas rescatan a una niña de 14 años que se estaba bañando en la playa de Salinas"/>
    <x v="0"/>
    <n v="14"/>
    <s v="España"/>
    <s v="Condiciones del medio acuático"/>
    <s v="Local"/>
    <s v="Perdida de Control"/>
    <s v="Sin datos"/>
    <x v="3"/>
    <s v="Playas sin vigilancia"/>
    <s v="Sin datos"/>
    <s v="Sin Reanimacion"/>
    <s v="No vigilado"/>
    <s v="Natación recreativa"/>
    <s v="Ciudadano"/>
    <s v="Ciudadano"/>
    <s v="Asistencia por transeúntes no adiestrados"/>
    <s v="#https://www.lne.es/aviles/2019/05/11/tres-surfistas-rescatan-menor-playa/2470682.html#"/>
  </r>
  <r>
    <d v="2019-05-10T00:00:00"/>
    <x v="785"/>
    <x v="1049"/>
    <s v="Cangas de Morrazo, Playa de los Alemanes"/>
    <s v="Pontevedra"/>
    <s v="Galicia"/>
    <d v="1899-12-30T18:30:00"/>
    <s v="42.258893"/>
    <s v="-8.762972"/>
    <s v="Rescatado un windsurfista en la playa de los Alemanes"/>
    <x v="1"/>
    <n v="35"/>
    <s v="España"/>
    <s v="Naufragio"/>
    <s v="Local"/>
    <s v="Perdida de Control"/>
    <s v="Sin datos"/>
    <x v="2"/>
    <s v="Playas sin vigilancia"/>
    <s v="Sin datos"/>
    <s v="Sin Reanimacion"/>
    <s v="No vigilado"/>
    <s v="Surf-Windsurf-Esqui acuatico-Kyte"/>
    <s v="Acompañante, familiar, amigo"/>
    <s v="Cuerpo de Seguridad o Emergencias"/>
    <s v="Rescate por personal adiestrado con equipamiento"/>
    <s v="#https://www.farodevigo.es/portada-o-morrazo/2019/05/10/rescatado-windsurfista-playa-alemanes/2102798.html#"/>
  </r>
  <r>
    <d v="2019-05-09T00:00:00"/>
    <x v="786"/>
    <x v="1050"/>
    <s v="Torrevieja, Playa de los Naufragos"/>
    <s v="Alicante"/>
    <s v="Cdad Valenciana"/>
    <m/>
    <s v="37.970312"/>
    <s v="-0.695091"/>
    <s v="Hallan el cuerpo sin vida de una mujer en una playa de Torrevieja"/>
    <x v="0"/>
    <n v="55"/>
    <s v="España"/>
    <s v="Sin datos"/>
    <s v="Local"/>
    <s v="Posible Ahogamiento"/>
    <s v="Sin datos"/>
    <x v="0"/>
    <s v="Playas sin vigilancia"/>
    <s v="Sin datos"/>
    <s v="Recuperacion de cadaver"/>
    <s v="No vigilado"/>
    <s v="Sin datos"/>
    <s v="Ciudadano"/>
    <s v="Ciudadano"/>
    <s v="Recuperación de cadaver"/>
    <s v="#https://www.lasprovincias.es/sucesos/hallan-cuerpo-vida-20190509153004-nt.html#"/>
  </r>
  <r>
    <d v="2019-05-07T00:00:00"/>
    <x v="787"/>
    <x v="1051"/>
    <s v="Arucas, Playa de Tinoca"/>
    <s v="Gran Canaria"/>
    <s v="Canarias"/>
    <d v="1899-12-30T20:03:00"/>
    <s v="28.148089"/>
    <s v="-15.431238"/>
    <s v="Recuperan de una parada cardiorrespiratoria a un varón rescatado del mar en Gran Canaria"/>
    <x v="1"/>
    <n v="37"/>
    <s v="España"/>
    <s v="Sin datos"/>
    <s v="Sin datos"/>
    <s v="Ahogado con sintomas de aspiración de agua"/>
    <s v="Sin datos"/>
    <x v="1"/>
    <s v="Playas sin vigilancia"/>
    <s v="Sin datos"/>
    <s v="SVA por SEM"/>
    <s v="No vigilado"/>
    <s v="Natación recreativa"/>
    <s v="Ciudadano"/>
    <s v="Ciudadano"/>
    <s v="Asistencia por transeúntes no adiestrados"/>
    <s v="#https://www3.gobiernodecanarias.org/noticias/recuperan-de-una-parada-cardiorrespiratoria-a-un-varon-rescatado-del-mar-en-gran-canaria/#"/>
  </r>
  <r>
    <d v="2019-05-07T00:00:00"/>
    <x v="788"/>
    <x v="1052"/>
    <s v="Vilalba, Playa fluvial río Madalena"/>
    <s v="Lugo"/>
    <s v="Galicia"/>
    <d v="1899-12-30T17:00:00"/>
    <s v="43.301786"/>
    <s v="-7.686260"/>
    <s v="Muere un vecino de Vilalba al caer al río Magdalena"/>
    <x v="1"/>
    <n v="80"/>
    <s v="España"/>
    <s v="Accidente, caída o zambullida accidentales"/>
    <s v="Sin datos"/>
    <s v="Ahogado con sintomas de aspiración de agua"/>
    <s v="Edad, Enfermedad, Enfermedad Mental"/>
    <x v="0"/>
    <s v="Rios, canales y similares"/>
    <s v="Sin datos"/>
    <s v="Recuperacion de cadaver"/>
    <s v="No vigilado"/>
    <s v="Actividad cerca del agua"/>
    <s v="Ciudadano"/>
    <s v="Cuerpo de Seguridad o Emergencias"/>
    <s v="Recuperación de cadaver"/>
    <s v="#https://www.lavozdegalicia.es/noticia/lugo/vilalba/2019/05/07/muere-vecino-vilalba-caer-rio-magdalena/00031557247151594226494.htm#"/>
  </r>
  <r>
    <d v="2019-05-06T00:00:00"/>
    <x v="789"/>
    <x v="1053"/>
    <s v="La Linea de la Concepción, La Atunara"/>
    <s v="Cádiz"/>
    <s v="Andalucía"/>
    <m/>
    <s v="36.181892"/>
    <s v="-5.333300"/>
    <s v="Aparece el cadáver de una mujer española flotando en el puerto de La Atunara"/>
    <x v="0"/>
    <n v="55"/>
    <s v="España"/>
    <s v="Sin datos"/>
    <s v="Sin datos"/>
    <s v="Posible Ahogamiento"/>
    <s v="Sin datos"/>
    <x v="0"/>
    <s v="Playas sin vigilancia"/>
    <s v="Sin datos"/>
    <s v="Recuperacion de cadaver"/>
    <s v="No vigilado"/>
    <s v="Sin datos"/>
    <s v="Ciudadano"/>
    <s v="Ciudadano"/>
    <s v="Recuperación de cadaver"/>
    <s v="#https://www.europasur.es/lalinea/cadaver-mujer-puerto-atunara_0_1352265158.html#"/>
  </r>
  <r>
    <d v="2019-05-05T00:00:00"/>
    <x v="790"/>
    <x v="1054"/>
    <s v="Carballo, playa de A Pedra do Sal"/>
    <s v="A Coruña"/>
    <s v="Galicia"/>
    <d v="1899-12-30T19:10:00"/>
    <s v="43.302654"/>
    <s v="-8.659040"/>
    <s v="Continúa en estado grave en la uci la bañista rescatada en A Pedra do Sal"/>
    <x v="0"/>
    <n v="47"/>
    <s v="Colombia"/>
    <s v="Sin datos"/>
    <s v="Residente"/>
    <s v="Ahogado con sintomas de aspiración de agua"/>
    <s v="Sin datos"/>
    <x v="1"/>
    <s v="Playas sin vigilancia"/>
    <s v="Sin datos"/>
    <s v="RCP basica temprana por transeunte adiestrado"/>
    <s v="No vigilado"/>
    <s v="Natación recreativa"/>
    <s v="Ciudadano"/>
    <s v="Ciudadano"/>
    <s v="Asistencia por transeúntes adiestrados"/>
    <s v="#https://www.lavozdegalicia.es/noticia/carballo/2019/05/08/continua-estado-grave-uci-banista-rescatada-pedra-do-sal/0003_201905C8C6992.htm#"/>
  </r>
  <r>
    <d v="2019-05-04T00:00:00"/>
    <x v="791"/>
    <x v="1055"/>
    <s v="Valladolid, Río Pisuerga"/>
    <s v="Valladolid"/>
    <s v="Castilla y León"/>
    <d v="1899-12-30T14:25:00"/>
    <s v="41.666943"/>
    <s v="-4.724332"/>
    <s v="Rescatan a un hombre que había caído con su silla de ruedas al Pisuerga en Valladolid"/>
    <x v="1"/>
    <n v="45"/>
    <s v="España"/>
    <s v="Accidente, caída o zambullida accidentales"/>
    <s v="Local"/>
    <s v="Perdida de Control"/>
    <s v="Sin datos"/>
    <x v="8"/>
    <s v="Rios, canales y similares"/>
    <s v="Sin datos"/>
    <s v="Sin Reanimacion"/>
    <s v="No vigilado"/>
    <s v="Actividad cerca del agua"/>
    <s v="Ciudadano"/>
    <s v="Ciudadano"/>
    <s v="Asistencia por transeúntes no adiestrados"/>
    <s v="#https://www.elnortedecastilla.es/valladolid/rescatan-hombre-caido-20190504174444-nt.html#"/>
  </r>
  <r>
    <d v="2019-05-04T00:00:00"/>
    <x v="792"/>
    <x v="1056"/>
    <s v="Burgos, Río Arlanzón"/>
    <s v="Burgos"/>
    <s v="Castilla y León"/>
    <d v="1899-12-30T09:30:00"/>
    <s v="42.337857"/>
    <s v="-3.711534"/>
    <s v="Rescatan con hipotermia a una mujer del río Arlanzón en Burgos"/>
    <x v="0"/>
    <m/>
    <s v="España"/>
    <s v="Accidente, caída o zambullida accidentales"/>
    <s v="Local"/>
    <s v="Perdida de Control"/>
    <s v="Sin datos"/>
    <x v="5"/>
    <s v="Rios, canales y similares"/>
    <s v="Sin datos"/>
    <s v="Sin Reanimacion"/>
    <s v="No vigilado"/>
    <s v="Actividad cerca del agua"/>
    <s v="Ciudadano"/>
    <s v="Cuerpo de Seguridad o Emergencias"/>
    <s v="Asistencia por transeúntes adiestrados"/>
    <s v="#https://www.burgosconecta.es/burgos/rescatan-mujer-arlanzon-20190504122218-nt.html#"/>
  </r>
  <r>
    <d v="2019-05-03T00:00:00"/>
    <x v="793"/>
    <x v="1057"/>
    <s v="Port de la Selva"/>
    <s v="Girona"/>
    <s v="Cataluña"/>
    <d v="1899-12-30T07:30:00"/>
    <s v="42.688199"/>
    <s v="3.509605"/>
    <s v="Muere una persona al incendiarse un pesquero frente a Port de la Selva"/>
    <x v="1"/>
    <n v="50"/>
    <s v="España"/>
    <s v="Naufragio"/>
    <s v="Sin datos"/>
    <s v="Ahogamiento secundario a accidente"/>
    <s v="Sin datos"/>
    <x v="0"/>
    <s v="Franja costera o alta mar"/>
    <s v="Sin datos"/>
    <s v="Recuperacion de cadaver"/>
    <s v="No vigilado"/>
    <s v="Pesca o navegación comercial"/>
    <s v="Acompañante, familiar, amigo"/>
    <s v="Embarcacion costera"/>
    <s v="Recuperación de cadaver"/>
    <s v="#https://www.lavanguardia.com/sucesos/20190503/462004634771/muere-incendiarse-pesquero-port-de-la-selva-girona.html#"/>
  </r>
  <r>
    <d v="2019-05-03T00:00:00"/>
    <x v="794"/>
    <x v="1058"/>
    <s v="Burgos, Río Arlanzón"/>
    <s v="Burgos"/>
    <s v="Castilla y León"/>
    <d v="1899-12-30T08:00:00"/>
    <s v="42.344511"/>
    <s v="-3.727110"/>
    <s v="Rescatan a un joven en el río a la altura de Las Rebolledas"/>
    <x v="1"/>
    <n v="28"/>
    <s v="España"/>
    <s v="Accidente, caída o zambullida accidentales"/>
    <s v="Local"/>
    <s v="Ahogado con sintomas de aspiración de agua"/>
    <s v="Sin datos"/>
    <x v="1"/>
    <s v="Rios, canales y similares"/>
    <s v="Sin datos"/>
    <s v="SVA por SEM"/>
    <s v="No vigilado"/>
    <s v="Actividad cerca del agua"/>
    <s v="Ciudadano"/>
    <s v="Cuerpo de Seguridad o Emergencias"/>
    <s v="Rescate por personal adiestrado con equipamiento"/>
    <s v="#https://www.diariodeburgos.es/noticia/ZE63A9AAB-0C9B-6CAF-4CBA49B302E99F37/Rescatan-a-un-joven-en-el-rio-a-la-altura-de-Las-Rebolledas#"/>
  </r>
  <r>
    <d v="2019-05-02T00:00:00"/>
    <x v="795"/>
    <x v="1059"/>
    <s v="Lugo, Rïo Miño"/>
    <s v="Lugo"/>
    <s v="Galicia"/>
    <m/>
    <s v="43.024285"/>
    <s v="-7.587891"/>
    <s v="Recuperan el cadáver de un hombre que flotaba por el río Miño a su paso por Lugo"/>
    <x v="1"/>
    <n v="67"/>
    <s v="España"/>
    <s v="Sin datos"/>
    <s v="Local"/>
    <s v="Posible Ahogamiento"/>
    <s v="Edad, Enfermedad, Enfermedad Mental"/>
    <x v="0"/>
    <s v="Rios, canales y similares"/>
    <s v="Sin datos"/>
    <s v="Recuperacion de cadaver"/>
    <s v="No vigilado"/>
    <s v="Sin datos"/>
    <s v="Ciudadano"/>
    <s v="Cuerpo de Seguridad o Emergencias"/>
    <s v="Recuperación de cadaver"/>
    <s v="#https://espanadiario.es/galicia/recuperan-cadaver-hombre-mino-lugo#"/>
  </r>
  <r>
    <d v="2019-05-01T00:00:00"/>
    <x v="796"/>
    <x v="1060"/>
    <s v="A Coruña"/>
    <s v="A Coruña"/>
    <s v="Galicia"/>
    <d v="1899-12-30T14:00:00"/>
    <s v="43.331772"/>
    <s v="-8.381370"/>
    <s v="Rescatan a un piragüista que cayó al mar en el puente de A Pasaxe"/>
    <x v="1"/>
    <n v="55"/>
    <s v="España"/>
    <s v="Naufragio"/>
    <s v="Local"/>
    <s v="Perdida de Control"/>
    <s v="Sin datos"/>
    <x v="2"/>
    <s v="Rios, canales y similares"/>
    <s v="Sin datos"/>
    <s v="Sin Reanimacion"/>
    <s v="No vigilado"/>
    <s v="Piraguismo, Kayac"/>
    <s v="Ciudadano"/>
    <s v="Embarcación de rescate"/>
    <s v="Rescate por personal adiestrado con equipamiento"/>
    <s v="#https://www.lavozdegalicia.es/noticia/coruna/coruna/2019/05/01/rescatan-joven-piraguista-cayo-mar-pasaxe/00031556713407373616228.htm#"/>
  </r>
  <r>
    <d v="2019-04-29T00:00:00"/>
    <x v="797"/>
    <x v="1061"/>
    <s v="Cambrils, Playa de l'ardiaca"/>
    <s v="Tarragona"/>
    <s v="Cataluña"/>
    <d v="1899-12-30T11:45:00"/>
    <s v="41.056314"/>
    <s v="1.029987"/>
    <s v="Muere ahogado un hombre de 83 años en una playa de Cambrils"/>
    <x v="1"/>
    <n v="83"/>
    <s v="España"/>
    <s v="Sin datos"/>
    <s v="Sin datos"/>
    <s v="Posible Ahogamiento"/>
    <s v="Edad, Enfermedad, Enfermedad Mental"/>
    <x v="0"/>
    <s v="Playas sin vigilancia"/>
    <s v="Sin datos"/>
    <s v="SVA por SEM"/>
    <s v="No vigilado"/>
    <s v="Natación recreativa"/>
    <s v="Ciudadano"/>
    <s v="Ciudadano"/>
    <s v="Asistencia por transeúntes no adiestrados"/>
    <s v="#https://www.lavanguardia.com/local/tarragona/20190430/461976085668/muere-ahogado-hombre-playa-cambrils.html#"/>
  </r>
  <r>
    <d v="2019-04-28T00:00:00"/>
    <x v="798"/>
    <x v="1062"/>
    <s v="Alosno"/>
    <s v="Huelva"/>
    <s v="Andalucía"/>
    <d v="1899-12-30T17:00:00"/>
    <s v="37.546096"/>
    <s v="-7.115734"/>
    <s v="Rescatan a un hombre que quedó atrapado en el interior de un pozo en Alosno"/>
    <x v="1"/>
    <m/>
    <s v="España"/>
    <s v="Excesiva confianza o asunción de riesgo"/>
    <s v="Local"/>
    <s v="Perdida de Control"/>
    <s v="Sin datos"/>
    <x v="1"/>
    <s v="Sistemas de recogida, transporte o almacenamiento de agua"/>
    <s v="Sin datos"/>
    <s v="Sin Reanimacion"/>
    <s v="No vigilado"/>
    <s v="Baño en reposo"/>
    <s v="Acompañante, familiar, amigo"/>
    <s v="Fuerzas orden publico"/>
    <s v="Asistencia por transeúntes no adiestrados"/>
    <s v="#https://huelvacosta.com/rescatan-a-un-hombre-que-quedo-atrapado-en-el-interior-de-un-pozo-en-alosno/#"/>
  </r>
  <r>
    <d v="2019-04-28T00:00:00"/>
    <x v="799"/>
    <x v="1063"/>
    <s v="Fisterra"/>
    <s v="A Coruña"/>
    <s v="Galicia"/>
    <m/>
    <s v="42.891787"/>
    <s v="-9.264716"/>
    <s v="Rescatado un pescador que cayó de una altura de tres metros en Fisterra"/>
    <x v="1"/>
    <m/>
    <s v="España"/>
    <s v="Accidente, caída o zambullida accidentales"/>
    <s v="Local"/>
    <s v="Victima con traumatismo"/>
    <s v="Sin datos"/>
    <x v="5"/>
    <s v="Entorno marino"/>
    <s v="Sin datos"/>
    <s v="Sin Reanimacion"/>
    <s v="No vigilado"/>
    <s v="Pesca desde playa o rocas"/>
    <s v="Acompañante, familiar, amigo"/>
    <s v="Acompañante, familiar, amigo"/>
    <s v="Asistencia por transeúntes no adiestrados"/>
    <s v="#https://www.lavozdegalicia.es/noticia/carballo/2019/04/28/rescatado-pescador-cayo-altura-tres-metros-fisterra/00031556467671506820611.htm#"/>
  </r>
  <r>
    <d v="2019-04-27T00:00:00"/>
    <x v="800"/>
    <x v="1064"/>
    <s v="Cuenca, Río Júcar"/>
    <s v="Cuenca"/>
    <s v="Castilla La Mancha"/>
    <m/>
    <s v="40.067885"/>
    <s v="-2.143932"/>
    <s v="Rescatada una mujer que se había arrojado al río Júcar"/>
    <x v="0"/>
    <m/>
    <s v="España"/>
    <s v="Suicidio"/>
    <s v="Local"/>
    <s v="Perdida de Control"/>
    <s v="Sin datos"/>
    <x v="1"/>
    <s v="Rios, canales y similares"/>
    <s v="Malas condiciones meterológicas o del agua (Bandera Roja)"/>
    <s v="Sin Reanimacion"/>
    <s v="No vigilado"/>
    <s v="Actividad cerca del agua"/>
    <s v="Ciudadano"/>
    <s v="Fuerzas orden publico"/>
    <s v="Asistencia por transeúntes no adiestrados"/>
    <s v="#https://eldiadigital.es/art/292846/rescatada-una-mujer-que-se-habia-arrojado-al-rio-jucar#"/>
  </r>
  <r>
    <d v="2019-04-27T00:00:00"/>
    <x v="801"/>
    <x v="1065"/>
    <s v="Barranco de Balcez"/>
    <s v="Huesca"/>
    <s v="Aragón"/>
    <d v="1899-12-30T20:00:00"/>
    <s v="42.227377"/>
    <s v="-0.049078"/>
    <s v="Localizado el cadáver del niño de 9 años desaparecido en un barranco en Huesca"/>
    <x v="1"/>
    <n v="9"/>
    <s v="Francia"/>
    <s v="Atrapamiento"/>
    <s v="Extranjero"/>
    <s v="Ahogamiento secundario a accidente"/>
    <s v="Peligrosidad del entorno"/>
    <x v="0"/>
    <s v="Rios, canales y similares"/>
    <s v="Sin datos"/>
    <s v="Recuperacion de cadaver"/>
    <s v="No vigilado"/>
    <s v="Barranquismo"/>
    <s v="Acompañante, familiar, amigo"/>
    <s v="Cuerpo de Seguridad o Emergencias"/>
    <s v="Recuperación de cadaver"/>
    <s v="#https://www.elperiodicodearagon.com/noticias/aragon/desaparece-nino-barranco-guara_1358468.html#"/>
  </r>
  <r>
    <d v="2019-04-27T00:00:00"/>
    <x v="802"/>
    <x v="1066"/>
    <s v="Amposta"/>
    <s v="Tarragona"/>
    <s v="Cataluña"/>
    <m/>
    <s v="40.710611"/>
    <s v="0.582962"/>
    <s v="Encuentran el cadáver de un hombre en un canal del río Ebro en Amposta, Tarragona"/>
    <x v="1"/>
    <n v="63"/>
    <s v="España"/>
    <s v="Accidente, caída o zambullida accidentales"/>
    <s v="Local"/>
    <s v="Ahogamiento secundario a accidente"/>
    <s v="Edad, Enfermedad, Enfermedad Mental"/>
    <x v="0"/>
    <s v="Rios, canales y similares"/>
    <s v="Sin datos"/>
    <s v="Recuperacion de cadaver"/>
    <s v="No vigilado"/>
    <s v="Actividad cerca del agua"/>
    <s v="Ciudadano"/>
    <s v="Cuerpo de Seguridad o Emergencias"/>
    <s v="Recuperación de cadaver"/>
    <s v="#https://www.lasexta.com/noticias/sociedad/encuentran-cadaver-hombre-canal-rio-ebro-amposta-tarragona_201904275cc480e20cf2abc8ea0d3546.html#"/>
  </r>
  <r>
    <d v="2019-04-27T00:00:00"/>
    <x v="803"/>
    <x v="1067"/>
    <s v="A Coruña, Playa de Riazor"/>
    <s v="A Coruña"/>
    <s v="Galicia"/>
    <d v="1899-12-30T09:00:00"/>
    <s v="43.369040"/>
    <s v="-8.410221"/>
    <s v="La Policía Local saca del agua en la playa de Riazor a una mujer en estado ebrio"/>
    <x v="0"/>
    <n v="45"/>
    <s v="España"/>
    <s v="Drogas, alcohol, otros tóxicos"/>
    <s v="Local"/>
    <s v="Perdida de Control"/>
    <s v="Sin datos"/>
    <x v="3"/>
    <s v="Playas sin vigilancia"/>
    <s v="Moderadas condiciones metereológicas o del agua (Bandera amarilla)"/>
    <s v="Sin Reanimacion"/>
    <s v="No vigilado"/>
    <s v="Natación recreativa"/>
    <s v="Acompañante, familiar, amigo"/>
    <s v="Cuerpo de Seguridad o Emergencias"/>
    <s v="Asistencia por transeúntes adiestrados"/>
    <s v="#https://www.laopinioncoruna.es/coruna/2019/04/29/policia-local-saca-agua-playa/1397151.html#"/>
  </r>
  <r>
    <d v="2019-04-26T00:00:00"/>
    <x v="804"/>
    <x v="1068"/>
    <s v="Sofán, Carballo"/>
    <s v="A Coruña"/>
    <s v="Galicia"/>
    <d v="1899-12-30T13:00:00"/>
    <s v="43.195114"/>
    <s v="-8.642323"/>
    <s v="Fallece un octogenario al caer dentro de una fosa de purín en Carballo"/>
    <x v="1"/>
    <n v="82"/>
    <s v="España"/>
    <s v="Accidente, caída o zambullida accidentales"/>
    <s v="Local"/>
    <s v="Ahogamiento secundario a accidente"/>
    <s v="Edad, Enfermedad, Enfermedad Mental"/>
    <x v="0"/>
    <s v="Sistemas de recogida, transporte o almacenamiento de agua"/>
    <s v="Sin datos"/>
    <s v="Recuperacion de cadaver"/>
    <s v="No vigilado"/>
    <s v="Actividad cerca del agua"/>
    <s v="Acompañante, familiar, amigo"/>
    <s v="Cuerpo de Seguridad o Emergencias"/>
    <s v="Rescate por personal adiestrado con equipamiento"/>
    <s v="#https://www.elprogreso.es/articulo/sucesos/fallece-hombre-caer-dentro-fosa-purin-carballo/201904261529261373083.html#"/>
  </r>
  <r>
    <d v="2019-04-24T00:00:00"/>
    <x v="805"/>
    <x v="1069"/>
    <s v="Torrox, el peñoncillo"/>
    <s v="Málaga"/>
    <s v="Andalucía"/>
    <d v="1899-12-30T14:00:00"/>
    <s v="36.732770"/>
    <s v="-3.939871"/>
    <s v="Salvan la vida a una anciana que trató de suicidarse en una playa de Torrox"/>
    <x v="0"/>
    <n v="80"/>
    <s v="Reino Unido"/>
    <s v="Suicidio"/>
    <s v="Residente"/>
    <s v="Perdida de Control"/>
    <s v="Edad, Enfermedad, Enfermedad Mental"/>
    <x v="3"/>
    <s v="Playas sin vigilancia"/>
    <s v="Sin datos"/>
    <s v="Sin Reanimacion"/>
    <s v="No vigilado"/>
    <s v="Otro"/>
    <s v="Ciudadano"/>
    <s v="Fuerzas orden publico"/>
    <s v="Asistencia por transeúntes adiestrados"/>
    <s v="#https://www.diariosur.es/axarquia/salvan-vida-anciana-20190511164526-nt.html#"/>
  </r>
  <r>
    <d v="2019-04-24T00:00:00"/>
    <x v="806"/>
    <x v="1070"/>
    <s v="Arousa, Isla de Vionta"/>
    <s v="Pontevedra"/>
    <s v="Galicia"/>
    <d v="1899-12-30T03:00:00"/>
    <s v="42.497803"/>
    <s v="-9.003454"/>
    <s v="Rescatados dos marineros en la ría de Arousa tras encallar su pesquero contra las rocas"/>
    <x v="1"/>
    <m/>
    <s v="España"/>
    <s v="Naufragio"/>
    <s v="Local"/>
    <s v="Perdida de Control"/>
    <s v="Sin datos"/>
    <x v="3"/>
    <s v="Franja costera o alta mar"/>
    <s v="Moderadas condiciones metereológicas o del agua (Bandera amarilla)"/>
    <s v="Sin Reanimacion"/>
    <s v="No vigilado"/>
    <s v="Pesca o navegación comercial"/>
    <s v="Ciudadano"/>
    <s v="Helicoptero"/>
    <s v="Rescate por personal adiestrado con equipamiento"/>
    <s v="#https://www.farodevigo.es/portada-arousa/2019/04/24/rescatados-marineros-ria-arousa-encallar/2093012.html#"/>
  </r>
  <r>
    <d v="2019-04-24T00:00:00"/>
    <x v="806"/>
    <x v="1071"/>
    <s v="Arousa, Isla de Vionta"/>
    <s v="Pontevedra"/>
    <s v="Galicia"/>
    <d v="1899-12-30T03:00:00"/>
    <s v="42.497803"/>
    <s v="-9.003454"/>
    <s v="Rescatados dos marineros en la ría de Arousa tras encallar su pesquero contra las rocas"/>
    <x v="1"/>
    <m/>
    <s v="España"/>
    <s v="Naufragio"/>
    <s v="Local"/>
    <s v="Perdida de Control"/>
    <s v="Sin datos"/>
    <x v="3"/>
    <s v="Franja costera o alta mar"/>
    <s v="Moderadas condiciones metereológicas o del agua (Bandera amarilla)"/>
    <s v="Sin Reanimacion"/>
    <s v="No vigilado"/>
    <s v="Pesca o navegación comercial"/>
    <s v="Ciudadano"/>
    <s v="Embarcación de rescate"/>
    <s v="Rescate por personal adiestrado con equipamiento"/>
    <s v="#https://www.farodevigo.es/portada-arousa/2019/04/24/rescatados-marineros-ria-arousa-encallar/2093012.html#"/>
  </r>
  <r>
    <d v="2019-04-22T00:00:00"/>
    <x v="807"/>
    <x v="1072"/>
    <s v="Jávea"/>
    <s v="Alicante"/>
    <s v="Cdad Valenciana"/>
    <m/>
    <s v="38.736212"/>
    <s v="0.214134"/>
    <s v="El surrealista rescate de una pareja de personas mayores atrapada por las inundaciones de Xàbia"/>
    <x v="1"/>
    <n v="70"/>
    <s v="Reino Unido"/>
    <s v="Riadas, desbordamientos, inundaciones"/>
    <s v="Extranjero"/>
    <s v="Perdida de Control"/>
    <s v="Edad, Enfermedad, Enfermedad Mental"/>
    <x v="2"/>
    <s v="Otros"/>
    <s v="Malas condiciones meterológicas o del agua (Bandera Roja)"/>
    <s v="Sin Reanimacion"/>
    <s v="No vigilado"/>
    <s v="Actividad cerca del agua"/>
    <s v="Acompañante, familiar, amigo"/>
    <s v="Ciudadano"/>
    <s v="Asistencia por transeúntes no adiestrados"/>
    <s v="#https://www.lasexta.com/noticias/sociedad/surrealista-rescate-pareja-personas-mayores-atrapada-inundaciones-pasaron-casi-horas-subidos-mesa-cocina_201904235cbf28fe0cf2f6972b4a669d.html#"/>
  </r>
  <r>
    <d v="2019-04-22T00:00:00"/>
    <x v="807"/>
    <x v="1073"/>
    <s v="Jávea"/>
    <s v="Alicante"/>
    <s v="Cdad Valenciana"/>
    <m/>
    <s v="38.736212"/>
    <s v="0.214134"/>
    <s v="El surrealista rescate de una pareja de personas mayores atrapada por las inundaciones de Xàbia"/>
    <x v="0"/>
    <n v="70"/>
    <s v="Reino Unido"/>
    <s v="Riadas, desbordamientos, inundaciones"/>
    <s v="Extranjero"/>
    <s v="Perdida de Control"/>
    <s v="Edad, Enfermedad, Enfermedad Mental"/>
    <x v="2"/>
    <s v="Otros"/>
    <s v="Malas condiciones meterológicas o del agua (Bandera Roja)"/>
    <s v="Sin Reanimacion"/>
    <s v="No vigilado"/>
    <s v="Actividad cerca del agua"/>
    <s v="Acompañante, familiar, amigo"/>
    <s v="Ciudadano"/>
    <s v="Asistencia por transeúntes no adiestrados"/>
    <s v="#https://www.lasexta.com/noticias/sociedad/surrealista-rescate-pareja-personas-mayores-atrapada-inundaciones-pasaron-casi-horas-subidos-mesa-cocina_201904235cbf28fe0cf2f6972b4a669d.html#"/>
  </r>
  <r>
    <d v="2019-04-21T00:00:00"/>
    <x v="808"/>
    <x v="1074"/>
    <s v="San Juan de la Rambla, Charco de la Laja"/>
    <s v="Tenerife"/>
    <s v="Canarias"/>
    <d v="1899-12-30T13:56:00"/>
    <s v="28.396435"/>
    <s v="-16.651640"/>
    <s v="Helicóptero del GES rescata a un varón con síntomas de ahogamiento en Tenerife"/>
    <x v="1"/>
    <n v="40"/>
    <s v="España"/>
    <s v="Condiciones del medio acuático"/>
    <s v="Sin datos"/>
    <s v="Ahogado con sintomas de aspiración de agua"/>
    <s v="Sin datos"/>
    <x v="1"/>
    <s v="Entorno marino"/>
    <s v="Sin datos"/>
    <s v="Sin Reanimacion"/>
    <s v="No vigilado"/>
    <s v="Natación recreativa"/>
    <s v="Ciudadano"/>
    <s v="Helicoptero"/>
    <s v="Rescate por personal adiestrado con equipamiento"/>
    <s v="#https://www3.gobiernodecanarias.org/noticias/helicoptero-del-ges-rescata-a-un-varon-con-sintomas-de-ahogamiento-en-tenerife/#"/>
  </r>
  <r>
    <d v="2019-04-21T00:00:00"/>
    <x v="809"/>
    <x v="1075"/>
    <s v="Oleiros"/>
    <s v="A Coruña"/>
    <s v="Galicia"/>
    <m/>
    <s v="43.349647"/>
    <s v="-8.352304"/>
    <s v="Una pareja pierde el control de una canoa y la joven es rescatada con síntomas de hipotermia"/>
    <x v="0"/>
    <n v="20"/>
    <s v="España"/>
    <s v="Naufragio"/>
    <s v="Local"/>
    <s v="Perdida de Control"/>
    <s v="Falta de protección o equipamiento"/>
    <x v="3"/>
    <s v="Entorno marino"/>
    <s v="Moderadas condiciones metereológicas o del agua (Bandera amarilla)"/>
    <s v="Sin Reanimacion"/>
    <s v="No vigilado"/>
    <s v="Piraguismo, Kayac"/>
    <s v="Acompañante, familiar, amigo"/>
    <s v="Embarcación de rescate"/>
    <s v="Rescate por personal adiestrado con equipamiento"/>
    <s v="#https://www.lavozdegalicia.es/noticia/coruna/2019/04/21/rescatan-pareja-kayak-deriva-oleiros/00031555861333051864623.htm#"/>
  </r>
  <r>
    <d v="2019-04-21T00:00:00"/>
    <x v="809"/>
    <x v="1076"/>
    <s v="Oleiros"/>
    <s v="A Coruña"/>
    <s v="Galicia"/>
    <m/>
    <s v="43.349647"/>
    <s v="-8.352304"/>
    <s v="Una pareja pierde el control de una canoa y la joven es rescatada con síntomas de hipotermia"/>
    <x v="1"/>
    <n v="20"/>
    <s v="España"/>
    <s v="Naufragio"/>
    <s v="Local"/>
    <s v="Perdida de Control"/>
    <s v="Falta de protección o equipamiento"/>
    <x v="2"/>
    <s v="Entorno marino"/>
    <s v="Moderadas condiciones metereológicas o del agua (Bandera amarilla)"/>
    <s v="Sin Reanimacion"/>
    <s v="No vigilado"/>
    <s v="Piraguismo, Kayac"/>
    <s v="Acompañante, familiar, amigo"/>
    <s v="No preciso extraccion"/>
    <s v="Rescate por personal adiestrado con equipamiento"/>
    <s v="#https://www.lavozdegalicia.es/noticia/coruna/2019/04/21/rescatan-pareja-kayak-deriva-oleiros/00031555861333051864623.htm#"/>
  </r>
  <r>
    <d v="2019-04-21T00:00:00"/>
    <x v="810"/>
    <x v="1077"/>
    <s v="San Pedro de Muro, Playa de Basoñas"/>
    <s v="A Coruña"/>
    <s v="Galicia"/>
    <m/>
    <s v="42.620326"/>
    <s v="-9.063871"/>
    <s v="Rescatan a dos personas que quedaron atrapadas en unas rocas de la playa de Basoñas al subir la marea"/>
    <x v="1"/>
    <n v="40"/>
    <s v="España"/>
    <s v="Condiciones del medio acuático"/>
    <s v="Local"/>
    <s v="Perdida de Control"/>
    <s v="Sin datos"/>
    <x v="2"/>
    <s v="Entorno marino"/>
    <s v="Moderadas condiciones metereológicas o del agua (Bandera amarilla)"/>
    <s v="Sin Reanimacion"/>
    <s v="No vigilado"/>
    <s v="Pesca desde playa o rocas"/>
    <s v="Ciudadano"/>
    <s v="Helicoptero"/>
    <s v="Rescate por personal adiestrado con equipamiento"/>
    <s v="#https://www.lavozdegalicia.es/noticia/barbanza/porto-do-son/2019/04/20/rescatan-dos-personas-quedaron-atrapadas-rocas-subir-marea/00031555788534632556465.htm#"/>
  </r>
  <r>
    <d v="2019-04-21T00:00:00"/>
    <x v="810"/>
    <x v="1078"/>
    <s v="San Pedro de Muro, Playa de Basoñas"/>
    <s v="A Coruña"/>
    <s v="Galicia"/>
    <m/>
    <s v="42.620326"/>
    <s v="-9.063871"/>
    <s v="Rescatan a dos personas que quedaron atrapadas en unas rocas de la playa de Basoñas al subir la marea"/>
    <x v="1"/>
    <n v="15"/>
    <s v="España"/>
    <s v="Condiciones del medio acuático"/>
    <s v="Local"/>
    <s v="Perdida de Control"/>
    <s v="Sin datos"/>
    <x v="2"/>
    <s v="Entorno marino"/>
    <s v="Moderadas condiciones metereológicas o del agua (Bandera amarilla)"/>
    <s v="Sin Reanimacion"/>
    <s v="No vigilado"/>
    <s v="Pesca desde playa o rocas"/>
    <s v="Ciudadano"/>
    <s v="Helicoptero"/>
    <s v="Rescate por personal adiestrado con equipamiento"/>
    <s v="#https://www.lavozdegalicia.es/noticia/barbanza/porto-do-son/2019/04/20/rescatan-dos-personas-quedaron-atrapadas-rocas-subir-marea/00031555788534632556465.htm#"/>
  </r>
  <r>
    <d v="2019-04-20T00:00:00"/>
    <x v="811"/>
    <x v="1079"/>
    <s v="Valladolid, Río Pisuerga"/>
    <s v="Valladolid"/>
    <s v="Castilla y León"/>
    <m/>
    <s v="41.645944"/>
    <s v="-4.737259"/>
    <s v="Los Bomberos de Valladolid recuperan el cadáver de un varón de 72 años en el río Pisuerga"/>
    <x v="1"/>
    <n v="72"/>
    <s v="España"/>
    <s v="Sin datos"/>
    <s v="Local"/>
    <s v="Posible Ahogamiento"/>
    <s v="Edad, Enfermedad, Enfermedad Mental"/>
    <x v="0"/>
    <s v="Rios, canales y similares"/>
    <s v="Sin datos"/>
    <s v="Recuperacion de cadaver"/>
    <s v="No vigilado"/>
    <s v="Sin datos"/>
    <s v="Ciudadano"/>
    <s v="Cuerpo de Seguridad o Emergencias"/>
    <s v="Recuperación de cadaver"/>
    <s v="#https://www.elnortedecastilla.es/valladolid/bomberos-valladolid-recuperan-20190420210547-nt.html#"/>
  </r>
  <r>
    <d v="2019-04-20T00:00:00"/>
    <x v="812"/>
    <x v="1080"/>
    <s v="Sax"/>
    <s v="Alicante"/>
    <s v="Cdad Valenciana"/>
    <m/>
    <s v="38.532430"/>
    <s v="-0.816218"/>
    <s v="Rscate realizado en Sax, en la rambla de un barranco inundado"/>
    <x v="0"/>
    <m/>
    <s v="España"/>
    <s v="Riadas, desbordamientos, inundaciones"/>
    <s v="Sin datos"/>
    <s v="Perdida de Control"/>
    <s v="Sin datos"/>
    <x v="2"/>
    <s v="Rios, canales y similares"/>
    <s v="Sin datos"/>
    <s v="Sin Reanimacion"/>
    <s v="No vigilado"/>
    <s v="Circulación en vehiculo"/>
    <s v="Ciudadano"/>
    <s v="Cuerpo de Seguridad o Emergencias"/>
    <s v="Rescate por personal adiestrado con equipamiento"/>
    <s v="#https://www.diarioinformacion.com/sucesos/2019/04/20/cuatro-rescatados-caer-coches-acequia/2141112.html#"/>
  </r>
  <r>
    <d v="2019-04-20T00:00:00"/>
    <x v="813"/>
    <x v="1081"/>
    <s v="Villena"/>
    <s v="Alicante"/>
    <s v="Cdad Valenciana"/>
    <m/>
    <s v="38.619158"/>
    <s v="-0.841231"/>
    <s v="En una rambla inundada ha caído un coche en el que viajaban un hombre y una muje"/>
    <x v="0"/>
    <m/>
    <s v="España"/>
    <s v="Riadas, desbordamientos, inundaciones"/>
    <s v="Sin datos"/>
    <s v="Perdida de Control"/>
    <s v="Sin datos"/>
    <x v="2"/>
    <s v="Rios, canales y similares"/>
    <s v="Sin datos"/>
    <s v="Sin Reanimacion"/>
    <s v="No vigilado"/>
    <s v="Circulación en vehiculo"/>
    <s v="Ciudadano"/>
    <s v="Cuerpo de Seguridad o Emergencias"/>
    <s v="Rescate por personal adiestrado con equipamiento"/>
    <s v="#https://www.diarioinformacion.com/sucesos/2019/04/20/cuatro-rescatados-caer-coches-acequia/2141112.html#"/>
  </r>
  <r>
    <d v="2019-04-20T00:00:00"/>
    <x v="813"/>
    <x v="1082"/>
    <s v="Villena"/>
    <s v="Alicante"/>
    <s v="Cdad Valenciana"/>
    <m/>
    <s v="38.619158"/>
    <s v="-0.841231"/>
    <s v="En una rambla inundada ha caído un coche en el que viajaban un hombre y una muje"/>
    <x v="1"/>
    <m/>
    <s v="España"/>
    <s v="Riadas, desbordamientos, inundaciones"/>
    <s v="Sin datos"/>
    <s v="Perdida de Control"/>
    <s v="Sin datos"/>
    <x v="2"/>
    <s v="Rios, canales y similares"/>
    <s v="Sin datos"/>
    <s v="Sin Reanimacion"/>
    <s v="No vigilado"/>
    <s v="Circulación en vehiculo"/>
    <s v="Ciudadano"/>
    <s v="Cuerpo de Seguridad o Emergencias"/>
    <s v="Rescate por personal adiestrado con equipamiento"/>
    <s v="#https://www.diarioinformacion.com/sucesos/2019/04/20/cuatro-rescatados-caer-coches-acequia/2141112.html#"/>
  </r>
  <r>
    <d v="2019-04-20T00:00:00"/>
    <x v="814"/>
    <x v="1083"/>
    <s v="Orihuela"/>
    <s v="Alicante"/>
    <s v="Cdad Valenciana"/>
    <m/>
    <s v="38.088441"/>
    <s v="-0.928904"/>
    <s v="Orihuela, han rescatado a un hombre que ha caído con su vehículo en una acequia"/>
    <x v="1"/>
    <m/>
    <s v="España"/>
    <s v="Riadas, desbordamientos, inundaciones"/>
    <s v="Sin datos"/>
    <s v="Perdida de Control"/>
    <s v="Sin datos"/>
    <x v="2"/>
    <s v="Rios, canales y similares"/>
    <s v="Sin datos"/>
    <s v="Sin Reanimacion"/>
    <s v="No vigilado"/>
    <s v="Circulación en vehiculo"/>
    <s v="Ciudadano"/>
    <s v="Cuerpo de Seguridad o Emergencias"/>
    <s v="Rescate por personal adiestrado con equipamiento"/>
    <s v="#https://www.diarioinformacion.com/sucesos/2019/04/20/cuatro-rescatados-caer-coches-acequia/2141112.html#"/>
  </r>
  <r>
    <d v="2019-04-20T00:00:00"/>
    <x v="815"/>
    <x v="1084"/>
    <s v="Celorio, Llanes, Playa de Celorio"/>
    <s v="Asturias"/>
    <s v="Asturias"/>
    <d v="1899-12-30T15:37:00"/>
    <s v="43.433348"/>
    <s v="-4.807427"/>
    <s v="Muere un madrileño tras caer al mar cuando pescaba en un acantilado llanisco"/>
    <x v="1"/>
    <n v="82"/>
    <s v="España"/>
    <s v="Accidente, caída o zambullida accidentales"/>
    <s v="Otra CCAA"/>
    <s v="Ahogamiento secundario a accidente"/>
    <s v="Edad, Enfermedad, Enfermedad Mental"/>
    <x v="0"/>
    <s v="Entorno marino"/>
    <s v="Sin datos"/>
    <s v="Recuperacion de cadaver"/>
    <s v="No vigilado"/>
    <s v="Pesca desde playa o rocas"/>
    <s v="Ciudadano"/>
    <s v="Helicoptero"/>
    <s v="Recuperación de cadaver"/>
    <s v="#https://www.elbuscolu.com/noticias-llanes/rescatan-sin-vida-a-una-persona-en-la-playa-de-celorio/33224#"/>
  </r>
  <r>
    <d v="2019-04-19T00:00:00"/>
    <x v="816"/>
    <x v="1085"/>
    <s v="Jávea,  Playa del Arenal"/>
    <s v="Alicante"/>
    <s v="Cdad Valenciana"/>
    <d v="1899-12-30T11:00:00"/>
    <s v="38.773546"/>
    <s v="0.191080"/>
    <s v="Fallece el buceador de 69 años al que recuperaron el pulso en el Arenal de Xàbia"/>
    <x v="1"/>
    <n v="69"/>
    <s v="España"/>
    <s v="Incidente o accidente de buceo"/>
    <s v="Sin datos"/>
    <s v="Ahogado con sintomas de aspiración de agua"/>
    <s v="Edad, Enfermedad, Enfermedad Mental"/>
    <x v="1"/>
    <s v="Entorno marino"/>
    <s v="Sin datos"/>
    <s v="RCP basica temprana por transeunte adiestrado"/>
    <s v="No vigilado"/>
    <s v="Buceo recreativo con botella"/>
    <s v="Ciudadano"/>
    <s v="Acompañante, familiar, amigo"/>
    <s v="Asistencia por transeúntes adiestrados"/>
    <s v="#https://www.diarioinformacion.com/marina-alta/2019/04/19/reaniman-buceador-69-anos-sintomas/2140990.html#"/>
  </r>
  <r>
    <d v="2019-04-19T00:00:00"/>
    <x v="817"/>
    <x v="1086"/>
    <s v="Sanxenxo, Playa de Pragueira"/>
    <s v="Pontevedra"/>
    <s v="Galicia"/>
    <d v="1899-12-30T16:00:00"/>
    <s v="42.410580"/>
    <s v="-8.865119"/>
    <s v="Rescatadas dos niñas en una zona acantilada en la Playa de Pragueira en Sanxenxo"/>
    <x v="0"/>
    <n v="14"/>
    <s v="España"/>
    <s v="Condiciones del medio acuático"/>
    <s v="Otra CCAA"/>
    <s v="Perdida de Control"/>
    <s v="Sin datos"/>
    <x v="2"/>
    <s v="Playas sin vigilancia"/>
    <s v="Sin datos"/>
    <s v="Sin Reanimacion"/>
    <s v="No vigilado"/>
    <s v="Natación recreativa"/>
    <s v="Ciudadano"/>
    <s v="Embarcación de recreo"/>
    <s v="Rescate por personal adiestrado con equipamiento"/>
    <s v="#https://www.lavozdegalicia.es/noticia/pontevedra/sanxenxo/2019/04/19/rescatan-dos-ninas-quedaron-atrapadas-rocas-sanxenxo/0003_201904201904191555688457180.htm#"/>
  </r>
  <r>
    <d v="2019-04-19T00:00:00"/>
    <x v="817"/>
    <x v="1087"/>
    <s v="Sanxenxo, Playa de Pragueira"/>
    <s v="Pontevedra"/>
    <s v="Galicia"/>
    <d v="1899-12-30T16:00:00"/>
    <s v="42.410580"/>
    <s v="-8.865119"/>
    <s v="Rescatadas dos niñas en una zona acantilada en la Playa de Pragueira en Sanxenxo"/>
    <x v="0"/>
    <n v="14"/>
    <s v="España"/>
    <s v="Condiciones del medio acuático"/>
    <s v="Otra CCAA"/>
    <s v="Perdida de Control"/>
    <s v="Sin datos"/>
    <x v="2"/>
    <s v="Playas sin vigilancia"/>
    <s v="Sin datos"/>
    <s v="Sin Reanimacion"/>
    <s v="No vigilado"/>
    <s v="Natación recreativa"/>
    <s v="Ciudadano"/>
    <s v="Embarcación de recreo"/>
    <s v="Rescate por personal adiestrado con equipamiento"/>
    <s v="#https://www.lavozdegalicia.es/noticia/pontevedra/sanxenxo/2019/04/19/rescatan-dos-ninas-quedaron-atrapadas-rocas-sanxenxo/0003_201904201904191555688457180.htm#"/>
  </r>
  <r>
    <d v="2019-04-19T00:00:00"/>
    <x v="818"/>
    <x v="1088"/>
    <s v="Tacoronte, Punta de Juan Fernandez"/>
    <s v="Tenerife"/>
    <s v="Canarias"/>
    <d v="1899-12-30T11:00:00"/>
    <s v="28.509886"/>
    <s v="-16.421929"/>
    <s v="Una mujer fallecida tras ser rescatada en la costa de Tenerife"/>
    <x v="0"/>
    <m/>
    <s v="España"/>
    <s v="Sin datos"/>
    <s v="Sin datos"/>
    <s v="Ahogado con sintomas de aspiración de agua"/>
    <s v="Sin datos"/>
    <x v="0"/>
    <s v="Playas sin vigilancia"/>
    <s v="Sin datos"/>
    <s v="SVA por SEM"/>
    <s v="No vigilado"/>
    <s v="Natación recreativa"/>
    <s v="Ciudadano"/>
    <s v="Ciudadano"/>
    <s v="Asistencia por transeúntes no adiestrados"/>
    <s v="#https://www3.gobiernodecanarias.org/noticias/una-mujer-fallecida-tras-ser-rescatada-en-la-costa-de-tenerife/#"/>
  </r>
  <r>
    <d v="2019-04-18T00:00:00"/>
    <x v="819"/>
    <x v="1089"/>
    <s v="Sanxenxo, O Bao"/>
    <s v="Pontevedra"/>
    <s v="Galicia"/>
    <m/>
    <s v="42.455502"/>
    <s v="-8.870538"/>
    <s v="Rescatan a un hombre de 70 años atrapado en el fango en la ría de Arousa"/>
    <x v="1"/>
    <n v="70"/>
    <s v="España"/>
    <s v="Condiciones del medio acuático"/>
    <s v="Local"/>
    <s v="Perdida de Control"/>
    <s v="Edad, Enfermedad, Enfermedad Mental"/>
    <x v="3"/>
    <s v="Entorno marino"/>
    <s v="Sin datos"/>
    <s v="Sin Reanimacion"/>
    <s v="No vigilado"/>
    <s v="Pesca desde playa o rocas"/>
    <s v="Ciudadano"/>
    <s v="Ciudadano"/>
    <s v="Asistencia por transeúntes no adiestrados"/>
    <s v="#https://www.farodevigo.es/portada-pontevedra/2019/04/19/vecinos-rescatan-pescador-atrapado-fango/2090878.html#"/>
  </r>
  <r>
    <d v="2019-04-18T00:00:00"/>
    <x v="820"/>
    <x v="1090"/>
    <s v="Guimar"/>
    <s v="Tenerife"/>
    <s v="Canarias"/>
    <d v="1899-12-30T13:22:00"/>
    <s v="28.259884"/>
    <s v="-16.392263"/>
    <s v="Helicóptero del GES rescata a una mujer con síntomas de ahogamiento en la costa de Tenerife"/>
    <x v="0"/>
    <n v="60"/>
    <s v="España"/>
    <s v="Accidente, caída o zambullida accidentales"/>
    <s v="Limítrofe"/>
    <s v="Ahogado con sintomas de aspiración de agua"/>
    <s v="Sin datos"/>
    <x v="0"/>
    <s v="Entorno marino"/>
    <s v="Sin datos"/>
    <s v="SVA por SEM"/>
    <s v="No vigilado"/>
    <s v="Actividad cerca del agua"/>
    <s v="Acompañante, familiar, amigo"/>
    <s v="Ciudadano"/>
    <s v="Asistencia por transeúntes no adiestrados"/>
    <s v="#https://www3.gobiernodecanarias.org/noticias/helicoptero-del-ges-rescata-a-una-mujer-con-sintomas-de-ahogamiento-en-la-costa-de-tenerife/#"/>
  </r>
  <r>
    <d v="2019-04-17T00:00:00"/>
    <x v="821"/>
    <x v="1091"/>
    <s v="Gibraltar, playa este"/>
    <s v="Cádiz"/>
    <s v="Andalucía"/>
    <m/>
    <s v="36.148664"/>
    <s v="-5.337260"/>
    <s v="Muere el surfista británico rescatado en una playa de Gibraltar"/>
    <x v="1"/>
    <n v="64"/>
    <s v="Reino Unido"/>
    <s v="Condiciones del medio acuático"/>
    <s v="Extranjero"/>
    <s v="Ahogado con sintomas de aspiración de agua"/>
    <s v="Sin datos"/>
    <x v="0"/>
    <s v="Entorno marino"/>
    <s v="Malas condiciones meterológicas o del agua (Bandera Roja)"/>
    <s v="SVA por SEM"/>
    <s v="No vigilado"/>
    <s v="Surf-Windsurf-Esqui acuatico-Kyte"/>
    <s v="Ciudadano"/>
    <s v="Cuerpo de Seguridad o Emergencias"/>
    <s v="Rescate por personal adiestrado con equipamiento"/>
    <s v="#https://sevilla.abc.es/andalucia/cadiz/sevi-muere-surfista-britanico-rescatado-playa-gibraltar-201904180007_noticia.html#"/>
  </r>
  <r>
    <d v="2019-04-17T00:00:00"/>
    <x v="822"/>
    <x v="1092"/>
    <s v="Pájara, Costa Calma"/>
    <s v="Fuerteventura"/>
    <s v="Canarias"/>
    <d v="1899-12-30T13:34:00"/>
    <s v="28.161597"/>
    <s v="-14.222395"/>
    <s v="Una mujer es rescatada con síntomas de ahogamiento en una playa de Fuerteventura"/>
    <x v="0"/>
    <n v="78"/>
    <s v="Alemania"/>
    <s v="Sin datos"/>
    <s v="Extranjero"/>
    <s v="Ahogado con sintomas de aspiración de agua"/>
    <s v="Edad, Enfermedad, Enfermedad Mental"/>
    <x v="1"/>
    <s v="Playas con vigilancia"/>
    <s v="Sin datos"/>
    <s v="RCP basica SOS y SVA por SEM"/>
    <s v="En horario de vigilancia"/>
    <s v="Natación recreativa"/>
    <s v="Socorrista en servicio"/>
    <s v="Socorrista"/>
    <s v="Rescate por Socorristas o personas adiestradas en RCP"/>
    <s v="#https://www3.gobiernodecanarias.org/noticias/una-mujer-es-rescatada-con-sintomas-de-ahogamiento-en-una-playa-de-fuerteventura/#"/>
  </r>
  <r>
    <d v="2019-04-17T00:00:00"/>
    <x v="823"/>
    <x v="1093"/>
    <s v="Castrillón, Playa de Salinas"/>
    <s v="Asturias"/>
    <s v="Asturias"/>
    <d v="1899-12-30T10:30:00"/>
    <s v="43.579100"/>
    <s v="-5.962211"/>
    <s v="Rescate de un hombre ahogado en la playa de Salinas (Castrillón)."/>
    <x v="1"/>
    <n v="60"/>
    <s v="España"/>
    <s v="Condiciones del medio acuático"/>
    <s v="Sin datos"/>
    <s v="Ahogado con sintomas de aspiración de agua"/>
    <s v="Sin datos"/>
    <x v="0"/>
    <s v="Playas sin vigilancia"/>
    <s v="Sin datos"/>
    <s v="SVA por SEM"/>
    <s v="No vigilado"/>
    <s v="Natación recreativa"/>
    <s v="Ciudadano"/>
    <s v="Helicoptero"/>
    <s v="Rescate por personal adiestrado con equipamiento"/>
    <s v="#https://www.lne.es/sucesos/2019/04/18/ahogado-salinas-vecino-limanes-paseaba/2459161.html#"/>
  </r>
  <r>
    <d v="2019-04-16T00:00:00"/>
    <x v="824"/>
    <x v="1094"/>
    <s v="Erandio, río Nervión"/>
    <s v="Vizcaya"/>
    <s v="Euskadi"/>
    <m/>
    <s v="43.300605"/>
    <s v="-2.977590"/>
    <s v="Hallado el cadáver de un hombre en la ría en el embarcadero de Erandio"/>
    <x v="1"/>
    <n v="67"/>
    <s v="España"/>
    <s v="Sin datos"/>
    <s v="Local"/>
    <s v="Posible Ahogamiento"/>
    <s v="Edad, Enfermedad, Enfermedad Mental"/>
    <x v="0"/>
    <s v="Puertos, embarcaderos, amarres"/>
    <s v="Sin datos"/>
    <s v="Recuperacion de cadaver"/>
    <s v="No vigilado"/>
    <s v="Actividad cerca del agua"/>
    <s v="Ciudadano"/>
    <s v="Cuerpo de Seguridad o Emergencias"/>
    <s v="Recuperación de cadaver"/>
    <s v="#https://www.diariovasco.com/agencias/pais-vasco/201904/17/hallado-cadaver-hombre-embarcadero-1393902.html#"/>
  </r>
  <r>
    <d v="2019-04-16T00:00:00"/>
    <x v="825"/>
    <x v="1095"/>
    <s v="Trobajo del Camino"/>
    <s v="León"/>
    <s v="Castilla y León"/>
    <d v="1899-12-30T16:04:00"/>
    <s v="42.596267"/>
    <s v="-5.608534"/>
    <s v="Rescatan a un menor tras caerse por un pozo en Trobajo del Camino (León"/>
    <x v="1"/>
    <n v="15"/>
    <s v="España"/>
    <s v="Accidente, caída o zambullida accidentales"/>
    <s v="Local"/>
    <s v="Perdida de Control"/>
    <s v="Sin datos"/>
    <x v="3"/>
    <s v="Sistemas de recogida, transporte o almacenamiento de agua"/>
    <s v="Sin datos"/>
    <s v="Sin Reanimacion"/>
    <s v="No vigilado"/>
    <s v="Actividad cerca del agua"/>
    <s v="Acompañante, familiar, amigo"/>
    <s v="Cuerpo de Seguridad o Emergencias"/>
    <s v="Rescate por personal adiestrado con equipamiento"/>
    <s v="#https://www.elconfidencial.com/espana/2019-04-16/rescatan-menor-caerse-pozo-trobajo-camino-leon_1948046/#"/>
  </r>
  <r>
    <d v="2019-04-15T00:00:00"/>
    <x v="826"/>
    <x v="1096"/>
    <s v="Arrasate, Río Deba"/>
    <s v="Guipuzcoa"/>
    <s v="Euskadi"/>
    <m/>
    <s v="43.077254"/>
    <s v="-2.458168"/>
    <s v="Hallan el cuerpo sin vida de una vecina de Arrasate de 54 años en el río Deba"/>
    <x v="0"/>
    <n v="54"/>
    <s v="España"/>
    <s v="Sin datos"/>
    <s v="Local"/>
    <s v="Posible Ahogamiento"/>
    <s v="Sin datos"/>
    <x v="0"/>
    <s v="Rios, canales y similares"/>
    <s v="Sin datos"/>
    <s v="Recuperacion de cadaver"/>
    <s v="No vigilado"/>
    <s v="Sin datos"/>
    <s v="Ciudadano"/>
    <s v="Cuerpo de Seguridad o Emergencias"/>
    <s v="Recuperación de cadaver"/>
    <s v="#https://www.diariovasco.com/alto-deba/arrasate/hallan-cuerpo-mujer-arrasate-20190416172811-nt.html#"/>
  </r>
  <r>
    <d v="2019-04-15T00:00:00"/>
    <x v="827"/>
    <x v="1097"/>
    <s v="Alange, Pantano de Alange"/>
    <s v="Badajoz"/>
    <s v="Extremadura"/>
    <m/>
    <s v="38.760282"/>
    <s v="-6.256384"/>
    <s v="Hallan el cadáver de un hombre desaparecido en Almendralejo en el pantano de Alange"/>
    <x v="1"/>
    <n v="61"/>
    <s v="España"/>
    <s v="Suicidio"/>
    <s v="Local"/>
    <s v="Posible Ahogamiento"/>
    <s v="Edad, Enfermedad, Enfermedad Mental"/>
    <x v="0"/>
    <s v="Embalses, Pantanos"/>
    <s v="Sin datos"/>
    <s v="Recuperacion de cadaver"/>
    <s v="No vigilado"/>
    <s v="Sin datos"/>
    <s v="Servicios de emergencia, policia, bomberos"/>
    <s v="Cuerpo de Seguridad o Emergencias"/>
    <s v="Recuperación de cadaver"/>
    <s v="#https://www.hoy.es/prov-badajoz/localizan-cuerpo-hombre-20190416192414-nt.html#"/>
  </r>
  <r>
    <d v="2019-04-15T00:00:00"/>
    <x v="828"/>
    <x v="1098"/>
    <s v="Hondarribia, Jaizkibel, Punta de Boisnat"/>
    <s v="Guipuzcoa"/>
    <s v="Euskadi"/>
    <d v="1899-12-30T09:00:00"/>
    <s v="43.379592"/>
    <s v="-1.847522"/>
    <s v="Hallan en el mar el cadáver del pescador de Legasa desaparecido"/>
    <x v="1"/>
    <n v="29"/>
    <s v="España"/>
    <s v="Accidente, caída o zambullida accidentales"/>
    <s v="Otra CCAA"/>
    <s v="Ahogamiento secundario a accidente"/>
    <s v="Sin datos"/>
    <x v="0"/>
    <s v="Entorno marino"/>
    <s v="Sin datos"/>
    <s v="Recuperacion de cadaver"/>
    <s v="No vigilado"/>
    <s v="Pesca desde playa o rocas"/>
    <s v="Acompañante, familiar, amigo"/>
    <s v="Cuerpo de Seguridad o Emergencias"/>
    <s v="Recuperación de cadaver"/>
    <s v="#https://www.eitb.eus/es/noticias/sociedad/detalle/6343501/buscan-pescador-navarro-desaparecido-hondarribia-16-abril-2019/#"/>
  </r>
  <r>
    <d v="2019-04-15T00:00:00"/>
    <x v="829"/>
    <x v="1099"/>
    <s v="Arona, Playa de las Galletas"/>
    <s v="Tenerife"/>
    <s v="Canarias"/>
    <d v="1899-12-30T13:24:00"/>
    <s v="28.008480"/>
    <s v="-16.659929"/>
    <s v="El SUC asiste a una mujer con síntomas de ahogamiento en Tenerife"/>
    <x v="0"/>
    <n v="75"/>
    <s v="España"/>
    <s v="Sin datos"/>
    <s v="Sin datos"/>
    <s v="Ahogado con sintomas de aspiración de agua"/>
    <s v="Edad, Enfermedad, Enfermedad Mental"/>
    <x v="1"/>
    <s v="Playas sin vigilancia"/>
    <s v="Sin datos"/>
    <s v="No RCP temprana y SVA por SEM"/>
    <s v="No vigilado"/>
    <s v="Natación recreativa"/>
    <s v="Ciudadano"/>
    <s v="Ciudadano"/>
    <s v="Asistencia por transeúntes no adiestrados"/>
    <s v="#https://www3.gobiernodecanarias.org/noticias/el-suc-asiste-a-una-mujer-con-sintomas-de-ahogamiento-en-tenerife/#"/>
  </r>
  <r>
    <d v="2019-04-15T00:00:00"/>
    <x v="830"/>
    <x v="1100"/>
    <s v="La Oliva, Playa de Tebeto"/>
    <s v="Fuerteventura"/>
    <s v="Canarias"/>
    <d v="1899-12-30T16:57:00"/>
    <s v="28.590773"/>
    <s v="-14.034926"/>
    <s v="Helicóptero del GES rescata a una persona que intentaba auxiliar a otra en el mar en Fuerteventura"/>
    <x v="1"/>
    <n v="39"/>
    <s v="España"/>
    <s v="Intento de rescate de personas o animales"/>
    <s v="Otra CCAA"/>
    <s v="Ahogado con sintomas de aspiración de agua"/>
    <s v="Sin datos"/>
    <x v="0"/>
    <s v="Playas sin vigilancia"/>
    <s v="Sin datos"/>
    <s v="SVA por SEM"/>
    <s v="No vigilado"/>
    <s v="Intento de rescate acuatico"/>
    <s v="Acompañante, familiar, amigo"/>
    <s v="Helicoptero"/>
    <s v="Rescate por personal adiestrado con equipamiento"/>
    <s v="#https://www3.gobiernodecanarias.org/noticias/helicoptero-del-ges-rescata-a-una-persona-que-intentaba-auxiliar-a-otra-en-el-mar-en-fuerteventura/#"/>
  </r>
  <r>
    <d v="2019-04-15T00:00:00"/>
    <x v="830"/>
    <x v="1101"/>
    <s v="La Oliva, Playa de Tebeto"/>
    <s v="Fuerteventura"/>
    <s v="Canarias"/>
    <d v="1899-12-30T16:57:00"/>
    <s v="28.590773"/>
    <s v="-14.034926"/>
    <s v="Helicóptero del GES rescata a una persona que intentaba auxiliar a otra en el mar en Fuerteventura"/>
    <x v="0"/>
    <n v="26"/>
    <s v="Colombia"/>
    <s v="Condiciones del medio acuático"/>
    <s v="Residente"/>
    <s v="Perdida de Control"/>
    <s v="Sin datos"/>
    <x v="2"/>
    <s v="Playas sin vigilancia"/>
    <s v="Sin datos"/>
    <s v="Sin Reanimacion"/>
    <s v="No vigilado"/>
    <s v="Intento de rescate acuatico"/>
    <s v="Acompañante, familiar, amigo"/>
    <s v="No preciso extraccion"/>
    <s v="Rescate por personal adiestrado con equipamiento"/>
    <s v="#https://www3.gobiernodecanarias.org/noticias/helicoptero-del-ges-rescata-a-una-persona-que-intentaba-auxiliar-a-otra-en-el-mar-en-fuerteventura/#"/>
  </r>
  <r>
    <d v="2019-04-14T00:00:00"/>
    <x v="831"/>
    <x v="1102"/>
    <s v="Guimar"/>
    <s v="Tenerife"/>
    <s v="Canarias"/>
    <d v="1899-12-30T17:01:00"/>
    <s v="28.287629"/>
    <s v="-16.379620"/>
    <s v="Menor herido tras un corte con la hélice de una embarcación de recreo en Tenerife"/>
    <x v="1"/>
    <n v="15"/>
    <s v="España"/>
    <s v="Navegación o deportes acuáticos"/>
    <s v="Sin datos"/>
    <s v="Victima con traumatismo"/>
    <s v="Sin datos"/>
    <x v="5"/>
    <s v="Entorno marino"/>
    <s v="Sin datos"/>
    <s v="Sin Reanimacion"/>
    <s v="No vigilado"/>
    <s v="Embarcación a motor"/>
    <s v="Acompañante, familiar, amigo"/>
    <s v="Acompañante, familiar, amigo"/>
    <s v="Asistencia por transeúntes no adiestrados"/>
    <s v="#https://www3.gobiernodecanarias.org/noticias/menor-herido-tras-un-corte-con-la-helice-de-una-embarcacion-de-recreo-en-tenerife/#"/>
  </r>
  <r>
    <d v="2019-04-14T00:00:00"/>
    <x v="832"/>
    <x v="1103"/>
    <s v="A Coruña, Playa del Matadero"/>
    <s v="A Coruña"/>
    <s v="Galicia"/>
    <m/>
    <s v="43.375485"/>
    <s v="-8.404965"/>
    <s v="Un surfista ayuda a dos jóvenes a salir del agua tras ser arrastradas en la playa del Matadero"/>
    <x v="0"/>
    <n v="18"/>
    <s v="España"/>
    <s v="Excesiva confianza o asunción de riesgo"/>
    <s v="Local"/>
    <s v="Perdida de Control"/>
    <s v="Sin datos"/>
    <x v="2"/>
    <s v="Playas sin vigilancia"/>
    <s v="Sin datos"/>
    <s v="Sin Reanimacion"/>
    <s v="No vigilado"/>
    <s v="Natación recreativa"/>
    <s v="Ciudadano"/>
    <s v="Ciudadano"/>
    <s v="Asistencia por transeúntes no adiestrados"/>
    <s v="#https://www.laopinioncoruna.es/coruna/2019/04/16/surfista-ayuda-jovenes-salir-agua/1393628.html#"/>
  </r>
  <r>
    <d v="2019-04-14T00:00:00"/>
    <x v="832"/>
    <x v="1104"/>
    <s v="A Coruña, Playa del Matadero"/>
    <s v="A Coruña"/>
    <s v="Galicia"/>
    <m/>
    <s v="43.375485"/>
    <s v="-8.404965"/>
    <s v="Un surfista ayuda a dos jóvenes a salir del agua tras ser arrastradas en la playa del Matadero"/>
    <x v="0"/>
    <n v="18"/>
    <s v="España"/>
    <s v="Excesiva confianza o asunción de riesgo"/>
    <s v="Local"/>
    <s v="Perdida de Control"/>
    <s v="Sin datos"/>
    <x v="2"/>
    <s v="Playas sin vigilancia"/>
    <s v="Sin datos"/>
    <s v="Sin Reanimacion"/>
    <s v="No vigilado"/>
    <s v="Natación recreativa"/>
    <s v="Ciudadano"/>
    <s v="Ciudadano"/>
    <s v="Asistencia por transeúntes no adiestrados"/>
    <s v="#https://www.laopinioncoruna.es/coruna/2019/04/16/surfista-ayuda-jovenes-salir-agua/1393628.html#"/>
  </r>
  <r>
    <d v="2019-04-13T00:00:00"/>
    <x v="833"/>
    <x v="1105"/>
    <s v="Benidorm"/>
    <s v="Alicante"/>
    <s v="Cdad Valenciana"/>
    <m/>
    <s v="38.499420"/>
    <s v="-0.131511"/>
    <s v="Rescatan a un buceador afectado por un barotrauma en la playa de Benidorm"/>
    <x v="1"/>
    <n v="60"/>
    <s v="España"/>
    <s v="Incidente o accidente de buceo"/>
    <s v="Sin datos"/>
    <s v="Ahogamiento secundario a accidente"/>
    <s v="Sin datos"/>
    <x v="1"/>
    <s v="Franja costera o alta mar"/>
    <s v="Sin datos"/>
    <s v="Sin Reanimacion"/>
    <s v="No vigilado"/>
    <s v="Buceo recreativo con botella"/>
    <s v="Servicios de emergencia, policia, bomberos"/>
    <s v="Cuerpo de Seguridad o Emergencias"/>
    <s v="Asistencia por transeúntes adiestrados"/>
    <s v="#https://www.lasprovincias.es/sucesos/rescatan-buceador-afectado-20190413211221-nt.html#"/>
  </r>
  <r>
    <d v="2019-04-12T00:00:00"/>
    <x v="834"/>
    <x v="1106"/>
    <s v="Puerto de la Luz, Playa de las Alcaravaneras"/>
    <s v="Gran Canaria"/>
    <s v="Canarias"/>
    <m/>
    <s v="28.132477"/>
    <s v="-15.428160"/>
    <s v="La policía halla el cadáver de un italiano de 59 años flotando en las Alcaravaneras"/>
    <x v="1"/>
    <n v="59"/>
    <s v="Italia"/>
    <s v="Enfermedad, ataque cardíaco o ACVA"/>
    <s v="Extranjero"/>
    <s v="Ahogamiento secundario a enfermedad"/>
    <s v="Sin datos"/>
    <x v="0"/>
    <s v="Puertos, embarcaderos, amarres"/>
    <s v="Sin datos"/>
    <s v="Recuperacion de cadaver"/>
    <s v="No vigilado"/>
    <s v="Actividad cerca del agua"/>
    <s v="Ciudadano"/>
    <s v="Cuerpo de Seguridad o Emergencias"/>
    <s v="Recuperación de cadaver"/>
    <s v="#https://www.canarias7.es/sucesos/encuentran-un-cadaver-flotando-junto-al-muelle-deportivo-HY7032845#"/>
  </r>
  <r>
    <d v="2019-04-12T00:00:00"/>
    <x v="835"/>
    <x v="1107"/>
    <s v="Tías"/>
    <s v="Lanzarote"/>
    <s v="Canarias"/>
    <d v="1899-12-30T15:40:00"/>
    <s v="28.921881"/>
    <s v="-13.651414"/>
    <s v="Rescatada una menor con signos de ahogamiento en Lanzarote"/>
    <x v="0"/>
    <n v="5"/>
    <s v="Irlanda"/>
    <s v="Sin datos"/>
    <s v="Extranjero"/>
    <s v="Ahogado con sintomas de aspiración de agua"/>
    <s v="Sin datos"/>
    <x v="1"/>
    <s v="Piscinas de equipamientos hoteleros y similares"/>
    <s v="Buenas condiciones metereológicas o del agua (Bandera Verde)"/>
    <s v="RCP basica SOS y SVA por SEM"/>
    <s v="En horario de vigilancia"/>
    <s v="Natación recreativa"/>
    <s v="Sin datos"/>
    <s v="Socorrista"/>
    <s v="Rescate por Socorristas o personas adiestradas en RCP"/>
    <s v="#https://www3.gobiernodecanarias.org/noticias/rescatada-una-menor-con-signos-de-ahogamiento-en-lanzarote/#"/>
  </r>
  <r>
    <d v="2019-04-12T00:00:00"/>
    <x v="836"/>
    <x v="1108"/>
    <s v="Tacoronte, Bajas Mesa del Mar"/>
    <s v="Tenerife"/>
    <s v="Canarias"/>
    <d v="1899-12-30T14:16:00"/>
    <s v="28.504150"/>
    <s v="-16.426022"/>
    <s v="Helicóptero del GES rescata a un menor que quedó aislado en la costa en Tenerife"/>
    <x v="1"/>
    <n v="15"/>
    <s v="España"/>
    <s v="Condiciones del medio acuático"/>
    <s v="Sin datos"/>
    <s v="Perdida de Control"/>
    <s v="Sin datos"/>
    <x v="3"/>
    <s v="Entorno marino"/>
    <s v="Sin datos"/>
    <s v="Sin Reanimacion"/>
    <s v="No vigilado"/>
    <s v="Natación recreativa"/>
    <s v="Ciudadano"/>
    <s v="Helicoptero"/>
    <s v="Rescate por personal adiestrado con equipamiento"/>
    <s v="https://www3.gobiernodecanarias.org/noticias/helicoptero-del-ges-rescata-a-un-menor-que-quedo-aislado-en-zona-de-costa-en-tenerife/#https://www3.gobiernodecanarias.org/noticias/helicoptero-del-ges-rescata-a-un-menor-que-quedo-aislado-en-zona-de-costa-en-tenerife/#"/>
  </r>
  <r>
    <d v="2019-04-11T00:00:00"/>
    <x v="837"/>
    <x v="1109"/>
    <s v="Costa Teguise"/>
    <s v="Lanzarote"/>
    <s v="Canarias"/>
    <d v="1899-12-30T14:40:00"/>
    <s v="28.998707"/>
    <s v="-13.492992"/>
    <s v="Fallece un niño de 13 años ahogado en un complejo turístico de Costa Teguise"/>
    <x v="1"/>
    <n v="13"/>
    <s v="Reino Unido"/>
    <s v="Sin datos"/>
    <s v="Extranjero"/>
    <s v="Ahogado con sintomas de aspiración de agua"/>
    <s v="Sin datos"/>
    <x v="0"/>
    <s v="Piscinas de equipamientos hoteleros y similares"/>
    <s v="Buenas condiciones metereológicas o del agua (Bandera Verde)"/>
    <s v="SVA por SEM"/>
    <s v="No vigilado"/>
    <s v="Natación recreativa"/>
    <s v="Acompañante, familiar, amigo"/>
    <s v="Acompañante, familiar, amigo"/>
    <s v="Asistencia por transeúntes no adiestrados"/>
    <s v="#https://www.lavozdelanzarote.com/articulo/sucesos/fallece-nino-13-anos-ahogado-costa-teguise/20150413072337097567.html#"/>
  </r>
  <r>
    <d v="2019-04-11T00:00:00"/>
    <x v="838"/>
    <x v="1110"/>
    <s v="Gijón, Puerto Deportivo"/>
    <s v="Asturias"/>
    <s v="Asturias"/>
    <m/>
    <s v="43.544794"/>
    <s v="-5.665276"/>
    <s v="Aparece el cuerpo sin vida de un hombre en el Puerto Deportivo de Gijón"/>
    <x v="1"/>
    <n v="50"/>
    <s v="España"/>
    <s v="Suicidio"/>
    <s v="Local"/>
    <s v="Ahogado con sintomas de aspiración de agua"/>
    <s v="Sin datos"/>
    <x v="0"/>
    <s v="Puertos, embarcaderos, amarres"/>
    <s v="Sin datos"/>
    <s v="Recuperacion de cadaver"/>
    <s v="No vigilado"/>
    <s v="Actividad cerca del agua"/>
    <s v="Ciudadano"/>
    <s v="Cuerpo de Seguridad o Emergencias"/>
    <s v="Recuperación de cadaver"/>
    <s v="#https://digitaldeleon.com/digitaldeasturias/2019/04/11/aparece-el-cuerpo-sin-vida-de-un-hombre-en-el-puerto-deportivo-de-gijon_66504#"/>
  </r>
  <r>
    <d v="2019-04-07T00:00:00"/>
    <x v="839"/>
    <x v="1111"/>
    <s v="Málaga"/>
    <s v="Málaga"/>
    <s v="Andalucía"/>
    <m/>
    <s v="36.730247"/>
    <s v="-4.434029"/>
    <s v="Muere ahogada una niña de año y medio en la piscina de una casa"/>
    <x v="0"/>
    <n v="22"/>
    <s v="España"/>
    <s v="Falta de supervisión o vigilancia"/>
    <s v="Local"/>
    <s v="Ahogado con sintomas de aspiración de agua"/>
    <s v="Falta de protección o equipamiento"/>
    <x v="0"/>
    <s v="Piscinas domesticas no vigiladas"/>
    <s v="Excelentes condiciones, entornos cerrados o cubiertos"/>
    <s v="SVA por SEM"/>
    <s v="No vigilado"/>
    <s v="Actividad cerca del agua"/>
    <s v="Acompañante, familiar, amigo"/>
    <s v="Acompañante, familiar, amigo"/>
    <s v="Asistencia por transeúntes no adiestrados"/>
    <s v="#https://www.malagahoy.es/malaga/muere-ahogada-nina-ano-medio-piscina-casa_0_1344466010.html#"/>
  </r>
  <r>
    <d v="2019-04-07T00:00:00"/>
    <x v="840"/>
    <x v="1112"/>
    <s v="Arucas, Tinoca"/>
    <s v="Gran Canaria"/>
    <s v="Canarias"/>
    <d v="1899-12-30T12:30:00"/>
    <s v="28.136148"/>
    <s v="-15.458258"/>
    <s v="Helicóptero del GES rescata a un bañista en el apuros en el mar en Gran Canaria"/>
    <x v="1"/>
    <n v="23"/>
    <s v="España"/>
    <s v="Condiciones del medio acuático"/>
    <s v="Sin datos"/>
    <s v="Perdida de Control"/>
    <s v="Sin datos"/>
    <x v="3"/>
    <s v="Playas sin vigilancia"/>
    <s v="Sin datos"/>
    <s v="Sin Reanimacion"/>
    <s v="No vigilado"/>
    <s v="Natación recreativa"/>
    <s v="Ciudadano"/>
    <s v="Helicoptero"/>
    <s v="Rescate por personal adiestrado con soporte de emergencias"/>
    <s v="#https://www3.gobiernodecanarias.org/noticias/helicoptero-del-ges-rescata-a-un-banista-en-el-apuros-en-el-mar-en-gran-canaria/#"/>
  </r>
  <r>
    <d v="2019-04-06T00:00:00"/>
    <x v="841"/>
    <x v="1113"/>
    <s v="Agaete, Playa de Faneroque"/>
    <s v="Gran Canaria"/>
    <s v="Canarias"/>
    <d v="1899-12-30T12:15:00"/>
    <s v="28.063915"/>
    <s v="-15.730874"/>
    <s v="Buscan a un vecino de La Aldea arrastrado por una ola en la playa Faneroque"/>
    <x v="1"/>
    <n v="50"/>
    <s v="España"/>
    <s v="Accidente, caída o zambullida accidentales"/>
    <s v="Local"/>
    <s v="Ahogamiento secundario a accidente"/>
    <s v="Sin datos"/>
    <x v="0"/>
    <s v="Entorno marino"/>
    <s v="Sin datos"/>
    <s v="Recuperacion de cadaver"/>
    <s v="No vigilado"/>
    <s v="Pesca desde playa o rocas"/>
    <s v="Acompañante, familiar, amigo"/>
    <s v="Cuerpo de Seguridad o Emergencias"/>
    <s v="Recuperación de cadaver"/>
    <s v="#https://www.eldiario.es/canariasahora/sucesos/Buscan-vecino-Aldea-arrastrado-Faneroque_0_885761847.html#"/>
  </r>
  <r>
    <d v="2019-04-05T00:00:00"/>
    <x v="842"/>
    <x v="1114"/>
    <s v="Bermeo"/>
    <s v="Vizcaya"/>
    <s v="Euskadi"/>
    <d v="1899-12-30T16:45:00"/>
    <s v="43.418744"/>
    <s v="-2.709785"/>
    <s v="Rescatados tres polacos atrapados por la marea en zona rocosa de Bermeo"/>
    <x v="1"/>
    <m/>
    <s v="Polonia"/>
    <s v="Condiciones del medio acuático"/>
    <s v="Extranjero"/>
    <s v="Perdida de Control"/>
    <s v="Desconocimiento o falta de información"/>
    <x v="2"/>
    <s v="Entorno marino"/>
    <s v="Sin datos"/>
    <s v="Sin Reanimacion"/>
    <s v="No vigilado"/>
    <s v="Actividad cerca del agua"/>
    <s v="Ciudadano"/>
    <s v="Cuerpo de Seguridad o Emergencias"/>
    <s v="Rescate por personal adiestrado con equipamiento"/>
    <s v="#https://www.elcorreo.com/bizkaia/costa/rescatados-tres-polacos-20190405190924-nt.html#"/>
  </r>
  <r>
    <d v="2019-04-05T00:00:00"/>
    <x v="842"/>
    <x v="1115"/>
    <s v="Bermeo"/>
    <s v="Vizcaya"/>
    <s v="Euskadi"/>
    <d v="1899-12-30T16:45:00"/>
    <s v="43.418744"/>
    <s v="-2.709785"/>
    <s v="Rescatados tres polacos atrapados por la marea en zona rocosa de Bermeo"/>
    <x v="1"/>
    <m/>
    <s v="Polonia"/>
    <s v="Condiciones del medio acuático"/>
    <s v="Extranjero"/>
    <s v="Perdida de Control"/>
    <s v="Desconocimiento o falta de información"/>
    <x v="2"/>
    <s v="Entorno marino"/>
    <s v="Sin datos"/>
    <s v="Sin Reanimacion"/>
    <s v="No vigilado"/>
    <s v="Actividad cerca del agua"/>
    <s v="Ciudadano"/>
    <s v="Cuerpo de Seguridad o Emergencias"/>
    <s v="Rescate por personal adiestrado con equipamiento"/>
    <s v="#https://www.elcorreo.com/bizkaia/costa/rescatados-tres-polacos-20190405190924-nt.html#"/>
  </r>
  <r>
    <d v="2019-04-05T00:00:00"/>
    <x v="842"/>
    <x v="1116"/>
    <s v="Bermeo"/>
    <s v="Vizcaya"/>
    <s v="Euskadi"/>
    <d v="1899-12-30T16:45:00"/>
    <s v="43.418744"/>
    <s v="-2.709785"/>
    <s v="Rescatados tres polacos atrapados por la marea en zona rocosa de Bermeo"/>
    <x v="0"/>
    <m/>
    <s v="Polonia"/>
    <s v="Condiciones del medio acuático"/>
    <s v="Extranjero"/>
    <s v="Perdida de Control"/>
    <s v="Desconocimiento o falta de información"/>
    <x v="2"/>
    <s v="Entorno marino"/>
    <s v="Sin datos"/>
    <s v="Sin Reanimacion"/>
    <s v="No vigilado"/>
    <s v="Actividad cerca del agua"/>
    <s v="Ciudadano"/>
    <s v="Cuerpo de Seguridad o Emergencias"/>
    <s v="Rescate por personal adiestrado con equipamiento"/>
    <s v="#https://www.elcorreo.com/bizkaia/costa/rescatados-tres-polacos-20190405190924-nt.html#"/>
  </r>
  <r>
    <d v="2019-04-04T00:00:00"/>
    <x v="843"/>
    <x v="1117"/>
    <s v="León"/>
    <s v="León"/>
    <s v="Castilla y León"/>
    <m/>
    <s v="42.623002"/>
    <s v="-5.585249"/>
    <s v="Rescatan el cuerpo sin vida de un hombre de 77 años del interior de un pozo en León"/>
    <x v="1"/>
    <n v="77"/>
    <s v="España"/>
    <s v="Accidente, caída o zambullida accidentales"/>
    <s v="Local"/>
    <s v="Ahogamiento secundario a accidente"/>
    <s v="Edad, Enfermedad, Enfermedad Mental"/>
    <x v="0"/>
    <s v="Sistemas de recogida, transporte o almacenamiento de agua"/>
    <s v="Sin datos"/>
    <s v="Recuperacion de cadaver"/>
    <s v="No vigilado"/>
    <s v="Actividad cerca del agua"/>
    <s v="Servicios de emergencia, policia, bomberos"/>
    <s v="Cuerpo de Seguridad o Emergencias"/>
    <s v="Recuperación de cadaver"/>
    <s v="#https://okdiario.com/sociedad/rescatan-cuerpo-sin-vida-hombre-77-anos-del-interior-pozo-leon-3947490#"/>
  </r>
  <r>
    <d v="2019-04-03T00:00:00"/>
    <x v="844"/>
    <x v="1118"/>
    <s v="Las Palmas de Gran Canaria, Playa de las Canteras"/>
    <s v="Gran Canaria"/>
    <s v="Canarias"/>
    <m/>
    <s v="28.138425"/>
    <s v="-15.436996"/>
    <s v="Un bañista imprudente casi muere en Las Canteras"/>
    <x v="1"/>
    <n v="25"/>
    <s v="España"/>
    <s v="Condiciones del medio acuático"/>
    <s v="Sin datos"/>
    <s v="Perdida de Control"/>
    <s v="Sin datos"/>
    <x v="2"/>
    <s v="Playas sin vigilancia"/>
    <s v="Malas condiciones meterológicas o del agua (Bandera Roja)"/>
    <s v="Sin Reanimacion"/>
    <s v="No vigilado"/>
    <s v="Natación recreativa"/>
    <s v="Acompañante, familiar, amigo"/>
    <s v="No preciso extraccion"/>
    <s v="Asistencia por transeúntes no adiestrados"/>
    <s v="#https://www.laprovincia.es/multimedia/videos/sucesos/2019-04-08-171264-baista-imprudente-casi-muere-canteras.html#"/>
  </r>
  <r>
    <d v="2019-04-02T00:00:00"/>
    <x v="845"/>
    <x v="1119"/>
    <s v="San Bartolomé, Playa Honda"/>
    <s v="Lanzarote"/>
    <s v="Canarias"/>
    <d v="1899-12-30T18:30:00"/>
    <s v="28.947712"/>
    <s v="-13.586407"/>
    <s v="Rescatan a un kitesurfista en apuros en Playa Honda"/>
    <x v="1"/>
    <m/>
    <s v="España"/>
    <s v="Condiciones del medio acuático"/>
    <s v="Sin datos"/>
    <s v="Perdida de Control"/>
    <s v="Sin datos"/>
    <x v="2"/>
    <s v="Playas sin vigilancia"/>
    <s v="Sin datos"/>
    <s v="Sin Reanimacion"/>
    <s v="No vigilado"/>
    <s v="Surf-Windsurf-Esqui acuatico-Kyte"/>
    <s v="Acompañante, familiar, amigo"/>
    <s v="Cuerpo de Seguridad o Emergencias"/>
    <s v="Rescate por personal adiestrado con equipamiento"/>
    <s v="#http://www.lancelotdigital.com/sucesos/rescatan-a-un-kitesurfista-en-apuros-en-playa-honda#"/>
  </r>
  <r>
    <d v="2019-04-02T00:00:00"/>
    <x v="846"/>
    <x v="1120"/>
    <s v="Sevilla, Río Guadalquivir"/>
    <s v="Sevilla"/>
    <s v="Andalucía"/>
    <d v="1899-12-30T13:40:00"/>
    <s v="37.398445"/>
    <s v="-6.002538"/>
    <s v="Rescatan a un hombre atrapado en el río, a la altura de la calle Torneo"/>
    <x v="1"/>
    <m/>
    <s v="España"/>
    <s v="Sin datos"/>
    <s v="Sin datos"/>
    <s v="Perdida de Control"/>
    <s v="Sin datos"/>
    <x v="2"/>
    <s v="Rios, canales y similares"/>
    <s v="Sin datos"/>
    <s v="Sin Reanimacion"/>
    <s v="No vigilado"/>
    <s v="Actividad cerca del agua"/>
    <s v="Ciudadano"/>
    <s v="Cuerpo de Seguridad o Emergencias"/>
    <s v="Rescate por personal adiestrado con equipamiento"/>
    <s v="#http://www.sevillaactualidad.com/sevilla/122976-rescatan-a-un-hombre-atrapado-en-el-rio-a-la-altura-de-la-calle-torneo/#"/>
  </r>
  <r>
    <d v="2019-04-02T00:00:00"/>
    <x v="847"/>
    <x v="1121"/>
    <s v="Adeje, playa de Troya"/>
    <s v="Tenerife"/>
    <s v="Canarias"/>
    <m/>
    <s v="28.067760"/>
    <s v="-16.733864"/>
    <s v="Rescatan del mar a un turista en Adeje y evitan su ahogamiento"/>
    <x v="1"/>
    <m/>
    <s v="España"/>
    <s v="Sin datos"/>
    <s v="Sin datos"/>
    <s v="Perdida de Control"/>
    <s v="Sin datos"/>
    <x v="3"/>
    <s v="Playas sin vigilancia"/>
    <s v="Sin datos"/>
    <s v="Sin Reanimacion"/>
    <s v="No vigilado"/>
    <s v="Natación recreativa"/>
    <s v="Ciudadano"/>
    <s v="Ciudadano"/>
    <s v="Asistencia por transeúntes adiestrados"/>
    <s v="#https://diariodeavisos.elespanol.com/2019/04/rescatan-del-mar-a-un-turista-en-adeje-y-evitan-su-ahogamiento/#"/>
  </r>
  <r>
    <d v="2019-03-31T00:00:00"/>
    <x v="848"/>
    <x v="1122"/>
    <s v="Ferrol, Cabo Prioriño"/>
    <s v="A Coruña"/>
    <s v="Galicia"/>
    <m/>
    <s v="43.458402"/>
    <s v="-8.341292"/>
    <s v="Dos hermanos que salieron a pescar aparecen muertos en aguas de Ferrol"/>
    <x v="1"/>
    <n v="61"/>
    <s v="España"/>
    <s v="Accidente, caída o zambullida accidentales"/>
    <s v="Local"/>
    <s v="Ahogamiento secundario a accidente"/>
    <s v="Sin datos"/>
    <x v="0"/>
    <s v="Entorno marino"/>
    <s v="Sin datos"/>
    <s v="Recuperacion de cadaver"/>
    <s v="No vigilado"/>
    <s v="Pesca desde playa o rocas"/>
    <s v="Ciudadano"/>
    <s v="Cuerpo de Seguridad o Emergencias"/>
    <s v="Recuperación de cadaver"/>
    <s v="#https://www.lavozdegalicia.es/noticia/maritima/2019/03/31/aparecen-cadaveres-dos-hermanos-fene-flotando-aguas-ferrol/00031554032828958765168.htm#"/>
  </r>
  <r>
    <d v="2019-03-31T00:00:00"/>
    <x v="848"/>
    <x v="1123"/>
    <s v="Ferrol, Cabo Prioriño"/>
    <s v="A Coruña"/>
    <s v="Galicia"/>
    <m/>
    <s v="43.458402"/>
    <s v="-8.341292"/>
    <s v="Dos hermanos que salieron a pescar aparecen muertos en aguas de Ferrol"/>
    <x v="1"/>
    <n v="57"/>
    <s v="España"/>
    <s v="Accidente, caída o zambullida accidentales"/>
    <s v="Local"/>
    <s v="Ahogamiento secundario a accidente"/>
    <s v="Sin datos"/>
    <x v="0"/>
    <s v="Entorno marino"/>
    <s v="Sin datos"/>
    <s v="Recuperacion de cadaver"/>
    <s v="No vigilado"/>
    <s v="Pesca desde playa o rocas"/>
    <s v="Ciudadano"/>
    <s v="Cuerpo de Seguridad o Emergencias"/>
    <s v="Recuperación de cadaver"/>
    <s v="#https://www.lavozdegalicia.es/noticia/maritima/2019/03/31/aparecen-cadaveres-dos-hermanos-fene-flotando-aguas-ferrol/00031554032828958765168.htm#"/>
  </r>
  <r>
    <d v="2019-03-30T00:00:00"/>
    <x v="849"/>
    <x v="1124"/>
    <s v="La Oliva"/>
    <s v="Fuerteventura"/>
    <s v="Canarias"/>
    <d v="1899-12-30T00:52:00"/>
    <s v="28.728179"/>
    <s v="-13.859068"/>
    <s v="Fallece un varón por ahogamiento en una piscina en Fuerteventura"/>
    <x v="1"/>
    <n v="53"/>
    <s v="Reino Unido"/>
    <s v="Sin datos"/>
    <s v="Extranjero"/>
    <s v="Ahogado con sintomas de aspiración de agua"/>
    <s v="Sin datos"/>
    <x v="0"/>
    <s v="Piscinas de equipamientos hoteleros y similares"/>
    <s v="Buenas condiciones metereológicas o del agua (Bandera Verde)"/>
    <s v="SVA por SEM"/>
    <s v="Fuera del horario de vigilancia"/>
    <s v="Natación recreativa"/>
    <s v="Acompañante, familiar, amigo"/>
    <s v="Ciudadano"/>
    <s v="Asistencia por transeúntes adiestrados"/>
    <s v="#https://www3.gobiernodecanarias.org/noticias/fallece-un-varon-por-ahogamiento-en-una-piscina-en-fuerteventura/#"/>
  </r>
  <r>
    <d v="2019-03-30T00:00:00"/>
    <x v="850"/>
    <x v="1125"/>
    <s v="Atarfe"/>
    <s v="Granada"/>
    <s v="Andalucía"/>
    <d v="1899-12-30T11:20:00"/>
    <s v="37.204176"/>
    <s v="-3.665312"/>
    <s v="Un fallecido y dos heridos al caer a una fosa séptica de Atarfe (Granada)"/>
    <x v="1"/>
    <n v="30"/>
    <s v="España"/>
    <s v="Accidente, caída o zambullida accidentales"/>
    <s v="Sin datos"/>
    <s v="Ahogamiento secundario a accidente"/>
    <s v="Sin datos"/>
    <x v="0"/>
    <s v="Sistemas de recogida, transporte o almacenamiento de agua"/>
    <s v="Sin datos"/>
    <s v="SVA por SEM"/>
    <s v="No vigilado"/>
    <s v="Actividad cerca del agua"/>
    <s v="Acompañante, familiar, amigo"/>
    <s v="Acompañante, familiar, amigo"/>
    <s v="Asistencia por transeúntes no adiestrados"/>
    <s v="#https://www.lavanguardia.com/local/sevilla/20190330/461342218814/un-fallecido-y-dos-heridos-al-caer-a-una-fosa-septica-de-atarfe-granada.html#"/>
  </r>
  <r>
    <d v="2019-03-30T00:00:00"/>
    <x v="850"/>
    <x v="1126"/>
    <s v="Atarfe"/>
    <s v="Granada"/>
    <s v="Andalucía"/>
    <d v="1899-12-30T11:20:00"/>
    <s v="37.204176"/>
    <s v="-3.665312"/>
    <s v="Un fallecido y dos heridos al caer a una fosa séptica de Atarfe (Granada)"/>
    <x v="1"/>
    <n v="38"/>
    <s v="España"/>
    <s v="Accidente, caída o zambullida accidentales"/>
    <s v="Sin datos"/>
    <s v="Victima con traumatismo"/>
    <s v="Sin datos"/>
    <x v="4"/>
    <s v="Sistemas de recogida, transporte o almacenamiento de agua"/>
    <s v="Sin datos"/>
    <s v="Sin Reanimacion"/>
    <s v="No vigilado"/>
    <s v="Actividad cerca del agua"/>
    <s v="Acompañante, familiar, amigo"/>
    <s v="Acompañante, familiar, amigo"/>
    <s v="Asistencia por transeúntes no adiestrados"/>
    <s v="#https://www.lavanguardia.com/local/sevilla/20190330/461342218814/un-fallecido-y-dos-heridos-al-caer-a-una-fosa-septica-de-atarfe-granada.html#"/>
  </r>
  <r>
    <d v="2019-03-30T00:00:00"/>
    <x v="850"/>
    <x v="1127"/>
    <s v="Atarfe"/>
    <s v="Granada"/>
    <s v="Andalucía"/>
    <d v="1899-12-30T11:20:00"/>
    <s v="37.204176"/>
    <s v="-3.665312"/>
    <s v="Un fallecido y dos heridos al caer a una fosa séptica de Atarfe (Granada)"/>
    <x v="1"/>
    <n v="44"/>
    <s v="España"/>
    <s v="Accidente, caída o zambullida accidentales"/>
    <s v="Sin datos"/>
    <s v="Victima con traumatismo"/>
    <s v="Sin datos"/>
    <x v="4"/>
    <s v="Sistemas de recogida, transporte o almacenamiento de agua"/>
    <s v="Sin datos"/>
    <s v="Sin Reanimacion"/>
    <s v="No vigilado"/>
    <s v="Actividad cerca del agua"/>
    <s v="Acompañante, familiar, amigo"/>
    <s v="Acompañante, familiar, amigo"/>
    <s v="Asistencia por transeúntes no adiestrados"/>
    <s v="#https://www.lavanguardia.com/local/sevilla/20190330/461342218814/un-fallecido-y-dos-heridos-al-caer-a-una-fosa-septica-de-atarfe-granada.html#"/>
  </r>
  <r>
    <d v="2019-03-30T00:00:00"/>
    <x v="851"/>
    <x v="1128"/>
    <s v="Zaragoza, Río Ebro"/>
    <s v="Zaragoza"/>
    <s v="Aragón"/>
    <m/>
    <s v="41.665194"/>
    <s v="-0.911341"/>
    <s v="Los bomberos localizan un cadáver en el Ebro tras el aviso de un piragüista"/>
    <x v="1"/>
    <n v="50"/>
    <s v="España"/>
    <s v="Sin datos"/>
    <s v="Sin datos"/>
    <s v="Posible Ahogamiento"/>
    <s v="Sin datos"/>
    <x v="0"/>
    <s v="Rios, canales y similares"/>
    <s v="Sin datos"/>
    <s v="Recuperacion de cadaver"/>
    <s v="No vigilado"/>
    <s v="Sin datos"/>
    <s v="Ciudadano"/>
    <s v="Cuerpo de Seguridad o Emergencias"/>
    <s v="Recuperación de cadaver"/>
    <s v="#https://www.heraldo.es/noticias/aragon/zaragoza/2019/03/30/localizado-cadaver-ebro-Zaragoza-1306466.html#"/>
  </r>
  <r>
    <d v="2019-03-28T00:00:00"/>
    <x v="852"/>
    <x v="1129"/>
    <s v="Palamós, Playa Gran"/>
    <s v="Girona"/>
    <s v="Cataluña"/>
    <d v="1899-12-30T08:00:00"/>
    <s v="41.847276"/>
    <s v="3.124715"/>
    <s v="Encuentran a una mujer muerta flotando en la playa de Palamós"/>
    <x v="0"/>
    <n v="80"/>
    <s v="España"/>
    <s v="Sin datos"/>
    <s v="Sin datos"/>
    <s v="Posible Ahogamiento"/>
    <s v="Edad, Enfermedad, Enfermedad Mental"/>
    <x v="0"/>
    <s v="Playas sin vigilancia"/>
    <s v="Sin datos"/>
    <s v="Recuperacion de cadaver"/>
    <s v="No vigilado"/>
    <s v="Sin datos"/>
    <s v="Ciudadano"/>
    <s v="Ciudadano"/>
    <s v="Recuperación de cadaver"/>
    <s v="#https://elcaso.elnacional.cat/es/sucesos/efectivos-limpieza-palamos-encuentran-mujer-flotando-mar_2424_102.html#"/>
  </r>
  <r>
    <d v="2019-03-27T00:00:00"/>
    <x v="853"/>
    <x v="1130"/>
    <s v="Peñiscola, Playa Norte"/>
    <s v="Castellón"/>
    <s v="Cdad Valenciana"/>
    <d v="1899-12-30T11:45:00"/>
    <s v="40.364197"/>
    <s v="0.406777"/>
    <s v="Evacuado con síntomas de ahogamiento tras sufrir un accidente con la moto acuática en Peñíscola"/>
    <x v="1"/>
    <n v="36"/>
    <s v="España"/>
    <s v="Naufragio"/>
    <s v="Sin datos"/>
    <s v="Ahogamiento secundario a accidente"/>
    <s v="Sin datos"/>
    <x v="1"/>
    <s v="Playas sin vigilancia"/>
    <s v="Sin datos"/>
    <s v="SVA por SEM"/>
    <s v="No vigilado"/>
    <s v="Embarcación a motor"/>
    <s v="Ciudadano"/>
    <s v="Ciudadano"/>
    <s v="Asistencia por transeúntes no adiestrados"/>
    <s v="#https://www.lasprovincias.es/sucesos/evacuado-sintomas-ahogamiento-20190327144937-nt.html#vca=fixed-btn&amp;vso=rrss&amp;vmc=tw&amp;vli=Sucesos#"/>
  </r>
  <r>
    <d v="2019-03-27T00:00:00"/>
    <x v="854"/>
    <x v="1131"/>
    <s v="Port de Valldemossa"/>
    <s v="Mallorca"/>
    <s v="Baleares"/>
    <d v="1899-12-30T18:30:00"/>
    <s v="39.718770"/>
    <s v="-2.587932"/>
    <s v="Rescatan a dos surfistas atrapados en un acantilado cerca del Port de Valldemossa"/>
    <x v="1"/>
    <n v="20"/>
    <s v="España"/>
    <s v="Condiciones del medio acuático"/>
    <s v="Sin datos"/>
    <s v="Perdida de Control"/>
    <s v="Sin datos"/>
    <x v="3"/>
    <s v="Entorno marino"/>
    <s v="Malas condiciones meterológicas o del agua (Bandera Roja)"/>
    <s v="Sin Reanimacion"/>
    <s v="No vigilado"/>
    <s v="Surf-Windsurf-Esqui acuatico-Kyte"/>
    <s v="Acompañante, familiar, amigo"/>
    <s v="Helicoptero"/>
    <s v="Rescate por personal adiestrado con equipamiento"/>
    <s v="#https://www.diariodemallorca.es/sucesos/2019/03/28/rescatan-surfistas-atrapados-acantilado-cerca/1404384.html#"/>
  </r>
  <r>
    <d v="2019-03-27T00:00:00"/>
    <x v="854"/>
    <x v="1132"/>
    <s v="Port de Valldemossa"/>
    <s v="Mallorca"/>
    <s v="Baleares"/>
    <d v="1899-12-30T18:30:00"/>
    <s v="39.718770"/>
    <s v="-2.587932"/>
    <s v="Rescatan a dos surfistas atrapados en un acantilado cerca del Port de Valldemossa"/>
    <x v="0"/>
    <n v="20"/>
    <s v="España"/>
    <s v="Condiciones del medio acuático"/>
    <s v="Sin datos"/>
    <s v="Perdida de Control"/>
    <s v="Sin datos"/>
    <x v="3"/>
    <s v="Entorno marino"/>
    <s v="Malas condiciones meterológicas o del agua (Bandera Roja)"/>
    <s v="Sin Reanimacion"/>
    <s v="No vigilado"/>
    <s v="Surf-Windsurf-Esqui acuatico-Kyte"/>
    <s v="Acompañante, familiar, amigo"/>
    <s v="Helicoptero"/>
    <s v="Rescate por personal adiestrado con equipamiento"/>
    <s v="#https://www.diariodemallorca.es/sucesos/2019/03/28/rescatan-surfistas-atrapados-acantilado-cerca/1404384.html#"/>
  </r>
  <r>
    <d v="2019-03-27T00:00:00"/>
    <x v="855"/>
    <x v="1133"/>
    <s v="Pola de Siero, Río Nora"/>
    <s v="Asturias"/>
    <s v="Asturias"/>
    <m/>
    <s v="43.388316"/>
    <s v="-5.665565"/>
    <s v="Hallan el cadáver de una vecina de Pola de Siero, de 84 años, en aguas del río Nora"/>
    <x v="0"/>
    <n v="84"/>
    <s v="España"/>
    <s v="Accidente, caída o zambullida accidentales"/>
    <s v="Local"/>
    <s v="Ahogamiento secundario a accidente"/>
    <s v="Edad, Enfermedad, Enfermedad Mental"/>
    <x v="0"/>
    <s v="Rios, canales y similares"/>
    <s v="Sin datos"/>
    <s v="Recuperacion de cadaver"/>
    <s v="No vigilado"/>
    <s v="Sin datos"/>
    <s v="Ciudadano"/>
    <s v="Ciudadano"/>
    <s v="Recuperación de cadaver"/>
    <s v="#https://www.elcomercio.es/asturias/siero-centro/hallan-cadaver-vecina-20190328002030-ntvo.html#"/>
  </r>
  <r>
    <d v="2019-03-25T00:00:00"/>
    <x v="856"/>
    <x v="1134"/>
    <s v="Torroella de Montigri"/>
    <s v="Girona"/>
    <s v="Cataluña"/>
    <m/>
    <s v="42.049751"/>
    <s v="3.199971"/>
    <s v="La Guardia Civil investiga el hallazgo del cuerpo de un hombre en el mar en el Empordà"/>
    <x v="1"/>
    <n v="50"/>
    <s v="España"/>
    <s v="Sin datos"/>
    <s v="Sin datos"/>
    <s v="Posible Ahogamiento"/>
    <s v="Sin datos"/>
    <x v="0"/>
    <s v="Entorno marino"/>
    <s v="Sin datos"/>
    <s v="Recuperacion de cadaver"/>
    <s v="No vigilado"/>
    <s v="Sin datos"/>
    <s v="Ciudadano"/>
    <s v="Cuerpo de Seguridad o Emergencias"/>
    <s v="Recuperación de cadaver"/>
    <s v="#https://elcaso.elnacional.cat/es/sucesos/hombre-muerto-estartit-guardia-civil-girona_2187_102.html#"/>
  </r>
  <r>
    <d v="2019-03-25T00:00:00"/>
    <x v="857"/>
    <x v="1135"/>
    <s v="Guardamar del Segura"/>
    <s v="Alicante"/>
    <s v="Cdad Valenciana"/>
    <m/>
    <s v="38.083363"/>
    <s v="-0.651700"/>
    <s v="Rescatada una menor con síntomas de ahogamiento en Guardamar, Alicante"/>
    <x v="0"/>
    <n v="4"/>
    <s v="España"/>
    <s v="Falta de supervisión o vigilancia"/>
    <s v="Local"/>
    <s v="Ahogado con sintomas de aspiración de agua"/>
    <s v="Falta de protección o equipamiento"/>
    <x v="1"/>
    <s v="Piscinas urbanización o privadas no vigiladas"/>
    <s v="Buenas condiciones metereológicas o del agua (Bandera Verde)"/>
    <s v="SVA por SEM"/>
    <s v="No vigilado"/>
    <s v="Natación recreativa"/>
    <s v="Acompañante, familiar, amigo"/>
    <s v="Acompañante, familiar, amigo"/>
    <s v="Asistencia por transeúntes no adiestrados"/>
    <s v="#https://espanadiario.es/comunidad-valenciana/rescatada-menor-ahogamiento-guardamar-alicante#"/>
  </r>
  <r>
    <d v="2019-03-25T00:00:00"/>
    <x v="858"/>
    <x v="1136"/>
    <s v="Cangas del Narcoa, Río Narcea"/>
    <s v="Asturias"/>
    <s v="Asturias"/>
    <m/>
    <s v="43.179709"/>
    <s v="-6.552378"/>
    <s v="Hallan el cadáver de un anciano en el río Narcea, a la altura de Cangas"/>
    <x v="1"/>
    <n v="83"/>
    <s v="España"/>
    <s v="Suicidio"/>
    <s v="Local"/>
    <s v="Ahogamiento secundario a accidente"/>
    <s v="Edad, Enfermedad, Enfermedad Mental"/>
    <x v="0"/>
    <s v="Rios, canales y similares"/>
    <s v="Severas condiciones metereológicas o del agua"/>
    <s v="Recuperacion de cadaver"/>
    <s v="No vigilado"/>
    <s v="Sin datos"/>
    <s v="Ciudadano"/>
    <s v="Cuerpo de Seguridad o Emergencias"/>
    <s v="Recuperación de cadaver"/>
    <s v="#https://www.elcomercio.es/agencias/asturias/201903/25/hallan-cadaver-anciano-narcea-1378928.html#"/>
  </r>
  <r>
    <d v="2019-03-25T00:00:00"/>
    <x v="859"/>
    <x v="1137"/>
    <s v="Nerja"/>
    <s v="Málaga"/>
    <s v="Andalucía"/>
    <m/>
    <s v="36.744610"/>
    <s v="-3.874873"/>
    <s v="Hallan el cuerpo sin vida de un hombre en una playa de Nerja"/>
    <x v="1"/>
    <n v="50"/>
    <s v="España"/>
    <s v="Sin datos"/>
    <s v="Sin datos"/>
    <s v="Posible Ahogamiento"/>
    <s v="Sin datos"/>
    <x v="0"/>
    <s v="Entorno marino"/>
    <s v="Sin datos"/>
    <s v="Recuperacion de cadaver"/>
    <s v="No vigilado"/>
    <s v="Sin datos"/>
    <s v="Ciudadano"/>
    <s v="Cuerpo de Seguridad o Emergencias"/>
    <s v="Recuperación de cadaver"/>
    <s v="#https://www.diariosur.es/axarquia/hallan-cuerpo-vida-20190325180409-nt.html#"/>
  </r>
  <r>
    <d v="2019-03-24T00:00:00"/>
    <x v="860"/>
    <x v="1138"/>
    <s v="Ferrol, Playa de San Xurxo"/>
    <s v="A Coruña"/>
    <s v="Galicia"/>
    <d v="1899-12-30T12:20:00"/>
    <s v="43.530768"/>
    <s v="-8.300794"/>
    <s v="Rescatado en helicóptero un sursta en la playa de San Xurxo en Ferrol, arrastrado por la corriente"/>
    <x v="1"/>
    <m/>
    <s v="España"/>
    <s v="Condiciones del medio acuático"/>
    <s v="Local"/>
    <s v="Perdida de Control"/>
    <s v="Sin datos"/>
    <x v="2"/>
    <s v="Entorno marino"/>
    <s v="Malas condiciones meterológicas o del agua (Bandera Roja)"/>
    <s v="Sin Reanimacion"/>
    <s v="No vigilado"/>
    <s v="Surf-Windsurf-Esqui acuatico-Kyte"/>
    <s v="Acompañante, familiar, amigo"/>
    <s v="Helicoptero"/>
    <s v="Rescate por personal adiestrado con equipamiento"/>
    <s v="#https://www.europapress.es/galicia/noticia-rescatado-helicoptero-surfista-playa-san-xurxo-ferrol-arrastrado-corriente-20190324134640.html#"/>
  </r>
  <r>
    <d v="2019-03-23T00:00:00"/>
    <x v="861"/>
    <x v="1139"/>
    <s v="Valdepeñas"/>
    <s v="Ciudad Real"/>
    <s v="Castilla La Mancha"/>
    <d v="1899-12-30T09:17:00"/>
    <s v="38.766158"/>
    <s v="-3.384406"/>
    <s v="Los bomberos de Valdepeñas rescatan de un pozo a una mujer de 79 años"/>
    <x v="0"/>
    <n v="79"/>
    <s v="España"/>
    <s v="Accidente, caída o zambullida accidentales"/>
    <s v="Local"/>
    <s v="Perdida de Control"/>
    <s v="Edad, Enfermedad, Enfermedad Mental"/>
    <x v="3"/>
    <s v="Sistemas de recogida, transporte o almacenamiento de agua"/>
    <s v="Sin datos"/>
    <s v="Sin Reanimacion"/>
    <s v="No vigilado"/>
    <s v="Actividad cerca del agua"/>
    <s v="Ciudadano"/>
    <s v="Cuerpo de Seguridad o Emergencias"/>
    <s v="Rescate por personal adiestrado con equipamiento"/>
    <s v="#https://www.miciudadreal.es/2019/03/23/los-bomberos-rescatan-a-una-mujer-que-habia-caido-a-un-pozo-con-agua-de-diez-metros-de-altura-en-valdepenas/#"/>
  </r>
  <r>
    <d v="2019-03-22T00:00:00"/>
    <x v="862"/>
    <x v="1140"/>
    <s v="Zaragoza, Río Ebro"/>
    <s v="Zaragoza"/>
    <s v="Aragón"/>
    <d v="1899-12-30T10:00:00"/>
    <s v="41.660906"/>
    <s v="-0.889050"/>
    <s v="Muere un hombre en Zaragoza tras ser rescatado hace unos días al caer al río Ebro"/>
    <x v="1"/>
    <n v="75"/>
    <s v="España"/>
    <s v="Accidente, caída o zambullida accidentales"/>
    <s v="Local"/>
    <s v="Ahogado con sintomas de aspiración de agua"/>
    <s v="Edad, Enfermedad, Enfermedad Mental"/>
    <x v="0"/>
    <s v="Rios, canales y similares"/>
    <s v="Sin datos"/>
    <s v="SVA por SEM"/>
    <s v="No vigilado"/>
    <s v="Actividad cerca del agua"/>
    <s v="Ciudadano"/>
    <s v="Cuerpo de Seguridad o Emergencias"/>
    <s v="Rescate por personal adiestrado con equipamiento"/>
    <s v="#https://espanadiario.es/aragon/muere-caer-rio-ebro-zaragoza-rescatado#"/>
  </r>
  <r>
    <d v="2019-03-22T00:00:00"/>
    <x v="863"/>
    <x v="1141"/>
    <s v="Gijón"/>
    <s v="Asturias"/>
    <s v="Asturias"/>
    <d v="1899-12-30T14:00:00"/>
    <s v="43.549907"/>
    <s v="-5.662640"/>
    <s v="Amplio despliegue en el Cerro por una joven de 20 años que se precipitó al mar"/>
    <x v="0"/>
    <n v="20"/>
    <s v="España"/>
    <s v="Suicidio"/>
    <s v="Local"/>
    <s v="Ahogamiento secundario a accidente"/>
    <s v="Sin datos"/>
    <x v="0"/>
    <s v="Entorno marino"/>
    <s v="Sin datos"/>
    <s v="Recuperacion de cadaver"/>
    <s v="No vigilado"/>
    <s v="Actividad cerca del agua"/>
    <s v="Ciudadano"/>
    <s v="Cuerpo de Seguridad o Emergencias"/>
    <s v="Recuperación de cadaver"/>
    <s v="#https://www.lne.es/gijon/2019/03/23/amplio-despliegue-cerro-joven-20/2445862.html#"/>
  </r>
  <r>
    <d v="2019-03-22T00:00:00"/>
    <x v="864"/>
    <x v="1142"/>
    <s v="Ibiza"/>
    <s v="Ibiza"/>
    <s v="Baleares"/>
    <d v="1899-12-30T12:40:00"/>
    <s v="39.162479"/>
    <s v="1.826018"/>
    <s v="Buscan a un hombre caído al mar desde un ferry de Baleària que cubría la ruta Ibiza - Palma"/>
    <x v="1"/>
    <n v="30"/>
    <s v="Reino Unido"/>
    <s v="Accidente, caída o zambullida accidentales"/>
    <s v="Extranjero"/>
    <s v="Ahogamiento secundario a accidente"/>
    <s v="Navegación, deportes acuáticos"/>
    <x v="0"/>
    <s v="Franja costera o alta mar"/>
    <s v="Sin datos"/>
    <s v="Recuperacion de cadaver"/>
    <s v="No vigilado"/>
    <s v="Actividad cerca del agua"/>
    <s v="Acompañante, familiar, amigo"/>
    <s v="Cuerpo de Seguridad o Emergencias"/>
    <s v="Recuperación de cadaver"/>
    <s v="https://www.lavanguardia.com/sucesos/20190322/461166600076/hombre-cae-mar-ferry-ibiza-palma.html#https://www.lavanguardia.com/sucesos/20190322/461166600076/hombre-cae-mar-ferry-ibiza-palma.html#"/>
  </r>
  <r>
    <d v="2019-03-21T00:00:00"/>
    <x v="865"/>
    <x v="1143"/>
    <s v="Foios"/>
    <s v="Valencia"/>
    <s v="Cdad Valenciana"/>
    <m/>
    <s v="39.544910"/>
    <s v="-0.362966"/>
    <s v="El cadáver hallado en una acequia de Foios es del anciano desaparecido"/>
    <x v="1"/>
    <n v="81"/>
    <s v="España"/>
    <s v="Accidente, caída o zambullida accidentales"/>
    <s v="Local"/>
    <s v="Ahogamiento secundario a accidente"/>
    <s v="Edad, Enfermedad, Enfermedad Mental"/>
    <x v="0"/>
    <s v="Rios, canales y similares"/>
    <s v="Sin datos"/>
    <s v="Recuperacion de cadaver"/>
    <s v="No vigilado"/>
    <s v="Actividad cerca del agua"/>
    <s v="Ciudadano"/>
    <s v="Cuerpo de Seguridad o Emergencias"/>
    <s v="Recuperación de cadaver"/>
    <s v="#https://www.lavanguardia.com/vida/20190323/461183819663/el-cadaver-hallado-en-una-acequia-de-foios-es-del-anciano-desaparecido.html#"/>
  </r>
  <r>
    <d v="2019-03-21T00:00:00"/>
    <x v="866"/>
    <x v="1144"/>
    <s v="Sárria"/>
    <s v="Lugo"/>
    <s v="Galicia"/>
    <d v="1899-12-30T18:30:00"/>
    <s v="42.770712"/>
    <s v="-7.412514"/>
    <s v="Aparece flotando en el Malecón de Sarria el cuerpo de una mujer de 82 años"/>
    <x v="0"/>
    <n v="75"/>
    <s v="España"/>
    <s v="Accidente, caída o zambullida accidentales"/>
    <s v="Local"/>
    <s v="Ahogamiento secundario a accidente"/>
    <s v="Edad, Enfermedad, Enfermedad Mental"/>
    <x v="0"/>
    <s v="Rios, canales y similares"/>
    <s v="Sin datos"/>
    <s v="Recuperacion de cadaver"/>
    <s v="No vigilado"/>
    <s v="Actividad cerca del agua"/>
    <s v="Ciudadano"/>
    <s v="Cuerpo de Seguridad o Emergencias"/>
    <s v="Recuperación de cadaver"/>
    <s v="#https://www.lavozdegalicia.es/noticia/lugo/sarria/2019/03/21/aparece-flotando-malecon-sarria-cuerpo-mujer-82-anos/00031553205488782523915.htm#"/>
  </r>
  <r>
    <d v="2019-03-20T00:00:00"/>
    <x v="867"/>
    <x v="1145"/>
    <s v="Salobreña"/>
    <s v="Granada"/>
    <s v="Andalucía"/>
    <m/>
    <s v="36.707946"/>
    <s v="-3.614931"/>
    <s v="Abandonan competición para rescatar a ocupantes de embarcación semihundida"/>
    <x v="1"/>
    <m/>
    <s v="España"/>
    <s v="Naufragio"/>
    <s v="Sin datos"/>
    <s v="Perdida de Control"/>
    <s v="Sin datos"/>
    <x v="2"/>
    <s v="Franja costera o alta mar"/>
    <s v="Sin datos"/>
    <s v="Sin Reanimacion"/>
    <s v="No vigilado"/>
    <s v="Embarcación de vela"/>
    <s v="Ciudadano"/>
    <s v="Embarcacion costera"/>
    <s v="Asistencia por transeúntes no adiestrados"/>
    <s v="#https://www.lavanguardia.com/local/sevilla/20190320/461145130626/abandonan-competicion-para-rescatar-a-ocupantes-de-embarcacion-semihundida.html#"/>
  </r>
  <r>
    <d v="2019-03-20T00:00:00"/>
    <x v="867"/>
    <x v="1146"/>
    <s v="Salobreña"/>
    <s v="Granada"/>
    <s v="Andalucía"/>
    <m/>
    <s v="36.707946"/>
    <s v="-3.614931"/>
    <s v="Abandonan competición para rescatar a ocupantes de embarcación semihundida"/>
    <x v="0"/>
    <m/>
    <s v="España"/>
    <s v="Naufragio"/>
    <s v="Sin datos"/>
    <s v="Perdida de Control"/>
    <s v="Sin datos"/>
    <x v="2"/>
    <s v="Franja costera o alta mar"/>
    <s v="Sin datos"/>
    <s v="Sin Reanimacion"/>
    <s v="No vigilado"/>
    <s v="Embarcación de vela"/>
    <s v="Ciudadano"/>
    <s v="Embarcacion costera"/>
    <s v="Asistencia por transeúntes no adiestrados"/>
    <s v="#https://www.lavanguardia.com/local/sevilla/20190320/461145130626/abandonan-competicion-para-rescatar-a-ocupantes-de-embarcacion-semihundida.html#"/>
  </r>
  <r>
    <d v="2019-03-18T00:00:00"/>
    <x v="868"/>
    <x v="1147"/>
    <s v="Castrillón, Isla de la Deva"/>
    <s v="Asturias"/>
    <s v="Asturias"/>
    <d v="1899-12-30T12:30:00"/>
    <s v="43.585928"/>
    <s v="-6.033316"/>
    <s v="Rescatan el cadáver de un pescador de Castrillón en un pedrero próximo a la Isla de la Deva"/>
    <x v="1"/>
    <n v="75"/>
    <s v="España"/>
    <s v="Accidente, caída o zambullida accidentales"/>
    <s v="Local"/>
    <s v="Ahogamiento secundario a accidente"/>
    <s v="Edad, Enfermedad, Enfermedad Mental"/>
    <x v="0"/>
    <s v="Entorno marino"/>
    <s v="Sin datos"/>
    <s v="Recuperacion de cadaver"/>
    <s v="No vigilado"/>
    <s v="Pesca desde playa o rocas"/>
    <s v="Acompañante, familiar, amigo"/>
    <s v="Cuerpo de Seguridad o Emergencias"/>
    <s v="Recuperación de cadaver"/>
    <s v="#https://www.lne.es/aviles/2015/03/18/operativo-rescate-castrillon/1728940.html#"/>
  </r>
  <r>
    <d v="2019-03-18T00:00:00"/>
    <x v="869"/>
    <x v="1148"/>
    <s v="Las Palmas de Gran Canaria"/>
    <s v="Gran Canaria"/>
    <s v="Canarias"/>
    <m/>
    <s v="28.150948"/>
    <s v="-15.703216"/>
    <s v="Hallan un cadáver flotando en la costa de Sardina de Gáldar"/>
    <x v="1"/>
    <n v="51"/>
    <s v="España"/>
    <s v="Sin datos"/>
    <s v="Local"/>
    <s v="Posible Ahogamiento"/>
    <s v="Sin datos"/>
    <x v="0"/>
    <s v="Entorno marino"/>
    <s v="Severas condiciones metereológicas o del agua"/>
    <s v="Recuperacion de cadaver"/>
    <s v="No vigilado"/>
    <s v="Sin datos"/>
    <s v="Ciudadano"/>
    <s v="Cuerpo de Seguridad o Emergencias"/>
    <s v="Recuperación de cadaver"/>
    <s v="#https://www.laprovincia.es/sucesos/2019/03/19/buscan-hombre-desaparecido-mesas/1157897.html#"/>
  </r>
  <r>
    <d v="2019-03-18T00:00:00"/>
    <x v="870"/>
    <x v="1149"/>
    <s v="Maspalomas"/>
    <s v="Gran Canaria"/>
    <s v="Canarias"/>
    <m/>
    <s v="27.710637"/>
    <s v="-15.603867"/>
    <s v="Así fue el rescate de un velero en Maspalomas"/>
    <x v="1"/>
    <m/>
    <s v="USA"/>
    <s v="Naufragio"/>
    <s v="Extranjero"/>
    <s v="Perdida de Control"/>
    <s v="Sin datos"/>
    <x v="2"/>
    <s v="Franja costera o alta mar"/>
    <s v="Sin datos"/>
    <s v="Sin Reanimacion"/>
    <s v="No vigilado"/>
    <s v="Embarcación de vela"/>
    <s v="Servicios de emergencia, policia, bomberos"/>
    <s v="Helicoptero"/>
    <s v="Rescate por personal adiestrado con equipamiento"/>
    <s v="#https://www.canarias7.es/multimedia/videos/asi-fue-el-rescate-de-un-velero-en-maspalomas-AB6838673#"/>
  </r>
  <r>
    <d v="2019-03-18T00:00:00"/>
    <x v="871"/>
    <x v="1150"/>
    <s v="Cangas"/>
    <s v="Pontevedra"/>
    <s v="Galicia"/>
    <d v="1899-12-30T23:00:00"/>
    <s v="42.245933"/>
    <s v="-8.797633"/>
    <s v="Rescatados dos pescadores tras sufrir una vía de agua su embarcación en Cangas"/>
    <x v="1"/>
    <m/>
    <s v="España"/>
    <s v="Naufragio"/>
    <s v="Local"/>
    <s v="Perdida de Control"/>
    <s v="Sin datos"/>
    <x v="2"/>
    <s v="Franja costera o alta mar"/>
    <s v="Sin datos"/>
    <s v="Sin Reanimacion"/>
    <s v="No vigilado"/>
    <s v="Pesca o navegación comercial"/>
    <s v="Acompañante, familiar, amigo"/>
    <s v="Cuerpo de Seguridad o Emergencias"/>
    <s v="Rescate por personal adiestrado con equipamiento"/>
    <s v="#https://www.farodevigo.es/portada-o-morrazo/2019/03/19/pescadores-salen-ilesos-sufrir-via/2071274.html#"/>
  </r>
  <r>
    <d v="2019-03-18T00:00:00"/>
    <x v="871"/>
    <x v="1151"/>
    <s v="Cangas"/>
    <s v="Pontevedra"/>
    <s v="Galicia"/>
    <d v="1899-12-30T23:00:00"/>
    <s v="42.245933"/>
    <s v="-8.797633"/>
    <s v="Rescatados dos pescadores tras sufrir una vía de agua su embarcación en Cangas"/>
    <x v="1"/>
    <m/>
    <s v="España"/>
    <s v="Naufragio"/>
    <s v="Local"/>
    <s v="Perdida de Control"/>
    <s v="Sin datos"/>
    <x v="2"/>
    <s v="Franja costera o alta mar"/>
    <s v="Sin datos"/>
    <s v="Sin Reanimacion"/>
    <s v="No vigilado"/>
    <s v="Pesca o navegación comercial"/>
    <s v="Acompañante, familiar, amigo"/>
    <s v="Cuerpo de Seguridad o Emergencias"/>
    <s v="Rescate por personal adiestrado con equipamiento"/>
    <s v="#https://www.farodevigo.es/portada-o-morrazo/2019/03/19/pescadores-salen-ilesos-sufrir-via/2071274.html#"/>
  </r>
  <r>
    <d v="2019-03-17T00:00:00"/>
    <x v="872"/>
    <x v="1152"/>
    <s v="Puerto Banús"/>
    <s v="Málaga"/>
    <s v="Andalucía"/>
    <m/>
    <s v="36.486041"/>
    <s v="-4.954202"/>
    <s v="Un hombre en libertad bajo fianza salva de ahogarse a una mujer que se había caído al agua en Puerto Banús"/>
    <x v="0"/>
    <n v="75"/>
    <s v="España"/>
    <s v="Accidente, caída o zambullida accidentales"/>
    <s v="Sin datos"/>
    <s v="Perdida de Control"/>
    <s v="Edad, Enfermedad, Enfermedad Mental"/>
    <x v="2"/>
    <s v="Puertos, embarcaderos, amarres"/>
    <s v="Buenas condiciones metereológicas o del agua (Bandera Verde)"/>
    <s v="Sin Reanimacion"/>
    <s v="No vigilado"/>
    <s v="Actividad cerca del agua"/>
    <s v="Acompañante, familiar, amigo"/>
    <s v="Ciudadano"/>
    <s v="Asistencia por transeúntes no adiestrados"/>
    <s v="#https://www.publico.es/sociedad/hombre-libertad-fianza-salva-ahogarse-mujer-habia-caido-agua-puerto-banus.html#"/>
  </r>
  <r>
    <d v="2019-03-17T00:00:00"/>
    <x v="873"/>
    <x v="1153"/>
    <s v="Limpias"/>
    <s v="Cantabria"/>
    <s v="Cantabria"/>
    <d v="1899-12-30T10:40:00"/>
    <s v="43.359811"/>
    <s v="-3.427506"/>
    <s v="Fallece ahogado un hombre de 88 años al caer con su vehículo a la ría de Limpias"/>
    <x v="1"/>
    <n v="88"/>
    <s v="España"/>
    <s v="Accidente de Trafico"/>
    <s v="Local"/>
    <s v="Ahogamiento secundario a accidente"/>
    <s v="Edad, Enfermedad, Enfermedad Mental"/>
    <x v="0"/>
    <s v="Rios, canales y similares"/>
    <s v="Severas condiciones metereológicas o del agua"/>
    <s v="Recuperacion de cadaver"/>
    <s v="No vigilado"/>
    <s v="Circulación en vehiculo"/>
    <s v="Acompañante, familiar, amigo"/>
    <s v="Cuerpo de Seguridad o Emergencias"/>
    <s v="Recuperación de cadaver"/>
    <s v="https://www.noticiasdegipuzkoa.eus/2019/03/17/sociedad/estado/muere-ahogado-un-octogenario-al-caer-con-su-vehiculo-a-una-ria-en-cantabria#https://www.noticiasdegipuzkoa.eus/2019/03/17/sociedad/estado/muere-ahogado-un-octogenario-al-caer-con-su-vehiculo-a-una-ria-en-cantabria#"/>
  </r>
  <r>
    <d v="2019-03-16T00:00:00"/>
    <x v="874"/>
    <x v="1154"/>
    <s v="Castro Urdiales"/>
    <s v="Cantabria"/>
    <s v="Cantabria"/>
    <d v="1899-12-30T07:30:00"/>
    <s v="43.381908"/>
    <s v="-3.216791"/>
    <s v="Persona caída al agua en Zona Parque Amestoy"/>
    <x v="1"/>
    <m/>
    <s v="España"/>
    <s v="Accidente, caída o zambullida accidentales"/>
    <s v="Sin datos"/>
    <s v="Perdida de Control"/>
    <s v="Drogas, Alcohol, tóxicos"/>
    <x v="3"/>
    <s v="Puertos, embarcaderos, amarres"/>
    <s v="Sin datos"/>
    <s v="Sin Reanimacion"/>
    <s v="No vigilado"/>
    <s v="Actividad cerca del agua"/>
    <s v="Acompañante, familiar, amigo"/>
    <s v="Ciudadano"/>
    <s v="Asistencia por transeúntes no adiestrados"/>
    <s v="#https://twitter.com/DYACantabria/status/1106808352309501952#"/>
  </r>
  <r>
    <d v="2019-03-16T00:00:00"/>
    <x v="874"/>
    <x v="1155"/>
    <s v="Castro Urdiales"/>
    <s v="Cantabria"/>
    <s v="Cantabria"/>
    <d v="1899-12-30T07:30:00"/>
    <s v="43.381908"/>
    <s v="-3.216791"/>
    <s v="Persona caída al agua en Zona Parque Amestoy"/>
    <x v="1"/>
    <m/>
    <s v="España"/>
    <s v="Intento de rescate de personas o animales"/>
    <s v="Sin datos"/>
    <s v="Perdida de Control"/>
    <s v="Drogas, Alcohol, tóxicos"/>
    <x v="2"/>
    <s v="Puertos, embarcaderos, amarres"/>
    <s v="Sin datos"/>
    <s v="Sin Reanimacion"/>
    <s v="No vigilado"/>
    <s v="Actividad cerca del agua"/>
    <s v="Acompañante, familiar, amigo"/>
    <s v="Ciudadano"/>
    <s v="Asistencia por transeúntes no adiestrados"/>
    <s v="#https://twitter.com/DYACantabria/status/1106808352309501952#"/>
  </r>
  <r>
    <d v="2019-03-14T00:00:00"/>
    <x v="875"/>
    <x v="1156"/>
    <s v="Gondomar, río Miñor"/>
    <s v="Pontevedra"/>
    <s v="Galicia"/>
    <d v="1899-12-30T10:15:00"/>
    <s v="42.109281"/>
    <s v="-8.760874"/>
    <s v="Rescatado un octogenario que se había caído al río Miñor a su paso por Gondomar"/>
    <x v="1"/>
    <n v="88"/>
    <s v="España"/>
    <s v="Accidente, caída o zambullida accidentales"/>
    <s v="Local"/>
    <s v="Perdida de Control"/>
    <s v="Edad, Enfermedad, Enfermedad Mental"/>
    <x v="3"/>
    <s v="Rios, canales y similares"/>
    <s v="Sin datos"/>
    <s v="Sin Reanimacion"/>
    <s v="No vigilado"/>
    <s v="Actividad cerca del agua"/>
    <s v="Ciudadano"/>
    <s v="Cuerpo de Seguridad o Emergencias"/>
    <s v="Rescate por personal adiestrado con equipamiento"/>
    <s v="#https://www.europapress.es/galicia/noticia-rescatado-octogenario-caido-rio-minor-paso-gondomar-pontevedra-20190314175628.html#"/>
  </r>
  <r>
    <d v="2019-03-13T00:00:00"/>
    <x v="876"/>
    <x v="1157"/>
    <s v="Mogán, Playa de Amadores"/>
    <s v="Gran Canaria"/>
    <s v="Canarias"/>
    <d v="1899-12-30T15:21:00"/>
    <s v="27.790553"/>
    <s v="-15.725167"/>
    <s v="SUC asiste a un varón con signos de ahogamiento moderado en Gran Canaria"/>
    <x v="1"/>
    <n v="60"/>
    <s v="España"/>
    <s v="Sin datos"/>
    <s v="Sin datos"/>
    <s v="Ahogado con sintomas de aspiración de agua"/>
    <s v="Sin datos"/>
    <x v="1"/>
    <s v="Playas con vigilancia"/>
    <s v="Sin datos"/>
    <s v="RCP basica SOS y SVA por SEM"/>
    <s v="En horario de vigilancia"/>
    <s v="Natación recreativa"/>
    <s v="Socorrista en servicio"/>
    <s v="Socorrista"/>
    <s v="Rescate por Socorristas o personas adiestradas en RCP"/>
    <s v="#https://www3.gobiernodecanarias.org/noticias/suc-asiste-a-un-varon-con-signos-de-ahogamiento-moderado-en-gran-canaria/#"/>
  </r>
  <r>
    <d v="2019-03-11T00:00:00"/>
    <x v="877"/>
    <x v="1158"/>
    <s v="Utrera"/>
    <s v="Sevilla"/>
    <s v="Andalucía"/>
    <d v="1899-12-30T19:30:00"/>
    <s v="37.179722"/>
    <s v="-5.810207"/>
    <s v="Rescatan a un hombre que cayó a un arroyo en Utrera para salvar a un perro"/>
    <x v="1"/>
    <m/>
    <s v="España"/>
    <s v="Intento de rescate de personas o animales"/>
    <s v="Local"/>
    <s v="Victima con traumatismo"/>
    <s v="Sin datos"/>
    <x v="5"/>
    <s v="Rios, canales y similares"/>
    <s v="Sin datos"/>
    <s v="Sin Reanimacion"/>
    <s v="No vigilado"/>
    <s v="Intento de rescate acuatico"/>
    <s v="Acompañante, familiar, amigo"/>
    <s v="Cuerpo de Seguridad o Emergencias"/>
    <s v="Rescate por personal adiestrado con equipamiento"/>
    <s v="#https://www.lavanguardia.com/local/sevilla/20190311/46986646797/rescatan-a-un-hombre-que-cayo-a-un-arroyo-en-utrera-para-salvar-a-un-perro.html#"/>
  </r>
  <r>
    <d v="2019-03-10T00:00:00"/>
    <x v="878"/>
    <x v="1159"/>
    <s v="Ferrol, Playa de Doniños"/>
    <s v="A Coruña"/>
    <s v="Galicia"/>
    <m/>
    <s v="43.501680"/>
    <s v="-8.322247"/>
    <s v="Confirman que el cadáver recuperado en Doniños es el de la ferrolana desaparecida hace un mes"/>
    <x v="0"/>
    <n v="60"/>
    <s v="España"/>
    <s v="Sin datos"/>
    <s v="Local"/>
    <s v="Posible Ahogamiento"/>
    <s v="Sin datos"/>
    <x v="0"/>
    <s v="Playas sin vigilancia"/>
    <s v="Sin datos"/>
    <s v="Recuperacion de cadaver"/>
    <s v="No vigilado"/>
    <s v="Sin datos"/>
    <s v="Acompañante, familiar, amigo"/>
    <s v="Cuerpo de Seguridad o Emergencias"/>
    <s v="Recuperación de cadaver"/>
    <s v="#https://www.elespanol.com/sociedad/sucesos/20190407/hallan-cadaver-mujer-playa-ferrol/389211469_0.html#"/>
  </r>
  <r>
    <d v="2019-03-10T00:00:00"/>
    <x v="879"/>
    <x v="1160"/>
    <s v="Alicante, Playa del Postiguet"/>
    <s v="Alicante"/>
    <s v="Cdad Valenciana"/>
    <d v="1899-12-30T09:00:00"/>
    <s v="38.346078"/>
    <s v="-0.476393"/>
    <s v="Rescate de un bañista en el Postiguet"/>
    <x v="1"/>
    <n v="81"/>
    <s v="España"/>
    <s v="Sin datos"/>
    <s v="Sin datos"/>
    <s v="Posible Ahogamiento"/>
    <s v="Sin datos"/>
    <x v="8"/>
    <s v="Playas sin vigilancia"/>
    <s v="Sin datos"/>
    <s v="RCP basica temprana por transeunte adiestrado"/>
    <s v="No vigilado"/>
    <s v="Natación recreativa"/>
    <s v="Ciudadano"/>
    <s v="Ciudadano"/>
    <s v="Asistencia por transeúntes adiestrados"/>
    <s v="#https://www.diarioinformacion.com/sucesos/2019/03/12/rescate-banista-postiguet/2127099.html#"/>
  </r>
  <r>
    <d v="2019-03-10T00:00:00"/>
    <x v="880"/>
    <x v="1161"/>
    <s v="San Vicente de la Barquera"/>
    <s v="Cantabria"/>
    <s v="Cantabria"/>
    <m/>
    <s v="43.418886"/>
    <s v="-4.387312"/>
    <s v="Rescatan a los tres tripulantes de una embarcación a la deriva en San Vicente de la Barquera"/>
    <x v="1"/>
    <m/>
    <s v="España"/>
    <s v="Naufragio"/>
    <s v="Sin datos"/>
    <s v="Perdida de Control"/>
    <s v="Sin datos"/>
    <x v="2"/>
    <s v="Franja costera o alta mar"/>
    <s v="Sin datos"/>
    <s v="Sin Reanimacion"/>
    <s v="No vigilado"/>
    <s v="Embarcación a motor"/>
    <s v="Acompañante, familiar, amigo"/>
    <s v="Embarcacion costera"/>
    <s v="Rescate por personal adiestrado con equipamiento"/>
    <s v="#http://www.vivecampoo.es/noticia/rescatan-tres-tripulantes-embarcacion-deriva-san-vicente-barquera-16994.html#"/>
  </r>
  <r>
    <d v="2019-03-10T00:00:00"/>
    <x v="880"/>
    <x v="1162"/>
    <s v="San Vicente de la Barquera"/>
    <s v="Cantabria"/>
    <s v="Cantabria"/>
    <m/>
    <s v="43.418886"/>
    <s v="-4.387312"/>
    <s v="Rescatan a los tres tripulantes de una embarcación a la deriva en San Vicente de la Barquera"/>
    <x v="1"/>
    <m/>
    <s v="España"/>
    <s v="Naufragio"/>
    <s v="Sin datos"/>
    <s v="Perdida de Control"/>
    <s v="Sin datos"/>
    <x v="2"/>
    <s v="Franja costera o alta mar"/>
    <s v="Sin datos"/>
    <s v="Sin Reanimacion"/>
    <s v="No vigilado"/>
    <s v="Embarcación a motor"/>
    <s v="Acompañante, familiar, amigo"/>
    <s v="Embarcacion costera"/>
    <s v="Rescate por personal adiestrado con equipamiento"/>
    <s v="#http://www.vivecampoo.es/noticia/rescatan-tres-tripulantes-embarcacion-deriva-san-vicente-barquera-16994.html#"/>
  </r>
  <r>
    <d v="2019-03-10T00:00:00"/>
    <x v="880"/>
    <x v="1163"/>
    <s v="San Vicente de la Barquera"/>
    <s v="Cantabria"/>
    <s v="Cantabria"/>
    <m/>
    <s v="43.418886"/>
    <s v="-4.387312"/>
    <s v="Rescatan a los tres tripulantes de una embarcación a la deriva en San Vicente de la Barquera"/>
    <x v="1"/>
    <m/>
    <s v="España"/>
    <s v="Naufragio"/>
    <s v="Sin datos"/>
    <s v="Perdida de Control"/>
    <s v="Sin datos"/>
    <x v="2"/>
    <s v="Franja costera o alta mar"/>
    <s v="Sin datos"/>
    <s v="Sin Reanimacion"/>
    <s v="No vigilado"/>
    <s v="Embarcación a motor"/>
    <s v="Acompañante, familiar, amigo"/>
    <s v="Embarcacion costera"/>
    <s v="Rescate por personal adiestrado con equipamiento"/>
    <s v="#http://www.vivecampoo.es/noticia/rescatan-tres-tripulantes-embarcacion-deriva-san-vicente-barquera-16994.html#"/>
  </r>
  <r>
    <d v="2019-03-10T00:00:00"/>
    <x v="881"/>
    <x v="1164"/>
    <s v="Leaburu, Rïo Araxes"/>
    <s v="Guipuzcoa"/>
    <s v="Euskadi"/>
    <d v="1899-12-30T08:50:00"/>
    <s v="43.114550"/>
    <s v="-2.057732"/>
    <s v="Rescatan del río Araxes, en Leaburu (Gipuzkoa), a un pescador que se había caído al agua"/>
    <x v="1"/>
    <n v="52"/>
    <s v="España"/>
    <s v="Accidente, caída o zambullida accidentales"/>
    <s v="Local"/>
    <s v="Victima con traumatismo"/>
    <s v="Sin datos"/>
    <x v="5"/>
    <s v="Rios, canales y similares"/>
    <s v="Sin datos"/>
    <s v="Sin Reanimacion"/>
    <s v="No vigilado"/>
    <s v="Pesca desde playa o rocas"/>
    <s v="Acompañante, familiar, amigo"/>
    <s v="Acompañante, familiar, amigo"/>
    <s v="Asistencia por transeúntes no adiestrados"/>
    <s v="#https://www.europapress.es/euskadi/noticia-rescatan-rio-araxes-leaburu-gipuzkoa-pescador-caido-agua-20190310113603.html#"/>
  </r>
  <r>
    <d v="2019-03-10T00:00:00"/>
    <x v="882"/>
    <x v="1165"/>
    <s v="La Riba, Río Brugent"/>
    <s v="Tarragona"/>
    <s v="Cataluña"/>
    <d v="1899-12-30T11:20:00"/>
    <s v="41.316390"/>
    <s v="1.165659"/>
    <s v="Muere ahogado un joven de 17 años en el río Brugent, a su paso por Tarragona"/>
    <x v="1"/>
    <n v="17"/>
    <s v="España"/>
    <s v="Accidente, caída o zambullida accidentales"/>
    <s v="Local"/>
    <s v="Ahogamiento secundario a accidente"/>
    <s v="Peligrosidad del entorno"/>
    <x v="0"/>
    <s v="Puertos, embarcaderos, amarres"/>
    <s v="Sin datos"/>
    <s v="SVA por SEM"/>
    <s v="No vigilado"/>
    <s v="Zambullida"/>
    <s v="Acompañante, familiar, amigo"/>
    <s v="Cuerpo de Seguridad o Emergencias"/>
    <s v="Recuperación de cadaver"/>
    <s v="#https://www.cope.es/actualidad/sociedad/noticias/muere-ahogado-joven-anos-rio-brugent-paso-por-tarragona-20190310_370301#"/>
  </r>
  <r>
    <d v="2019-03-10T00:00:00"/>
    <x v="882"/>
    <x v="1166"/>
    <s v="La Riba, Río Brugent"/>
    <s v="Tarragona"/>
    <s v="Cataluña"/>
    <d v="1899-12-30T11:20:00"/>
    <s v="41.316390"/>
    <s v="1.165659"/>
    <s v="Muere ahogado un joven de 17 años en el río Brugent, a su paso por Tarragona"/>
    <x v="1"/>
    <n v="17"/>
    <s v="España"/>
    <s v="Accidente, caída o zambullida accidentales"/>
    <s v="Local"/>
    <s v="Victima con traumatismo"/>
    <s v="Peligrosidad del entorno"/>
    <x v="5"/>
    <s v="Puertos, embarcaderos, amarres"/>
    <s v="Sin datos"/>
    <s v="Sin Reanimacion"/>
    <s v="No vigilado"/>
    <s v="Zambullida"/>
    <s v="Acompañante, familiar, amigo"/>
    <s v="Cuerpo de Seguridad o Emergencias"/>
    <s v="Recuperación de cadaver"/>
    <s v="#https://www.cope.es/actualidad/sociedad/noticias/muere-ahogado-joven-anos-rio-brugent-paso-por-tarragona-20190310_370301#"/>
  </r>
  <r>
    <d v="2019-03-10T00:00:00"/>
    <x v="882"/>
    <x v="1167"/>
    <s v="La Riba, Río Brugent"/>
    <s v="Tarragona"/>
    <s v="Cataluña"/>
    <d v="1899-12-30T11:20:00"/>
    <s v="41.316390"/>
    <s v="1.165659"/>
    <s v="Muere ahogado un joven de 17 años en el río Brugent, a su paso por Tarragona"/>
    <x v="1"/>
    <n v="17"/>
    <s v="España"/>
    <s v="Accidente, caída o zambullida accidentales"/>
    <s v="Local"/>
    <s v="Victima con traumatismo"/>
    <s v="Peligrosidad del entorno"/>
    <x v="5"/>
    <s v="Puertos, embarcaderos, amarres"/>
    <s v="Sin datos"/>
    <s v="Sin Reanimacion"/>
    <s v="No vigilado"/>
    <s v="Zambullida"/>
    <s v="Acompañante, familiar, amigo"/>
    <s v="Cuerpo de Seguridad o Emergencias"/>
    <s v="Recuperación de cadaver"/>
    <s v="#https://www.cope.es/actualidad/sociedad/noticias/muere-ahogado-joven-anos-rio-brugent-paso-por-tarragona-20190310_370301#"/>
  </r>
  <r>
    <d v="2019-03-08T00:00:00"/>
    <x v="883"/>
    <x v="1168"/>
    <s v="Tías, Playa Chica"/>
    <s v="Lanzarote"/>
    <s v="Canarias"/>
    <d v="1899-12-30T10:30:00"/>
    <s v="28.919105"/>
    <s v="-13.668597"/>
    <s v="Mujer en estado grave tras ser rescatada del agua con signos de ahogamiento en Lanzarote"/>
    <x v="0"/>
    <n v="50"/>
    <s v="España"/>
    <s v="Sin datos"/>
    <s v="Sin datos"/>
    <s v="Ahogado con sintomas de aspiración de agua"/>
    <s v="Sin datos"/>
    <x v="1"/>
    <s v="Playas sin vigilancia"/>
    <s v="Sin datos"/>
    <s v="SVA por SEM"/>
    <s v="En horario de vigilancia"/>
    <s v="Natación recreativa"/>
    <s v="Ciudadano"/>
    <s v="Socorrista"/>
    <s v="Rescate por Socorristas o personas adiestradas en RCP"/>
    <s v="#https://www3.gobiernodecanarias.org/noticias/mujer-en-estado-grave-tras-ser-rescatada-del-agua-con-signos-de-ahogamiento-en-lanzarote/#"/>
  </r>
  <r>
    <d v="2019-03-07T00:00:00"/>
    <x v="884"/>
    <x v="1169"/>
    <s v="Gallur, Canal Imperial"/>
    <s v="Zaragoza"/>
    <s v="Aragón"/>
    <d v="1899-12-30T19:00:00"/>
    <s v="41.876112"/>
    <s v="-1.334842"/>
    <s v="Localizado el cuerpo sin vida del joven que cayó con su coche al canal Imperial"/>
    <x v="0"/>
    <n v="17"/>
    <s v="España"/>
    <s v="Accidente de Trafico"/>
    <s v="Sin datos"/>
    <s v="Perdida de Control"/>
    <s v="Sin datos"/>
    <x v="2"/>
    <s v="Rios, canales y similares"/>
    <s v="Sin datos"/>
    <s v="Sin Reanimacion"/>
    <s v="No vigilado"/>
    <s v="Circulación en vehiculo"/>
    <s v="Ciudadano"/>
    <s v="Acompañante, familiar, amigo"/>
    <s v="Recuperación de cadaver"/>
    <s v="#https://www.elperiodicodearagon.com/noticias/aragon/dos-jovenes-caen-canal-imperial-uno-ellos-logra-escapar-vida_1347604.html#"/>
  </r>
  <r>
    <d v="2019-03-07T00:00:00"/>
    <x v="884"/>
    <x v="1170"/>
    <s v="Gallur, Canal Imperial"/>
    <s v="Zaragoza"/>
    <s v="Aragón"/>
    <d v="1899-12-30T19:00:00"/>
    <s v="41.876112"/>
    <s v="-1.334842"/>
    <s v="Localizado el cuerpo sin vida del joven que cayó con su coche al canal Imperial"/>
    <x v="1"/>
    <n v="22"/>
    <s v="España"/>
    <s v="Accidente de Trafico"/>
    <s v="Sin datos"/>
    <s v="Ahogamiento secundario a accidente"/>
    <s v="Sin datos"/>
    <x v="0"/>
    <s v="Rios, canales y similares"/>
    <s v="Sin datos"/>
    <s v="Recuperacion de cadaver"/>
    <s v="No vigilado"/>
    <s v="Circulación en vehiculo"/>
    <s v="Ciudadano"/>
    <s v="Cuerpo de Seguridad o Emergencias"/>
    <s v="Recuperación de cadaver"/>
    <s v="#https://www.elperiodicodearagon.com/noticias/aragon/dos-jovenes-caen-canal-imperial-uno-ellos-logra-escapar-vida_1347604.html#"/>
  </r>
  <r>
    <d v="2019-03-07T00:00:00"/>
    <x v="885"/>
    <x v="1171"/>
    <s v="Telde, Playa de Salinetas"/>
    <s v="Gran Canaria"/>
    <s v="Canarias"/>
    <d v="1899-12-30T12:01:00"/>
    <s v="27.982649"/>
    <s v="-15.376968"/>
    <s v="Varón fallecido tras ahogamiento en una playa en Gran Canaria"/>
    <x v="1"/>
    <n v="85"/>
    <s v="España"/>
    <s v="Sin datos"/>
    <s v="Sin datos"/>
    <s v="Ahogado con sintomas de aspiración de agua"/>
    <s v="Edad, Enfermedad, Enfermedad Mental"/>
    <x v="0"/>
    <s v="Playas sin vigilancia"/>
    <s v="Sin datos"/>
    <s v="SVA por SEM"/>
    <s v="No vigilado"/>
    <s v="Natación recreativa"/>
    <s v="Ciudadano"/>
    <s v="Cuerpo de Seguridad o Emergencias"/>
    <s v="Rescate por personal adiestrado con equipamiento"/>
    <s v="#https://www3.gobiernodecanarias.org/noticias/varon-fallecido-tras-ahogamiento-en-una-playa-en-gran-canaria/#"/>
  </r>
  <r>
    <d v="2019-03-07T00:00:00"/>
    <x v="886"/>
    <x v="1172"/>
    <s v="Aguimes, Muelle de Arinaga"/>
    <s v="Gran Canaria"/>
    <s v="Canarias"/>
    <d v="1899-12-30T13:13:00"/>
    <s v="27.849875"/>
    <s v="-15.401527"/>
    <s v="Rescatado un menor tras sufrir un accidente en el mar en Gran Canaria"/>
    <x v="1"/>
    <n v="15"/>
    <s v="España"/>
    <s v="Condiciones del medio acuático"/>
    <s v="Sin datos"/>
    <s v="Victima con traumatismo"/>
    <s v="Sin datos"/>
    <x v="5"/>
    <s v="Playas sin vigilancia"/>
    <s v="Sin datos"/>
    <s v="Sin Reanimacion"/>
    <s v="No vigilado"/>
    <s v="Natación recreativa"/>
    <s v="Acompañante, familiar, amigo"/>
    <s v="Cuerpo de Seguridad o Emergencias"/>
    <s v="Rescate por personal adiestrado con equipamiento"/>
    <s v="#https://www3.gobiernodecanarias.org/noticias/rescatado-un-menor-tras-sufrir-un-accidente-en-el-mar-en-gran-canaria/#"/>
  </r>
  <r>
    <d v="2019-03-05T00:00:00"/>
    <x v="887"/>
    <x v="1173"/>
    <s v="Las Caldas, Río Gafo"/>
    <s v="Asturias"/>
    <s v="Asturias"/>
    <m/>
    <s v="43.326436"/>
    <s v="-5.916409"/>
    <s v="Aparece un hombre muerto en el río junto al campo de golf de Las Caldas"/>
    <x v="1"/>
    <n v="25"/>
    <s v="España"/>
    <s v="Suicidio"/>
    <s v="Local"/>
    <s v="Posible Ahogamiento"/>
    <s v="Sin datos"/>
    <x v="0"/>
    <s v="Rios, canales y similares"/>
    <s v="Sin datos"/>
    <s v="Recuperacion de cadaver"/>
    <s v="No vigilado"/>
    <s v="Actividad cerca del agua"/>
    <s v="Ciudadano"/>
    <s v="Ciudadano"/>
    <s v="Recuperación de cadaver"/>
    <s v="#http://lavozdeltrubia.es/2019/03/08/aparece-un-hombre-muerto-en-el-rio-junto-al-golf-de-las-caldas/#"/>
  </r>
  <r>
    <d v="2019-03-05T00:00:00"/>
    <x v="888"/>
    <x v="1174"/>
    <s v="Ibiza"/>
    <s v="Ibiza"/>
    <s v="Baleares"/>
    <d v="1899-12-30T13:00:00"/>
    <s v="38.900809"/>
    <s v="1.455298"/>
    <s v="Muere un buzo profesional en la bocana del puerto de Ibiza"/>
    <x v="1"/>
    <n v="28"/>
    <s v="España"/>
    <s v="Incidente o accidente de buceo"/>
    <s v="Sin datos"/>
    <s v="Ahogamiento secundario a accidente"/>
    <s v="Sin datos"/>
    <x v="0"/>
    <s v="Entorno marino"/>
    <s v="Sin datos"/>
    <s v="RCP basica temprana por transeunte adiestrado"/>
    <s v="No vigilado"/>
    <s v="Buceo profesional"/>
    <s v="Acompañante, familiar, amigo"/>
    <s v="Acompañante, familiar, amigo"/>
    <s v="Asistencia por transeúntes adiestrados"/>
    <s v="#https://www.diariodeibiza.es/pitiuses-balears/2019/03/06/muere-buzo-28-anos-trabajaba/1051712.html#"/>
  </r>
  <r>
    <d v="2019-03-04T00:00:00"/>
    <x v="889"/>
    <x v="1175"/>
    <s v="Caspe, Embalse del Civán"/>
    <s v="Zaragoza"/>
    <s v="Aragón"/>
    <m/>
    <s v="41.135182"/>
    <s v="-0.009595"/>
    <s v="Recuperado un cadáver en un vehículo sumergido en el pantano Civán de Caspe"/>
    <x v="1"/>
    <n v="59"/>
    <s v="Reino Unido"/>
    <s v="Sin datos"/>
    <s v="Residente"/>
    <s v="Ahogamiento secundario a accidente"/>
    <s v="Sin datos"/>
    <x v="0"/>
    <s v="Embalses, Pantanos"/>
    <s v="Sin datos"/>
    <s v="Recuperacion de cadaver"/>
    <s v="No vigilado"/>
    <s v="Circulación en vehiculo"/>
    <s v="Ciudadano"/>
    <s v="Cuerpo de Seguridad o Emergencias"/>
    <s v="Recuperación de cadaver"/>
    <s v="#https://www.aragondigital.es/2019/06/26/recuperado-un-cadaver-en-el-interior-de-un-vehiculo-sumergido-en-el-pantano-civan-de-caspe/#"/>
  </r>
  <r>
    <d v="2019-03-04T00:00:00"/>
    <x v="890"/>
    <x v="1176"/>
    <s v="Valladolid, Puente de la condesa Eylo"/>
    <s v="Valladolid"/>
    <s v="Castilla y León"/>
    <d v="1899-12-30T13:30:00"/>
    <s v="41.662960"/>
    <s v="-4.729808"/>
    <s v="Los Bomberos rescatan el cadáver de un hombre del río Pisuerga, a la altura del barrio vallisoletano de la Rondilla"/>
    <x v="1"/>
    <n v="71"/>
    <s v="España"/>
    <s v="Accidente, caída o zambullida accidentales"/>
    <s v="Local"/>
    <s v="Ahogamiento secundario a accidente"/>
    <s v="Edad, Enfermedad, Enfermedad Mental"/>
    <x v="0"/>
    <s v="Rios, canales y similares"/>
    <s v="Sin datos"/>
    <s v="Recuperacion de cadaver"/>
    <s v="No vigilado"/>
    <s v="Actividad cerca del agua"/>
    <s v="Ciudadano"/>
    <s v="Cuerpo de Seguridad o Emergencias"/>
    <s v="Recuperación de cadaver"/>
    <s v="#https://www.elnortedecastilla.es/valladolid/bomberos-rescatan-cadaver-20190304144317-nt.html#"/>
  </r>
  <r>
    <d v="2019-03-04T00:00:00"/>
    <x v="891"/>
    <x v="1177"/>
    <s v="Telde, Playa de la Garita"/>
    <s v="Gran Canaria"/>
    <s v="Canarias"/>
    <d v="1899-12-30T18:31:00"/>
    <s v="28.006540"/>
    <s v="-15.375661"/>
    <s v="Helicóptero del GES y Bomberos rescatan a dos jóvenes en apuros en el mar en Gran Canaria"/>
    <x v="1"/>
    <n v="18"/>
    <s v="España"/>
    <s v="Condiciones del medio acuático"/>
    <s v="Sin datos"/>
    <s v="Perdida de Control"/>
    <s v="Sin datos"/>
    <x v="2"/>
    <s v="Playas sin vigilancia"/>
    <s v="Sin datos"/>
    <s v="Sin Reanimacion"/>
    <s v="No vigilado"/>
    <s v="Natación recreativa"/>
    <s v="Ciudadano"/>
    <s v="Helicoptero"/>
    <s v="Rescate por personal adiestrado con equipamiento"/>
    <s v="#https://www3.gobiernodecanarias.org/noticias/helicoptero-del-ges-y-bomberos-rescatan-a-dos-jovenes-en-apuros-en-el-mar-en-gran-canaria/#"/>
  </r>
  <r>
    <d v="2019-03-04T00:00:00"/>
    <x v="891"/>
    <x v="1178"/>
    <s v="Telde, Playa de la Garita"/>
    <s v="Gran Canaria"/>
    <s v="Canarias"/>
    <d v="1899-12-30T18:31:00"/>
    <s v="28.006540"/>
    <s v="-15.375661"/>
    <s v="Helicóptero del GES y Bomberos rescatan a dos jóvenes en apuros en el mar en Gran Canaria"/>
    <x v="1"/>
    <n v="18"/>
    <s v="España"/>
    <s v="Condiciones del medio acuático"/>
    <s v="Sin datos"/>
    <s v="Distres Acuatico"/>
    <s v="Sin datos"/>
    <x v="1"/>
    <s v="Playas sin vigilancia"/>
    <s v="Sin datos"/>
    <s v="Sin Reanimacion"/>
    <s v="No vigilado"/>
    <s v="Natación recreativa"/>
    <s v="Ciudadano"/>
    <s v="Helicoptero"/>
    <s v="Rescate por personal adiestrado con equipamiento"/>
    <s v="#https://www3.gobiernodecanarias.org/noticias/helicoptero-del-ges-y-bomberos-rescatan-a-dos-jovenes-en-apuros-en-el-mar-en-gran-canaria/#"/>
  </r>
  <r>
    <d v="2019-03-03T00:00:00"/>
    <x v="892"/>
    <x v="1179"/>
    <s v="Anguciana, Río Ea"/>
    <s v="La Rioja"/>
    <s v="La Rioja"/>
    <d v="1899-12-30T17:00:00"/>
    <s v="42.580138"/>
    <s v="-2.899157"/>
    <s v="Hallado muerto un vecino de 75 años de Anguciana en una poza"/>
    <x v="1"/>
    <n v="75"/>
    <s v="España"/>
    <s v="Accidente, caída o zambullida accidentales"/>
    <s v="Local"/>
    <s v="Ahogamiento secundario a accidente"/>
    <s v="Edad, Enfermedad, Enfermedad Mental"/>
    <x v="0"/>
    <s v="Rios, canales y similares"/>
    <s v="Sin datos"/>
    <s v="Recuperacion de cadaver"/>
    <s v="No vigilado"/>
    <s v="Actividad cerca del agua"/>
    <s v="Acompañante, familiar, amigo"/>
    <s v="Acompañante, familiar, amigo"/>
    <s v="Recuperación de cadaver"/>
    <s v="#https://www.larioja.com/comarcas/vecino-anguciana-hallado-20190303223748-nt.html#"/>
  </r>
  <r>
    <d v="2019-03-03T00:00:00"/>
    <x v="893"/>
    <x v="1180"/>
    <s v="Colonia de Sant Jordi"/>
    <s v="Mallorca"/>
    <s v="Baleares"/>
    <d v="1899-12-30T11:00:00"/>
    <s v="39.314474"/>
    <s v="2.993759"/>
    <s v="Trasladado muy grave a Son Espases tras sufrir un ahogamiento en la Colònia de Sant Jordi"/>
    <x v="1"/>
    <n v="72"/>
    <s v="España"/>
    <s v="Sin datos"/>
    <s v="Sin datos"/>
    <s v="Ahogado con sintomas de aspiración de agua"/>
    <s v="Edad, Enfermedad, Enfermedad Mental"/>
    <x v="1"/>
    <s v="Playas sin vigilancia"/>
    <s v="Sin datos"/>
    <s v="SVA por SEM"/>
    <s v="No vigilado"/>
    <s v="Natación recreativa"/>
    <s v="Ciudadano"/>
    <s v="Fuerzas orden publico"/>
    <s v="Rescate por personal adiestrado con equipamiento"/>
    <s v="#http://canal4diario.com/2019/03/03/trasladan-en-estado-muy-grave-a-un-hombre-tras-ahogarse-en-la-colonia-de-sant-jordi/#"/>
  </r>
  <r>
    <d v="2019-03-02T00:00:00"/>
    <x v="894"/>
    <x v="1181"/>
    <s v="Córdoba, Puente de Miraflores"/>
    <s v="Córdoba"/>
    <s v="Andalucía"/>
    <m/>
    <s v="37.879260"/>
    <s v="-4.774727"/>
    <s v="Un bombero fuera de servicio rescata a una mujer en el río"/>
    <x v="0"/>
    <m/>
    <s v="España"/>
    <s v="Accidente, caída o zambullida accidentales"/>
    <s v="Local"/>
    <s v="Perdida de Control"/>
    <s v="Sin datos"/>
    <x v="3"/>
    <s v="Rios, canales y similares"/>
    <s v="Sin datos"/>
    <s v="Sin Reanimacion"/>
    <s v="No vigilado"/>
    <s v="Actividad cerca del agua"/>
    <s v="Ciudadano"/>
    <s v="Ciudadano"/>
    <s v="Asistencia por transeúntes adiestrados"/>
    <s v="#https://cordopolis.es/2019/03/02/un-bombero-fuera-de-servicio-rescata-a-una-mujer-en-el-rio/#.XHr1v7Hxxwk.twitter#"/>
  </r>
  <r>
    <d v="2019-03-02T00:00:00"/>
    <x v="895"/>
    <x v="1182"/>
    <s v="Villanueva del Rïo Segura"/>
    <s v="Murcia"/>
    <s v="Murcia"/>
    <d v="1899-12-30T18:00:00"/>
    <s v="38.125453"/>
    <s v="-1.314549"/>
    <s v="Muere ahogado un hombre tras caer en una balsa en Villanueva"/>
    <x v="1"/>
    <n v="52"/>
    <s v="España"/>
    <s v="Accidente, caída o zambullida accidentales"/>
    <s v="Local"/>
    <s v="Ahogado con sintomas de aspiración de agua"/>
    <s v="Sin datos"/>
    <x v="0"/>
    <s v="Sistemas de recogida, transporte o almacenamiento de agua"/>
    <s v="Sin datos"/>
    <s v="SVA por SEM"/>
    <s v="No vigilado"/>
    <s v="Actividad cerca del agua"/>
    <s v="Acompañante, familiar, amigo"/>
    <s v="Cuerpo de Seguridad o Emergencias"/>
    <s v="Rescate por personal adiestrado con equipamiento"/>
    <s v="#https://www.laopiniondemurcia.es/municipios/2019/03/02/muere-ahogado-hombre-caer-balsa/1001515.html#"/>
  </r>
  <r>
    <d v="2019-03-02T00:00:00"/>
    <x v="896"/>
    <x v="1183"/>
    <s v="Fasnia, Acantilado de la Hondura"/>
    <s v="Tenerife"/>
    <s v="Canarias"/>
    <m/>
    <s v="28.222199"/>
    <s v="-16.411048"/>
    <s v="Recuperan el cuerpo sin vida de un varón caído al mar en La Hondura"/>
    <x v="1"/>
    <m/>
    <s v="España"/>
    <s v="Accidente, caída o zambullida accidentales"/>
    <s v="Local"/>
    <s v="Ahogamiento secundario a accidente"/>
    <s v="Sin datos"/>
    <x v="0"/>
    <s v="Entorno marino"/>
    <s v="Sin datos"/>
    <s v="Recuperacion de cadaver"/>
    <s v="No vigilado"/>
    <s v="Pesca desde playa o rocas"/>
    <s v="Acompañante, familiar, amigo"/>
    <s v="Helicoptero"/>
    <s v="Recuperación de cadaver"/>
    <s v="#https://diariodeavisos.elespanol.com/2019/03/localizado-un-cadaver-en-la-playa-de-las-eras/#"/>
  </r>
  <r>
    <d v="2019-03-02T00:00:00"/>
    <x v="897"/>
    <x v="1184"/>
    <s v="Vigo, Puerto deportivo"/>
    <s v="Pontevedra"/>
    <s v="Galicia"/>
    <d v="1899-12-30T04:53:00"/>
    <s v="42.242671"/>
    <s v="-8.722865"/>
    <s v="Rescatan a un joven después de caer al agua en la zona del Puerto de Vigo"/>
    <x v="1"/>
    <n v="19"/>
    <s v="España"/>
    <s v="Accidente, caída o zambullida accidentales"/>
    <s v="Local"/>
    <s v="Distres Acuatico"/>
    <s v="Drogas, Alcohol, tóxicos"/>
    <x v="3"/>
    <s v="Puertos, embarcaderos, amarres"/>
    <s v="Sin datos"/>
    <s v="Sin Reanimacion"/>
    <s v="No vigilado"/>
    <s v="Actividad cerca del agua"/>
    <s v="Acompañante, familiar, amigo"/>
    <s v="Fuerzas orden publico"/>
    <s v="Asistencia por transeúntes no adiestrados"/>
    <s v="#https://www.farodevigo.es/sucesos/2019/03/02/rescatan-joven-despues-caer-agua/2061467.html#"/>
  </r>
  <r>
    <d v="2019-02-27T00:00:00"/>
    <x v="898"/>
    <x v="1185"/>
    <s v="Montequinto"/>
    <s v="Sevilla"/>
    <s v="Andalucía"/>
    <m/>
    <s v="37.334888"/>
    <s v="-5.931086"/>
    <s v="Muere ahogada una mujer de 69 años tras caerse a una piscina en Montequinto"/>
    <x v="0"/>
    <n v="69"/>
    <s v="España"/>
    <s v="Accidente, caída o zambullida accidentales"/>
    <s v="Local"/>
    <s v="Ahogado con sintomas de aspiración de agua"/>
    <s v="Edad, Enfermedad, Enfermedad Mental"/>
    <x v="0"/>
    <s v="Piscinas domesticas no vigiladas"/>
    <s v="Excelentes condiciones, entornos cerrados o cubiertos"/>
    <s v="SVA por SEM"/>
    <s v="No vigilado"/>
    <s v="Actividad cerca del agua"/>
    <s v="Acompañante, familiar, amigo"/>
    <s v="Acompañante, familiar, amigo"/>
    <s v="Asistencia por transeúntes no adiestrados"/>
    <s v="#https://www.diariodesevilla.es/doshermanas/Fallecida-caer-piscina-Montequinto_0_1331867411.html#"/>
  </r>
  <r>
    <d v="2019-02-27T00:00:00"/>
    <x v="899"/>
    <x v="1186"/>
    <s v="Telde, Playa de Aguadulce"/>
    <s v="Gran Canaria"/>
    <s v="Canarias"/>
    <d v="1899-12-30T09:20:00"/>
    <s v="27.976122"/>
    <s v="-15.381330"/>
    <s v="El vecino de Telde murió ahogado vestido y con calzado puesto"/>
    <x v="1"/>
    <n v="55"/>
    <s v="España"/>
    <s v="Accidente, caída o zambullida accidentales"/>
    <s v="Sin datos"/>
    <s v="Ahogado con sintomas de aspiración de agua"/>
    <s v="Sin datos"/>
    <x v="0"/>
    <s v="Playas sin vigilancia"/>
    <s v="Sin datos"/>
    <s v="Recuperacion de cadaver"/>
    <s v="No vigilado"/>
    <s v="Sin datos"/>
    <s v="Ciudadano"/>
    <s v="Cuerpo de Seguridad o Emergencias"/>
    <s v="Recuperación de cadaver"/>
    <s v="#https://www3.gobiernodecanarias.org/noticias/localizado-el-cuerpo-de-un-varon-flotando-en-el-mar-en-gran-canaria/#"/>
  </r>
  <r>
    <d v="2019-02-26T00:00:00"/>
    <x v="900"/>
    <x v="1187"/>
    <s v="Port d'Andratx."/>
    <s v="Mallorca"/>
    <s v="Baleares"/>
    <m/>
    <s v="39.544510"/>
    <s v="2.390340"/>
    <s v="Un alemán muere ahogado en una piscina"/>
    <x v="1"/>
    <n v="80"/>
    <s v="Alemania"/>
    <s v="Enfermedad, ataque cardíaco o ACVA"/>
    <s v="Extranjero"/>
    <s v="Ahogamiento secundario a enfermedad"/>
    <s v="Edad, Enfermedad, Enfermedad Mental"/>
    <x v="0"/>
    <s v="Piscinas urbanización o privadas no vigiladas"/>
    <s v="Excelentes condiciones, entornos cerrados o cubiertos"/>
    <s v="SVA por SEM"/>
    <s v="No vigilado"/>
    <s v="Natación recreativa"/>
    <s v="Acompañante, familiar, amigo"/>
    <s v="Acompañante, familiar, amigo"/>
    <s v="Asistencia por transeúntes no adiestrados"/>
    <s v="#https://www.ultimahora.es/sucesos/ultimas/2019/02/27/1061283/aleman-muere-ahogado-piscina.html#"/>
  </r>
  <r>
    <d v="2019-02-26T00:00:00"/>
    <x v="901"/>
    <x v="1188"/>
    <s v="San Roque, Playa de Campamento"/>
    <s v="Cádiz"/>
    <s v="Andalucía"/>
    <m/>
    <s v="36.175953"/>
    <s v="-5.379907"/>
    <s v="Hallan un cadáver en una playa de San Roque"/>
    <x v="1"/>
    <m/>
    <s v="Sin datos"/>
    <s v="Sin datos"/>
    <s v="Sin datos"/>
    <s v="Posible Ahogamiento"/>
    <s v="Sin datos"/>
    <x v="0"/>
    <s v="Entorno marino"/>
    <s v="Sin datos"/>
    <s v="Recuperacion de cadaver"/>
    <s v="No vigilado"/>
    <s v="Sin datos"/>
    <s v="Ciudadano"/>
    <s v="Cuerpo de Seguridad o Emergencias"/>
    <s v="Rescate por personal adiestrado con equipamiento"/>
    <s v="#https://sevilla.abc.es/andalucia/cadiz/sevi-hallado-cadaver-persona-playa-san-roque-201902262129_noticia.html#"/>
  </r>
  <r>
    <d v="2019-02-25T00:00:00"/>
    <x v="902"/>
    <x v="1189"/>
    <s v="Cambre, río Mero, presa de A Telva"/>
    <s v="A Coruña"/>
    <s v="Galicia"/>
    <d v="1899-12-30T17:15:00"/>
    <s v="43.299130"/>
    <s v="-8.358381"/>
    <s v="Rescatados tres menores cuando eran arrastrados por la corriente en Cambre"/>
    <x v="1"/>
    <n v="15"/>
    <s v="España"/>
    <s v="Condiciones del medio acuático"/>
    <s v="Local"/>
    <s v="Perdida de Control"/>
    <s v="Peligrosidad del entorno"/>
    <x v="2"/>
    <s v="Rios, canales y similares"/>
    <s v="Sin datos"/>
    <s v="Sin Reanimacion"/>
    <s v="No vigilado"/>
    <s v="Natación recreativa"/>
    <s v="Ciudadano"/>
    <s v="Fuerzas orden publico"/>
    <s v="Asistencia por transeúntes no adiestrados"/>
    <s v="#https://www.lavozdegalicia.es/noticia/coruna/cambre/2019/02/24/rescatan-tres-menores-habian-arrastrados-corriente-rio-mero/00031551027449609589739.htm#"/>
  </r>
  <r>
    <d v="2019-02-25T00:00:00"/>
    <x v="902"/>
    <x v="1190"/>
    <s v="Cambre, río Mero, presa de A Telva"/>
    <s v="A Coruña"/>
    <s v="Galicia"/>
    <d v="1899-12-30T17:15:00"/>
    <s v="43.299130"/>
    <s v="-8.358381"/>
    <s v="Rescatados tres menores cuando eran arrastrados por la corriente en Cambre"/>
    <x v="1"/>
    <n v="15"/>
    <s v="España"/>
    <s v="Condiciones del medio acuático"/>
    <s v="Local"/>
    <s v="Perdida de Control"/>
    <s v="Peligrosidad del entorno"/>
    <x v="2"/>
    <s v="Rios, canales y similares"/>
    <s v="Sin datos"/>
    <s v="Sin Reanimacion"/>
    <s v="No vigilado"/>
    <s v="Natación recreativa"/>
    <s v="Ciudadano"/>
    <s v="Fuerzas orden publico"/>
    <s v="Asistencia por transeúntes no adiestrados"/>
    <s v="#https://www.lavozdegalicia.es/noticia/coruna/cambre/2019/02/24/rescatan-tres-menores-habian-arrastrados-corriente-rio-mero/00031551027449609589739.htm#"/>
  </r>
  <r>
    <d v="2019-02-25T00:00:00"/>
    <x v="902"/>
    <x v="1191"/>
    <s v="Cambre, río Mero, presa de A Telva"/>
    <s v="A Coruña"/>
    <s v="Galicia"/>
    <d v="1899-12-30T17:15:00"/>
    <s v="43.299130"/>
    <s v="-8.358381"/>
    <s v="Rescatados tres menores cuando eran arrastrados por la corriente en Cambre"/>
    <x v="1"/>
    <n v="15"/>
    <s v="España"/>
    <s v="Condiciones del medio acuático"/>
    <s v="Local"/>
    <s v="Perdida de Control"/>
    <s v="Peligrosidad del entorno"/>
    <x v="2"/>
    <s v="Rios, canales y similares"/>
    <s v="Sin datos"/>
    <s v="Sin Reanimacion"/>
    <s v="No vigilado"/>
    <s v="Natación recreativa"/>
    <s v="Ciudadano"/>
    <s v="Fuerzas orden publico"/>
    <s v="Asistencia por transeúntes no adiestrados"/>
    <s v="#https://www.lavozdegalicia.es/noticia/coruna/cambre/2019/02/24/rescatan-tres-menores-habian-arrastrados-corriente-rio-mero/00031551027449609589739.htm#"/>
  </r>
  <r>
    <d v="2019-02-24T00:00:00"/>
    <x v="903"/>
    <x v="1192"/>
    <s v="Vilaseca, Playa de la Pineda"/>
    <s v="Tarragona"/>
    <s v="Cataluña"/>
    <d v="1899-12-30T12:45:00"/>
    <s v="41.074249"/>
    <s v=".1.186589"/>
    <s v="Salvamento Marítimo rescata a un 'paddlesurfista' en una playa de Tarragona"/>
    <x v="1"/>
    <n v="25"/>
    <s v="España"/>
    <s v="Condiciones del medio acuático"/>
    <s v="Local"/>
    <s v="Perdida de Control"/>
    <s v="Sin datos"/>
    <x v="2"/>
    <s v="Playas sin vigilancia"/>
    <s v="Malas condiciones meterológicas o del agua (Bandera Roja)"/>
    <s v="Sin Reanimacion"/>
    <s v="No vigilado"/>
    <s v="Surf-Windsurf-Esqui acuatico-Kyte"/>
    <s v="Ciudadano"/>
    <s v="Embarcación de rescate"/>
    <s v="Rescate por personal adiestrado con equipamiento"/>
    <s v="#https://www.lavanguardia.com/vida/20150224/54426486476/salvamento-maritimo-rescata-a-un-paddlesurfista-en-una-playa-de-tarragona.html#"/>
  </r>
  <r>
    <d v="2019-02-24T00:00:00"/>
    <x v="904"/>
    <x v="1193"/>
    <s v="Zamora, Río Duero"/>
    <s v="Zamora"/>
    <s v="Castilla y León"/>
    <d v="1899-12-30T19:30:00"/>
    <s v="41.500024"/>
    <s v="-5.742344"/>
    <s v="Rescatan a dos niños del azud del río"/>
    <x v="1"/>
    <n v="12"/>
    <s v="España"/>
    <s v="Excesiva confianza o asunción de riesgo"/>
    <s v="Local"/>
    <s v="Perdida de Control"/>
    <s v="Sin datos"/>
    <x v="2"/>
    <s v="Rios, canales y similares"/>
    <s v="Sin datos"/>
    <s v="Sin Reanimacion"/>
    <s v="No vigilado"/>
    <s v="Actividad cerca del agua"/>
    <s v="Ciudadano"/>
    <s v="Moto acuática de rescate"/>
    <s v="Rescate por personal adiestrado con equipamiento"/>
    <s v="#https://www.noticiascyl.com/zamora/sucesos-zamora/2019/02/24/rescatan-a-dos-ninos-del-azud-del-rio/#"/>
  </r>
  <r>
    <d v="2019-02-24T00:00:00"/>
    <x v="904"/>
    <x v="1194"/>
    <s v="Zamora, Río Duero"/>
    <s v="Zamora"/>
    <s v="Castilla y León"/>
    <d v="1899-12-30T19:30:00"/>
    <s v="41.500024"/>
    <s v="-5.742344"/>
    <s v="Rescatan a dos niños del azud del río"/>
    <x v="1"/>
    <n v="12"/>
    <s v="España"/>
    <s v="Excesiva confianza o asunción de riesgo"/>
    <s v="Local"/>
    <s v="Perdida de Control"/>
    <s v="Sin datos"/>
    <x v="2"/>
    <s v="Rios, canales y similares"/>
    <s v="Sin datos"/>
    <s v="Sin Reanimacion"/>
    <s v="No vigilado"/>
    <s v="Actividad cerca del agua"/>
    <s v="Ciudadano"/>
    <s v="Moto acuática de rescate"/>
    <s v="Rescate por personal adiestrado con equipamiento"/>
    <s v="#https://www.noticiascyl.com/zamora/sucesos-zamora/2019/02/24/rescatan-a-dos-ninos-del-azud-del-rio/#"/>
  </r>
  <r>
    <d v="2019-02-24T00:00:00"/>
    <x v="905"/>
    <x v="1195"/>
    <s v="Lamiako"/>
    <s v="Vizcaya"/>
    <s v="Euskadi"/>
    <d v="1899-12-30T07:30:00"/>
    <s v="43.317813"/>
    <s v="-3.003118"/>
    <s v="Un rescatado en la ría al volcar el bote en el que viajaba"/>
    <x v="1"/>
    <m/>
    <s v="España"/>
    <s v="Naufragio"/>
    <s v="Local"/>
    <s v="Perdida de Control"/>
    <s v="Sin datos"/>
    <x v="2"/>
    <s v="Rios, canales y similares"/>
    <s v="Sin datos"/>
    <s v="Sin Reanimacion"/>
    <s v="No vigilado"/>
    <s v="Embarcación a motor"/>
    <s v="Ciudadano"/>
    <s v="Embarcación de rescate"/>
    <s v="Rescate por personal adiestrado con equipamiento"/>
    <s v="#https://www.elcorreo.com/bizkaia/rescatado-volcar-bote-20190224093347-nt.html#"/>
  </r>
  <r>
    <d v="2019-02-23T00:00:00"/>
    <x v="906"/>
    <x v="1196"/>
    <s v="Palencia, Río Carrión"/>
    <s v="Palencia"/>
    <s v="Castilla y León"/>
    <m/>
    <s v="42.008659"/>
    <s v="-4.537599"/>
    <s v="Hallan el cuerpo sin vida de una mujer de 70 años junto al Puente Mayor de Palencia"/>
    <x v="0"/>
    <n v="70"/>
    <s v="España"/>
    <s v="Sin datos"/>
    <s v="Local"/>
    <s v="Ahogamiento secundario a accidente"/>
    <s v="Edad, Enfermedad, Enfermedad Mental"/>
    <x v="0"/>
    <s v="Rios, canales y similares"/>
    <s v="Sin datos"/>
    <s v="Recuperacion de cadaver"/>
    <s v="No vigilado"/>
    <s v="Actividad cerca del agua"/>
    <s v="Ciudadano"/>
    <s v="Cuerpo de Seguridad o Emergencias"/>
    <s v="Recuperación de cadaver"/>
    <s v="#https://www.elnortedecastilla.es/palencia/hallan-cuerpo-vida-20190225193005-nt.html#"/>
  </r>
  <r>
    <d v="2019-02-23T00:00:00"/>
    <x v="907"/>
    <x v="1197"/>
    <s v="Salamanca"/>
    <s v="Salamanca"/>
    <s v="Castilla y León"/>
    <d v="1899-12-30T21:00:00"/>
    <s v="40.955639"/>
    <s v="-5.666543"/>
    <s v="Dos policías se tiran al Río Tormes para intentar salvar a un hombre que falleció tras la caída"/>
    <x v="1"/>
    <m/>
    <s v="España"/>
    <s v="Suicidio"/>
    <s v="Local"/>
    <s v="Ahogamiento secundario a accidente"/>
    <s v="Sin datos"/>
    <x v="0"/>
    <s v="Rios, canales y similares"/>
    <s v="Sin datos"/>
    <s v="SVA por SEM"/>
    <s v="No vigilado"/>
    <s v="Actividad cerca del agua"/>
    <s v="Ciudadano"/>
    <s v="Fuerzas orden publico"/>
    <s v="Asistencia por transeúntes adiestrados"/>
    <s v="#https://salamancartvaldia.es/not/202309/dos-policias-tiran-rio-tormes-para-intentar-salvar-hombre-tras/#"/>
  </r>
  <r>
    <d v="2019-02-23T00:00:00"/>
    <x v="908"/>
    <x v="1198"/>
    <s v="Playa de Famara"/>
    <s v="Lanzarote"/>
    <s v="Canarias"/>
    <d v="1899-12-30T14:20:00"/>
    <s v="29.135916"/>
    <s v="-13.552465"/>
    <s v="Fallece un surfista que sufrió un fuerte golpe en la cabeza entre Famara y La Graciosa"/>
    <x v="1"/>
    <n v="27"/>
    <s v="España"/>
    <s v="Accidente, caída o zambullida accidentales"/>
    <s v="Local"/>
    <s v="Ahogamiento secundario a accidente"/>
    <s v="Peligrosidad del entorno"/>
    <x v="0"/>
    <s v="Entorno marino"/>
    <s v="Sin datos"/>
    <s v="Sin datos"/>
    <s v="No vigilado"/>
    <s v="Surf-Windsurf-Esqui acuatico-Kyte"/>
    <s v="Ciudadano"/>
    <s v="Embarcacion costera"/>
    <s v="Asistencia por transeúntes no adiestrados"/>
    <s v="#http://www.rtvc.es/noticias/fallece-un-windsurfista-en-aguas-de-lanzarote-194868.aspx#"/>
  </r>
  <r>
    <d v="2019-02-22T00:00:00"/>
    <x v="909"/>
    <x v="1199"/>
    <s v="La Laguna, Punta del Hidalgo"/>
    <s v="Tenerife"/>
    <s v="Canarias"/>
    <m/>
    <s v="28.576839"/>
    <s v="-16.332580"/>
    <s v="Rescatan a dos surfistas en apuros en Punta del Hidalgo"/>
    <x v="1"/>
    <m/>
    <s v="España"/>
    <s v="Condiciones del medio acuático"/>
    <s v="Sin datos"/>
    <s v="Perdida de Control"/>
    <s v="Sin datos"/>
    <x v="2"/>
    <s v="Playas sin vigilancia"/>
    <s v="Sin datos"/>
    <s v="Sin Reanimacion"/>
    <s v="No vigilado"/>
    <s v="Surf-Windsurf-Esqui acuatico-Kyte"/>
    <s v="Ciudadano"/>
    <s v="Helicoptero"/>
    <s v="Rescate por personal adiestrado con equipamiento"/>
    <s v="#https://www.laopinion.es/sucesos/2019/02/22/rescatan-surfistas-apuros-punta-hidalgo/955868.html#"/>
  </r>
  <r>
    <d v="2019-02-22T00:00:00"/>
    <x v="909"/>
    <x v="1200"/>
    <s v="La Laguna, Punta del Hidalgo"/>
    <s v="Tenerife"/>
    <s v="Canarias"/>
    <m/>
    <s v="28.576839"/>
    <s v="-16.332580"/>
    <s v="Rescatan a dos surfistas en apuros en Punta del Hidalgo"/>
    <x v="1"/>
    <m/>
    <s v="España"/>
    <s v="Condiciones del medio acuático"/>
    <s v="Sin datos"/>
    <s v="Perdida de Control"/>
    <s v="Sin datos"/>
    <x v="2"/>
    <s v="Playas sin vigilancia"/>
    <s v="Sin datos"/>
    <s v="Sin Reanimacion"/>
    <s v="No vigilado"/>
    <s v="Surf-Windsurf-Esqui acuatico-Kyte"/>
    <s v="Ciudadano"/>
    <s v="Helicoptero"/>
    <s v="Rescate por personal adiestrado con equipamiento"/>
    <s v="#https://www.laopinion.es/sucesos/2019/02/22/rescatan-surfistas-apuros-punta-hidalgo/955868.html#"/>
  </r>
  <r>
    <d v="2019-02-21T00:00:00"/>
    <x v="910"/>
    <x v="1201"/>
    <s v="Melide, Embalse de Belesar"/>
    <s v="Lugo"/>
    <s v="Galicia"/>
    <m/>
    <s v="42.693646"/>
    <s v="-7.705550"/>
    <s v="Hallan el cadáver de un desaparecido hace tres meses en su coche, hundido en un pantano del Miño"/>
    <x v="1"/>
    <n v="43"/>
    <s v="España"/>
    <s v="Accidente de Trafico"/>
    <s v="Limítrofe"/>
    <s v="Ahogamiento secundario a accidente"/>
    <s v="Sin datos"/>
    <x v="0"/>
    <s v="Embalses, Pantanos"/>
    <s v="Sin datos"/>
    <s v="Recuperacion de cadaver"/>
    <s v="No vigilado"/>
    <s v="Circulación en vehiculo"/>
    <s v="Servicios de emergencia, policia, bomberos"/>
    <s v="Cuerpo de Seguridad o Emergencias"/>
    <s v="Recuperación de cadaver"/>
    <s v="#https://www.abc.es/espana/abci-hallan-cadaver-desaparecido-hace-tres-meses-coche-hundido-pantano-mino-201906051918_noticia.html#"/>
  </r>
  <r>
    <d v="2019-02-19T00:00:00"/>
    <x v="911"/>
    <x v="1202"/>
    <s v="Iznájar. Embalse de Iznájar"/>
    <s v="Córdoba"/>
    <s v="Andalucía"/>
    <d v="1899-12-30T11:30:00"/>
    <s v="37.261626"/>
    <s v="-4.330189"/>
    <s v="Al menos un fallecido al caer al agua un helicóptero al pantano de Iznájar"/>
    <x v="1"/>
    <n v="53"/>
    <s v="España"/>
    <s v="Otros"/>
    <s v="Otra provincia"/>
    <s v="Ahogamiento secundario a accidente"/>
    <s v="Sin datos"/>
    <x v="0"/>
    <s v="Embalses, Pantanos"/>
    <s v="Sin datos"/>
    <s v="Recuperacion de cadaver"/>
    <s v="No vigilado"/>
    <s v="Parapente, vuelo"/>
    <s v="Ciudadano"/>
    <s v="Cuerpo de Seguridad o Emergencias"/>
    <s v="Recuperación de cadaver"/>
    <s v="#https://www.cope.es/actualidad/espana/noticias/menos-fallecido-caer-agua-helicoptero-pantano-iznajar-20190219_356502#"/>
  </r>
  <r>
    <d v="2019-02-18T00:00:00"/>
    <x v="912"/>
    <x v="1203"/>
    <s v="Badajoz, Canal de los Ayala"/>
    <s v="Badajoz"/>
    <s v="Extremadura"/>
    <d v="1899-12-30T17:30:00"/>
    <s v="38.891724"/>
    <s v="-6.969375"/>
    <s v="Los bomberos de Badajoz rescatan a un joven en el canal de los Ayala"/>
    <x v="1"/>
    <n v="25"/>
    <s v="España"/>
    <s v="Intento de rescate de personas o animales"/>
    <s v="Local"/>
    <s v="Perdida de Control"/>
    <s v="Sin datos"/>
    <x v="2"/>
    <s v="Rios, canales y similares"/>
    <s v="Sin datos"/>
    <s v="Sin Reanimacion"/>
    <s v="No vigilado"/>
    <s v="Intento de rescate acuatico"/>
    <s v="Ciudadano"/>
    <s v="Cuerpo de Seguridad o Emergencias"/>
    <s v="Rescate por personal adiestrado con equipamiento"/>
    <s v="#https://www.hoy.es/badajoz/bomberos-badajoz-rescatan-20190218225827-nt.html#"/>
  </r>
  <r>
    <d v="2019-02-16T00:00:00"/>
    <x v="913"/>
    <x v="1204"/>
    <s v="El Perelló"/>
    <s v="Valencia"/>
    <s v="Cdad Valenciana"/>
    <m/>
    <s v="39.271996"/>
    <s v="-0.284443"/>
    <s v="Rescatan a 2 personas del techo del coche tras caer en acequia en El Perelló"/>
    <x v="1"/>
    <n v="30"/>
    <s v="España"/>
    <s v="Accidente de Trafico"/>
    <s v="Sin datos"/>
    <s v="Perdida de Control"/>
    <s v="Sin datos"/>
    <x v="2"/>
    <s v="Rios, canales y similares"/>
    <s v="Sin datos"/>
    <s v="Sin Reanimacion"/>
    <s v="No vigilado"/>
    <s v="Circulación en vehiculo"/>
    <s v="Acompañante, familiar, amigo"/>
    <s v="Cuerpo de Seguridad o Emergencias"/>
    <s v="Rescate por personal adiestrado con equipamiento"/>
    <s v="#https://www.levante-emv.com/ribera/2019/02/16/rescatan-2-personas-techo-coche/1836465.html#"/>
  </r>
  <r>
    <d v="2019-02-16T00:00:00"/>
    <x v="913"/>
    <x v="1205"/>
    <s v="El Perelló"/>
    <s v="Valencia"/>
    <s v="Cdad Valenciana"/>
    <m/>
    <s v="39.271996"/>
    <s v="-0.284443"/>
    <s v="Rescatan a 2 personas del techo del coche tras caer en acequia en El Perelló"/>
    <x v="1"/>
    <n v="30"/>
    <s v="España"/>
    <s v="Accidente de Trafico"/>
    <s v="Sin datos"/>
    <s v="Perdida de Control"/>
    <s v="Sin datos"/>
    <x v="2"/>
    <s v="Rios, canales y similares"/>
    <s v="Sin datos"/>
    <s v="Sin Reanimacion"/>
    <s v="No vigilado"/>
    <s v="Circulación en vehiculo"/>
    <s v="Acompañante, familiar, amigo"/>
    <s v="Cuerpo de Seguridad o Emergencias"/>
    <s v="Rescate por personal adiestrado con equipamiento"/>
    <s v="#https://www.levante-emv.com/ribera/2019/02/16/rescatan-2-personas-techo-coche/1836465.html#"/>
  </r>
  <r>
    <d v="2019-02-14T00:00:00"/>
    <x v="914"/>
    <x v="1206"/>
    <s v="Arico, Costa de Abades"/>
    <s v="Tenerife"/>
    <s v="Canarias"/>
    <d v="1899-12-30T15:51:00"/>
    <s v="28.142581"/>
    <s v="-16.438756"/>
    <s v="Un buceador fallece en la costa de Tenerife"/>
    <x v="1"/>
    <n v="54"/>
    <s v="Reino Unido"/>
    <s v="Incidente o accidente de buceo"/>
    <s v="Extranjero"/>
    <s v="Ahogamiento secundario a accidente"/>
    <s v="Sin datos"/>
    <x v="0"/>
    <s v="Entorno marino"/>
    <s v="Sin datos"/>
    <s v="RCP temprana por transeuntes no adiestrados"/>
    <s v="No vigilado"/>
    <s v="Buceo recreativo con botella"/>
    <s v="Acompañante, familiar, amigo"/>
    <s v="Acompañante, familiar, amigo"/>
    <s v="Asistencia por transeúntes no adiestrados"/>
    <s v="#http://www.gobiernodecanarias.org/noticias/se/1-1-2_Canarias/106016/buceador-fallece-costa-tenerife#"/>
  </r>
  <r>
    <d v="2019-02-14T00:00:00"/>
    <x v="915"/>
    <x v="1207"/>
    <s v="Muros, Playa de San Francisco"/>
    <s v="A Coruña"/>
    <s v="Galicia"/>
    <d v="1899-12-30T11:30:00"/>
    <s v="42.757933"/>
    <s v="-9.075012"/>
    <s v="Rescatado un buzo en una playa de Muros tras un accidente en el barco en el que trabajaba"/>
    <x v="1"/>
    <m/>
    <s v="España"/>
    <s v="Incidente o accidente de buceo"/>
    <s v="Sin datos"/>
    <s v="Distres Acuatico"/>
    <s v="Sin datos"/>
    <x v="1"/>
    <s v="Entorno marino"/>
    <s v="Sin datos"/>
    <s v="Sin Reanimacion"/>
    <s v="No vigilado"/>
    <s v="Buceo profesional"/>
    <s v="Acompañante, familiar, amigo"/>
    <s v="Acompañante, familiar, amigo"/>
    <s v="Asistencia por transeúntes adiestrados"/>
    <s v="#https://www.europapress.es/galicia/noticia-rescatado-buzo-playa-muros-coruna-sufrir-accidente-barco-trabajaba-20190214131428.html#"/>
  </r>
  <r>
    <d v="2019-02-13T00:00:00"/>
    <x v="916"/>
    <x v="1208"/>
    <s v="Yaiza, Playa Blanca"/>
    <s v="Lanzarote"/>
    <s v="Canarias"/>
    <d v="1899-12-30T19:00:00"/>
    <s v="28.862621"/>
    <s v="-13.829656"/>
    <s v="Un inspector de Policía de paisano rescata a un bañista en Puerto del Rosario"/>
    <x v="1"/>
    <n v="51"/>
    <s v="Italia"/>
    <s v="Corriente de resaca"/>
    <s v="Extranjero"/>
    <s v="Distres Acuatico"/>
    <s v="Sin datos"/>
    <x v="1"/>
    <s v="Playas sin vigilancia"/>
    <s v="Sin datos"/>
    <s v="RCP basica temprana por transeunte adiestrado"/>
    <s v="No vigilado"/>
    <s v="Natación recreativa"/>
    <s v="Ciudadano"/>
    <s v="Ciudadano"/>
    <s v="Asistencia por transeúntes adiestrados"/>
    <s v="#https://www.laprovincia.es/sucesos/2019/02/18/inspector-policia-paisano-rescata-banista/1148882.html#"/>
  </r>
  <r>
    <d v="2019-02-09T00:00:00"/>
    <x v="917"/>
    <x v="1209"/>
    <s v="Villanueva del Rïo y Minas"/>
    <s v="Sevilla"/>
    <s v="Andalucía"/>
    <d v="1899-12-30T20:08:00"/>
    <s v="37.653801"/>
    <s v="-5.714257"/>
    <s v="Rescatada con vida tras caer a un pozo de 26 metros en Villanueva del Río"/>
    <x v="0"/>
    <n v="72"/>
    <s v="España"/>
    <s v="Accidente, caída o zambullida accidentales"/>
    <s v="Local"/>
    <s v="Perdida de Control"/>
    <s v="Edad, Enfermedad, Enfermedad Mental"/>
    <x v="3"/>
    <s v="Sistemas de recogida, transporte o almacenamiento de agua"/>
    <s v="Sin datos"/>
    <s v="Sin Reanimacion"/>
    <s v="No vigilado"/>
    <s v="Actividad cerca del agua"/>
    <s v="Acompañante, familiar, amigo"/>
    <s v="Cuerpo de Seguridad o Emergencias"/>
    <s v="Rescate por personal adiestrado con equipamiento"/>
    <s v="#https://www.elperiodico.com/es/sociedad/20190210/rescate-mujer-pozo-sevilla-7296403#"/>
  </r>
  <r>
    <d v="2019-02-08T00:00:00"/>
    <x v="918"/>
    <x v="1210"/>
    <s v="Castro Urdiales, Playa de Brazomar"/>
    <s v="Cantabria"/>
    <s v="Cantabria"/>
    <d v="1899-12-30T18:43:00"/>
    <s v="43.376017"/>
    <s v="-3.211927"/>
    <s v="Rescatados dos pescadores atrapados por la marea en la playa de Brazomar de Castro Urdiales"/>
    <x v="1"/>
    <m/>
    <s v="España"/>
    <s v="Condiciones del medio acuático"/>
    <s v="Local"/>
    <s v="Perdida de Control"/>
    <s v="Sin datos"/>
    <x v="2"/>
    <s v="Playas sin vigilancia"/>
    <s v="Sin datos"/>
    <s v="Sin Reanimacion"/>
    <s v="No vigilado"/>
    <s v="Pesca desde playa o rocas"/>
    <s v="Acompañante, familiar, amigo"/>
    <s v="Cuerpo de Seguridad o Emergencias"/>
    <s v="Rescate por personal adiestrado con equipamiento"/>
    <s v="#https://www.muchocastro.com/noticias/sucesos/item/90415-rescatados-dos-pescadores-atrapados-por-la-marea-en-la-playa-de-brazomar-de-castro-urdiales#"/>
  </r>
  <r>
    <d v="2019-02-08T00:00:00"/>
    <x v="918"/>
    <x v="1211"/>
    <s v="Castro Urdiales, Playa de Brazomar"/>
    <s v="Cantabria"/>
    <s v="Cantabria"/>
    <d v="1899-12-30T18:43:00"/>
    <s v="43.376017"/>
    <s v="-3.211927"/>
    <s v="Rescatados dos pescadores atrapados por la marea en la playa de Brazomar de Castro Urdiales"/>
    <x v="1"/>
    <m/>
    <s v="España"/>
    <s v="Condiciones del medio acuático"/>
    <s v="Local"/>
    <s v="Perdida de Control"/>
    <s v="Sin datos"/>
    <x v="2"/>
    <s v="Playas sin vigilancia"/>
    <s v="Sin datos"/>
    <s v="Sin Reanimacion"/>
    <s v="No vigilado"/>
    <s v="Pesca desde playa o rocas"/>
    <s v="Acompañante, familiar, amigo"/>
    <s v="Cuerpo de Seguridad o Emergencias"/>
    <s v="Rescate por personal adiestrado con equipamiento"/>
    <s v="#https://www.muchocastro.com/noticias/sucesos/item/90415-rescatados-dos-pescadores-atrapados-por-la-marea-en-la-playa-de-brazomar-de-castro-urdiales#"/>
  </r>
  <r>
    <d v="2019-02-08T00:00:00"/>
    <x v="919"/>
    <x v="1212"/>
    <s v="Puntalallana, Playa Martín Luis"/>
    <s v="La Palma"/>
    <s v="Canarias"/>
    <m/>
    <s v="28.719399"/>
    <s v="-17.734356"/>
    <s v="Helicóptero del #GES rescató a una persona en apuros en el mar"/>
    <x v="1"/>
    <n v="24"/>
    <s v="España"/>
    <s v="Condiciones del medio acuático"/>
    <s v="Sin datos"/>
    <s v="Perdida de Control"/>
    <s v="Sin datos"/>
    <x v="2"/>
    <s v="Playas sin vigilancia"/>
    <s v="Sin datos"/>
    <s v="Sin Reanimacion"/>
    <s v="No vigilado"/>
    <s v="Natación recreativa"/>
    <s v="Sin datos"/>
    <s v="Helicoptero"/>
    <s v="Rescate por personal adiestrado con equipamiento"/>
    <s v="#https://twitter.com/112canarias/status/1093938744904900614#"/>
  </r>
  <r>
    <d v="2019-02-08T00:00:00"/>
    <x v="920"/>
    <x v="1213"/>
    <s v="Chiclana de la Frontera"/>
    <s v="Cádiz"/>
    <s v="Andalucía"/>
    <m/>
    <s v="36.415902"/>
    <s v="-6.186678"/>
    <s v="Rescatan un cadáver de un pozo de Chiclana (Cádiz) en avanzado estado de descomposición"/>
    <x v="1"/>
    <m/>
    <s v="España"/>
    <s v="Sin datos"/>
    <s v="Sin datos"/>
    <s v="Posible Ahogamiento"/>
    <s v="Sin datos"/>
    <x v="0"/>
    <s v="Sistemas de recogida, transporte o almacenamiento de agua"/>
    <s v="Sin datos"/>
    <s v="Recuperacion de cadaver"/>
    <s v="No vigilado"/>
    <s v="Actividad cerca del agua"/>
    <s v="Ciudadano"/>
    <s v="Cuerpo de Seguridad o Emergencias"/>
    <s v="Recuperación de cadaver"/>
    <s v="#https://www.elespanol.com/reportajes/20190208/rescatan-cadaver-pozo-chiclana-cadiz-avanzado-descomposicion/374713607_0.html#"/>
  </r>
  <r>
    <d v="2019-02-07T00:00:00"/>
    <x v="921"/>
    <x v="1214"/>
    <s v="Loiruzán"/>
    <s v="Pontevedra"/>
    <s v="Galicia"/>
    <d v="1899-12-30T07:30:00"/>
    <s v="42.392343"/>
    <s v="-8.658754"/>
    <s v="Muere una mujer de 83 años en Lourizán tras caer a un pozo"/>
    <x v="0"/>
    <n v="83"/>
    <s v="España"/>
    <s v="Accidente, caída o zambullida accidentales"/>
    <s v="Local"/>
    <s v="Ahogado con sintomas de aspiración de agua"/>
    <s v="Edad, Enfermedad, Enfermedad Mental"/>
    <x v="0"/>
    <s v="Sistemas de recogida, transporte o almacenamiento de agua"/>
    <s v="Sin datos"/>
    <s v="Recuperacion de cadaver"/>
    <s v="No vigilado"/>
    <s v="Actividad cerca del agua"/>
    <s v="Acompañante, familiar, amigo"/>
    <s v="Acompañante, familiar, amigo"/>
    <s v="Recuperación de cadaver"/>
    <s v="#https://www.lavozdegalicia.es/noticia/pontevedra/pontevedra/2019/02/07/fallece-mujer-83-anos-lourizan-tras-caer-pozo/00031549529784082682880.htm#"/>
  </r>
  <r>
    <d v="2019-02-06T00:00:00"/>
    <x v="922"/>
    <x v="1215"/>
    <s v="Sanxenxo, Playa de Foxos"/>
    <s v="Pontevedra"/>
    <s v="Galicia"/>
    <m/>
    <s v="42.427048"/>
    <s v="-8.874854"/>
    <s v="Un barco rescata a un percebeiro que se lanzó al mar a auxiliar a dos submarinistas con problemas en Foxos"/>
    <x v="1"/>
    <n v="22"/>
    <s v="España"/>
    <s v="Incidente o accidente de buceo"/>
    <s v="Limítrofe"/>
    <s v="Perdida de Control"/>
    <s v="Sin datos"/>
    <x v="8"/>
    <s v="Entorno marino"/>
    <s v="Sin datos"/>
    <s v="Sin Reanimacion"/>
    <s v="No vigilado"/>
    <s v="Buceo recreativo con botella"/>
    <s v="Acompañante, familiar, amigo"/>
    <s v="Cuerpo de Seguridad o Emergencias"/>
    <s v="Rescate por personal adiestrado con equipamiento"/>
    <s v="#https://www.lavozdegalicia.es/noticia/pontevedra/sanxenxo/2019/02/06/rescatados-dos-submarinistas-playa-sanxenxo/00031549452150858579245.htm#"/>
  </r>
  <r>
    <d v="2019-02-06T00:00:00"/>
    <x v="922"/>
    <x v="1216"/>
    <s v="Sanxenxo, Playa de Foxos"/>
    <s v="Pontevedra"/>
    <s v="Galicia"/>
    <m/>
    <s v="42.427048"/>
    <s v="-8.874854"/>
    <s v="Un barco rescata a un percebeiro que se lanzó al mar a auxiliar a dos submarinistas con problemas en Foxos"/>
    <x v="1"/>
    <n v="35"/>
    <s v="España"/>
    <s v="Intento de rescate de personas o animales"/>
    <s v="Limítrofe"/>
    <s v="Perdida de Control"/>
    <s v="Sin datos"/>
    <x v="8"/>
    <s v="Entorno marino"/>
    <s v="Sin datos"/>
    <s v="Sin Reanimacion"/>
    <s v="No vigilado"/>
    <s v="Buceo recreativo con botella"/>
    <s v="Acompañante, familiar, amigo"/>
    <s v="Embarcación de rescate"/>
    <s v="Rescate por personal adiestrado con equipamiento"/>
    <s v="#https://www.lavozdegalicia.es/noticia/pontevedra/sanxenxo/2019/02/06/rescatados-dos-submarinistas-playa-sanxenxo/00031549452150858579245.htm#"/>
  </r>
  <r>
    <d v="2019-02-06T00:00:00"/>
    <x v="922"/>
    <x v="1217"/>
    <s v="Sanxenxo, Playa de Foxos"/>
    <s v="Pontevedra"/>
    <s v="Galicia"/>
    <m/>
    <s v="42.427048"/>
    <s v="-8.874854"/>
    <s v="Un barco rescata a un percebeiro que se lanzó al mar a auxiliar a dos submarinistas con problemas en Foxos"/>
    <x v="1"/>
    <m/>
    <s v="España"/>
    <s v="Incidente o accidente de buceo"/>
    <s v="Limítrofe"/>
    <s v="Perdida de Control"/>
    <s v="Sin datos"/>
    <x v="8"/>
    <s v="Entorno marino"/>
    <s v="Sin datos"/>
    <s v="Sin Reanimacion"/>
    <s v="No vigilado"/>
    <s v="Buceo recreativo con botella"/>
    <s v="Acompañante, familiar, amigo"/>
    <s v="Cuerpo de Seguridad o Emergencias"/>
    <s v="Rescate por personal adiestrado con equipamiento"/>
    <s v="#https://www.lavozdegalicia.es/noticia/pontevedra/sanxenxo/2019/02/06/rescatados-dos-submarinistas-playa-sanxenxo/00031549452150858579245.htm#"/>
  </r>
  <r>
    <d v="2019-02-05T00:00:00"/>
    <x v="923"/>
    <x v="1218"/>
    <s v="Valladolid, Río Pisuerga"/>
    <s v="Valladolid"/>
    <s v="Castilla y León"/>
    <d v="1899-12-30T17:00:00"/>
    <s v="41.653336"/>
    <s v="-4.734291"/>
    <s v="Fallece el hombre rescatado con vida del río Pisuerga en Valladolid"/>
    <x v="1"/>
    <n v="60"/>
    <s v="España"/>
    <s v="Accidente, caída o zambullida accidentales"/>
    <s v="Local"/>
    <s v="Ahogado con sintomas de aspiración de agua"/>
    <s v="Sin datos"/>
    <x v="0"/>
    <s v="Rios, canales y similares"/>
    <s v="Sin datos"/>
    <s v="SVB personal emergencias (policia, bomberos, etc.)"/>
    <s v="No vigilado"/>
    <s v="Actividad cerca del agua"/>
    <s v="Ciudadano"/>
    <s v="Ciudadano"/>
    <s v="Rescate por personal adiestrado con equipamiento"/>
    <s v="#https://www.elnortedecastilla.es/valladolid/rescatado-vida-pisuerga-20190205181901-nt.html#"/>
  </r>
  <r>
    <d v="2019-02-04T00:00:00"/>
    <x v="924"/>
    <x v="1219"/>
    <s v="El Trapiche"/>
    <s v="Málaga"/>
    <s v="Andalucía"/>
    <d v="1899-12-30T23:00:00"/>
    <s v="36.808055"/>
    <s v="-4.124386"/>
    <s v="Rescatan a una mujer atrapada por la inundación de la pedanía veleña de El Trapiche"/>
    <x v="0"/>
    <n v="75"/>
    <s v="España"/>
    <s v="Riadas, desbordamientos, inundaciones"/>
    <s v="Local"/>
    <s v="Perdida de Control"/>
    <s v="Edad, Enfermedad, Enfermedad Mental"/>
    <x v="2"/>
    <s v="Otros"/>
    <s v="Malas condiciones meterológicas o del agua (Bandera Roja)"/>
    <s v="Sin Reanimacion"/>
    <s v="No vigilado"/>
    <s v="Actividad cerca del agua"/>
    <s v="Ciudadano"/>
    <s v="Cuerpo de Seguridad o Emergencias"/>
    <s v="Rescate por personal adiestrado con equipamiento"/>
    <s v="#https://www.laopiniondemalaga.es/axarquia/2019/02/04/rescate-mujer-trapiche-inundaciones/1065545.html#"/>
  </r>
  <r>
    <d v="2019-02-03T00:00:00"/>
    <x v="925"/>
    <x v="1220"/>
    <s v="Belén, Trujillo"/>
    <s v="Cáceres"/>
    <s v="Extremadura"/>
    <d v="1899-12-30T14:30:00"/>
    <s v="39.481566"/>
    <s v="-5.844636"/>
    <s v="Fallece un niño de 2 años ahogado tras caer a una piscina"/>
    <x v="1"/>
    <n v="2"/>
    <s v="España"/>
    <s v="Falta de supervisión o vigilancia"/>
    <s v="Local"/>
    <s v="Ahogado con sintomas de aspiración de agua"/>
    <s v="Sin datos"/>
    <x v="0"/>
    <s v="Piscinas domesticas no vigiladas"/>
    <s v="Excelentes condiciones, entornos cerrados o cubiertos"/>
    <s v="SVA por SEM"/>
    <s v="No vigilado"/>
    <s v="Actividad cerca del agua"/>
    <s v="Acompañante, familiar, amigo"/>
    <s v="Acompañante, familiar, amigo"/>
    <s v="Asistencia por transeúntes no adiestrados"/>
    <s v="#https://www.lasprovincias.es/sucesos/fallece-nino-ahogado-piscina-caceres-20190303200755-nt.html#"/>
  </r>
  <r>
    <d v="2019-02-03T00:00:00"/>
    <x v="926"/>
    <x v="1221"/>
    <s v="Palmanova"/>
    <s v="Mallorca"/>
    <s v="Baleares"/>
    <d v="1899-12-30T13:00:00"/>
    <s v="39.523166"/>
    <s v="2.538821"/>
    <s v="En estado crítico un hombre tras ahogarse en Playa de Palma"/>
    <x v="1"/>
    <n v="45"/>
    <s v="España"/>
    <s v="Drogas, alcohol, otros tóxicos"/>
    <s v="Sin datos"/>
    <s v="Ahogado con sintomas de aspiración de agua"/>
    <s v="Sin datos"/>
    <x v="1"/>
    <s v="Playas sin vigilancia"/>
    <s v="Sin datos"/>
    <s v="SVA por SEM"/>
    <s v="No vigilado"/>
    <s v="Actividad cerca del agua"/>
    <s v="Ciudadano"/>
    <s v="Ciudadano"/>
    <s v="Asistencia por transeúntes no adiestrados"/>
    <s v="#https://www.diariodemallorca.es/sucesos/2019/02/04/banista-critico-punto-ahogarse-playa/1388676.html#"/>
  </r>
  <r>
    <d v="2019-02-03T00:00:00"/>
    <x v="927"/>
    <x v="1222"/>
    <s v="Galisteo, Rïo Jertge"/>
    <s v="Cáceres"/>
    <s v="Extremadura"/>
    <m/>
    <s v="39.988158"/>
    <s v="-6.263087"/>
    <s v="La mujer fallecida en Galisteo murió ahogada al caer al agua cuando hacía deporte"/>
    <x v="0"/>
    <n v="64"/>
    <s v="España"/>
    <s v="Accidente, caída o zambullida accidentales"/>
    <s v="Local"/>
    <s v="Ahogado con sintomas de aspiración de agua"/>
    <s v="Edad, Enfermedad, Enfermedad Mental"/>
    <x v="0"/>
    <s v="Rios, canales y similares"/>
    <s v="Sin datos"/>
    <s v="Recuperacion de cadaver"/>
    <s v="No vigilado"/>
    <s v="Actividad cerca del agua"/>
    <s v="Ciudadano"/>
    <s v="Ciudadano"/>
    <s v="Asistencia por transeúntes no adiestrados"/>
    <s v="#https://www.hoy.es/prov-caceres/mujer-fallecida-galisteo-20190204142858-nt.html#"/>
  </r>
  <r>
    <d v="2019-02-02T00:00:00"/>
    <x v="928"/>
    <x v="1223"/>
    <s v="La Pineda"/>
    <s v="Tarragona"/>
    <s v="Cataluña"/>
    <d v="1899-12-30T16:02:00"/>
    <s v="41.073159"/>
    <s v="1.182733"/>
    <s v="Rescatados dos jóvenes tras caer de una moto acuática enfrente de La Pineda"/>
    <x v="1"/>
    <n v="20"/>
    <s v="España"/>
    <s v="Naufragio"/>
    <s v="Local"/>
    <s v="Perdida de Control"/>
    <s v="Sin datos"/>
    <x v="2"/>
    <s v="Entorno marino"/>
    <s v="Sin datos"/>
    <s v="Sin Reanimacion"/>
    <s v="No vigilado"/>
    <s v="Embarcación a motor"/>
    <s v="Ciudadano"/>
    <s v="Embarcación de rescate"/>
    <s v="Rescate por personal adiestrado con equipamiento"/>
    <s v="#https://www.diaridetarragona.com/costa/Rescatados-dos-jovenes-tras-caer-de-una-moto-acuatica-enfrente-de-La-Pineda-20190204-0034.html#"/>
  </r>
  <r>
    <d v="2019-02-02T00:00:00"/>
    <x v="929"/>
    <x v="1224"/>
    <s v="Moncofa"/>
    <s v="Castellón"/>
    <s v="Cdad Valenciana"/>
    <m/>
    <s v="39.800200"/>
    <s v="-0.129311"/>
    <s v="Rescatada una surfista en la playa de Moncofa"/>
    <x v="0"/>
    <n v="20"/>
    <s v="España"/>
    <s v="Condiciones del medio acuático"/>
    <s v="Local"/>
    <s v="Perdida de Control"/>
    <s v="Sin datos"/>
    <x v="2"/>
    <s v="Entorno marino"/>
    <s v="Malas condiciones meterológicas o del agua (Bandera Roja)"/>
    <s v="Sin Reanimacion"/>
    <s v="No vigilado"/>
    <s v="Surf-Windsurf-Esqui acuatico-Kyte"/>
    <s v="Ciudadano"/>
    <s v="Moto acuática de rescate"/>
    <s v="Rescate por personal adiestrado con equipamiento"/>
    <s v="#https://www.levante-emv.com/castello/2019/02/02/borrasca-helena-surfista-rescatada-castellon/1829859.html#"/>
  </r>
  <r>
    <d v="2019-02-01T00:00:00"/>
    <x v="930"/>
    <x v="1225"/>
    <s v="Albatarrec, Canal del Seos"/>
    <s v="Lleida"/>
    <s v="Cataluña"/>
    <d v="1899-12-30T04:00:00"/>
    <s v="41.578719"/>
    <s v="0.613741"/>
    <s v="La hipótesis del accidente cobra fuerza en la muerte de la profesora de Lleida"/>
    <x v="0"/>
    <n v="35"/>
    <s v="España"/>
    <s v="Accidente de Trafico"/>
    <s v="Local"/>
    <s v="Ahogamiento secundario a accidente"/>
    <s v="Drogas, Alcohol, tóxicos"/>
    <x v="0"/>
    <s v="Rios, canales y similares"/>
    <s v="Sin datos"/>
    <s v="Recuperacion de cadaver"/>
    <s v="No vigilado"/>
    <s v="Circulación en vehiculo"/>
    <s v="Servicios de emergencia, policia, bomberos"/>
    <s v="Cuerpo de Seguridad o Emergencias"/>
    <s v="Recuperación de cadaver"/>
    <s v="#https://www.lavanguardia.com/sucesos/20190203/46181572560/desaparecida-lleida-nuria-borras-borges-blanques.html#"/>
  </r>
  <r>
    <d v="2019-02-01T00:00:00"/>
    <x v="931"/>
    <x v="1226"/>
    <s v="Algeciras"/>
    <s v="Cádiz"/>
    <s v="Andalucía"/>
    <d v="1899-12-30T04:53:00"/>
    <s v="36.131422"/>
    <s v="-5.376609"/>
    <s v="Rescatadas tres personas de una narcolancha que volcó cargada de hachís por el temporal"/>
    <x v="1"/>
    <m/>
    <s v="España"/>
    <s v="Naufragio"/>
    <s v="Local"/>
    <s v="Perdida de Control"/>
    <s v="Sin datos"/>
    <x v="2"/>
    <s v="Franja costera o alta mar"/>
    <s v="Sin datos"/>
    <s v="Sin Reanimacion"/>
    <s v="No vigilado"/>
    <s v="Pesca o navegación comercial"/>
    <s v="Servicios de emergencia, policia, bomberos"/>
    <s v="Fuerzas orden publico"/>
    <s v="Rescate por personal adiestrado con equipamiento"/>
    <s v="#https://www.europapress.es/andalucia/cadiz-00351/noticia-rescatadas-tres-personas-narcolancha-volco-bahia-algeciras-20190201170621.html#"/>
  </r>
  <r>
    <d v="2019-02-01T00:00:00"/>
    <x v="931"/>
    <x v="1227"/>
    <s v="Algeciras"/>
    <s v="Cádiz"/>
    <s v="Andalucía"/>
    <d v="1899-12-30T04:53:00"/>
    <s v="36.131422"/>
    <s v="-5.376609"/>
    <s v="Rescatadas tres personas de una narcolancha que volcó cargada de hachís por el temporal"/>
    <x v="1"/>
    <m/>
    <s v="España"/>
    <s v="Naufragio"/>
    <s v="Local"/>
    <s v="Perdida de Control"/>
    <s v="Sin datos"/>
    <x v="2"/>
    <s v="Franja costera o alta mar"/>
    <s v="Sin datos"/>
    <s v="Sin Reanimacion"/>
    <s v="No vigilado"/>
    <s v="Pesca o navegación comercial"/>
    <s v="Servicios de emergencia, policia, bomberos"/>
    <s v="Fuerzas orden publico"/>
    <s v="Rescate por personal adiestrado con equipamiento"/>
    <s v="#https://www.europapress.es/andalucia/cadiz-00351/noticia-rescatadas-tres-personas-narcolancha-volco-bahia-algeciras-20190201170621.html#"/>
  </r>
  <r>
    <d v="2019-02-01T00:00:00"/>
    <x v="931"/>
    <x v="1228"/>
    <s v="Algeciras"/>
    <s v="Cádiz"/>
    <s v="Andalucía"/>
    <d v="1899-12-30T04:53:00"/>
    <s v="36.131422"/>
    <s v="-5.376609"/>
    <s v="Rescatadas tres personas de una narcolancha que volcó cargada de hachís por el temporal"/>
    <x v="1"/>
    <m/>
    <s v="España"/>
    <s v="Naufragio"/>
    <s v="Local"/>
    <s v="Perdida de Control"/>
    <s v="Sin datos"/>
    <x v="2"/>
    <s v="Franja costera o alta mar"/>
    <s v="Sin datos"/>
    <s v="Sin Reanimacion"/>
    <s v="No vigilado"/>
    <s v="Pesca o navegación comercial"/>
    <s v="Servicios de emergencia, policia, bomberos"/>
    <s v="Fuerzas orden publico"/>
    <s v="Rescate por personal adiestrado con equipamiento"/>
    <s v="#https://www.europapress.es/andalucia/cadiz-00351/noticia-rescatadas-tres-personas-narcolancha-volco-bahia-algeciras-20190201170621.html#"/>
  </r>
  <r>
    <d v="2019-01-29T00:00:00"/>
    <x v="932"/>
    <x v="1229"/>
    <s v="Manilva. Playa de la Alcaldesa"/>
    <s v="Málaga"/>
    <s v="Andalucía"/>
    <m/>
    <s v="36.369135"/>
    <s v="-5.223440"/>
    <s v="Investigan la muerte de un hombre tras aparecer una narcolancha a la deriva"/>
    <x v="1"/>
    <m/>
    <s v="España"/>
    <s v="Naufragio"/>
    <s v="Sin datos"/>
    <s v="Posible Ahogamiento"/>
    <s v="Sin datos"/>
    <x v="0"/>
    <s v="Entorno marino"/>
    <s v="Sin datos"/>
    <s v="Recuperacion de cadaver"/>
    <s v="No vigilado"/>
    <s v="Embarcación a motor"/>
    <s v="Ciudadano"/>
    <s v="No preciso extraccion"/>
    <s v="Recuperación de cadaver"/>
    <s v="#https://sevilla.abc.es/andalucia/malaga/sevi-investigan-muerte-hombre-manilva-tras-aparecer-narco-lancha-deriva-201901292102_noticia.html#"/>
  </r>
  <r>
    <d v="2019-01-29T00:00:00"/>
    <x v="933"/>
    <x v="1230"/>
    <s v="Logroño, Río Ebro"/>
    <s v="La Rioja"/>
    <s v="La Rioja"/>
    <d v="1899-12-30T13:00:00"/>
    <s v="42.472089"/>
    <s v="-2.438632"/>
    <s v="Fallece un hombre de 90 años tras caer al Ebro"/>
    <x v="1"/>
    <n v="90"/>
    <s v="España"/>
    <s v="Accidente, caída o zambullida accidentales"/>
    <s v="Local"/>
    <s v="Ahogamiento secundario a accidente"/>
    <s v="Edad, Enfermedad, Enfermedad Mental"/>
    <x v="0"/>
    <s v="Rios, canales y similares"/>
    <s v="Malas condiciones meterológicas o del agua (Bandera Roja)"/>
    <s v="SVB personal emergencias (policia, bomberos, etc.)"/>
    <s v="No vigilado"/>
    <s v="Actividad cerca del agua"/>
    <s v="Ciudadano"/>
    <s v="Cuerpo de Seguridad o Emergencias"/>
    <s v="Rescate por personal adiestrado con equipamiento"/>
    <s v="#https://logrono24horas.com/fallece-un-vecino-de-logrono-tras-caer-al-rio-ebro/#"/>
  </r>
  <r>
    <d v="2019-01-29T00:00:00"/>
    <x v="934"/>
    <x v="1231"/>
    <s v="Bueu, Cabo Udra"/>
    <s v="Pontevedra"/>
    <s v="Galicia"/>
    <d v="1899-12-30T11:30:00"/>
    <s v="42.342112"/>
    <s v="-8.836491"/>
    <s v="Rescatan a dos pescadores tras chocar su barca contra una roca en Pontevedra"/>
    <x v="1"/>
    <m/>
    <s v="España"/>
    <s v="Naufragio"/>
    <s v="Local"/>
    <s v="Perdida de Control"/>
    <s v="Sin datos"/>
    <x v="2"/>
    <s v="Franja costera o alta mar"/>
    <s v="Sin datos"/>
    <s v="Sin Reanimacion"/>
    <s v="No vigilado"/>
    <s v="Pesca o navegación comercial"/>
    <s v="Acompañante, familiar, amigo"/>
    <s v="Cuerpo de Seguridad o Emergencias"/>
    <s v="Rescate por personal adiestrado con equipamiento"/>
    <s v="#https://www.cope.es/actualidad/sociedad/noticias/rescatan-dos-pescadores-tras-chocar-barca-contra-una-roca-pontevedra-20190129_341748#"/>
  </r>
  <r>
    <d v="2019-01-29T00:00:00"/>
    <x v="934"/>
    <x v="1232"/>
    <s v="Bueu, Cabo Udra"/>
    <s v="Pontevedra"/>
    <s v="Galicia"/>
    <d v="1899-12-30T11:30:00"/>
    <s v="42.342112"/>
    <s v="-8.836491"/>
    <s v="Rescatan a dos pescadores tras chocar su barca contra una roca en Pontevedra"/>
    <x v="1"/>
    <m/>
    <s v="España"/>
    <s v="Naufragio"/>
    <s v="Local"/>
    <s v="Perdida de Control"/>
    <s v="Sin datos"/>
    <x v="2"/>
    <s v="Franja costera o alta mar"/>
    <s v="Sin datos"/>
    <s v="Sin Reanimacion"/>
    <s v="No vigilado"/>
    <s v="Pesca o navegación comercial"/>
    <s v="Acompañante, familiar, amigo"/>
    <s v="Cuerpo de Seguridad o Emergencias"/>
    <s v="Rescate por personal adiestrado con equipamiento"/>
    <s v="#https://www.cope.es/actualidad/sociedad/noticias/rescatan-dos-pescadores-tras-chocar-barca-contra-una-roca-pontevedra-20190129_341748#"/>
  </r>
  <r>
    <d v="2019-01-28T00:00:00"/>
    <x v="935"/>
    <x v="1233"/>
    <s v="San Bartolomé de Tirajana, Playa de Maspalomas"/>
    <s v="Gran Canaria"/>
    <s v="Canarias"/>
    <d v="1899-12-30T14:08:00"/>
    <s v="27.751020"/>
    <s v="-15.569516"/>
    <s v="Fallece un varón ahogado en Gran Canaria"/>
    <x v="1"/>
    <n v="80"/>
    <s v="Suecia"/>
    <s v="Sin datos"/>
    <s v="Extranjero"/>
    <s v="Posible Ahogamiento"/>
    <s v="Edad, Enfermedad, Enfermedad Mental"/>
    <x v="0"/>
    <s v="Playas con vigilancia"/>
    <s v="Sin datos"/>
    <s v="RCP basica SOS y SVA por SEM"/>
    <s v="En horario de vigilancia"/>
    <s v="Natación recreativa"/>
    <s v="Socorrista en servicio"/>
    <s v="Socorrista"/>
    <s v="Rescate por Socorristas o personas adiestradas en RCP"/>
    <s v="#http://www.gobiernodecanarias.org/noticias/se/1-1-2_Canarias/105364/fallece-varon-ahogado-gran-canaria#"/>
  </r>
  <r>
    <d v="2019-01-28T00:00:00"/>
    <x v="936"/>
    <x v="1234"/>
    <s v="Enguídanos, Río Cabriel"/>
    <s v="Cuenca"/>
    <s v="Castilla La Mancha"/>
    <d v="1899-12-30T16:30:00"/>
    <s v="39.677499"/>
    <s v="-1.604744"/>
    <s v="Muere una persona al precipitarse su vehículo al río Cabriel en Enguídanos"/>
    <x v="1"/>
    <n v="55"/>
    <s v="España"/>
    <s v="Accidente de Trafico"/>
    <s v="Local"/>
    <s v="Ahogamiento secundario a accidente"/>
    <s v="Sin datos"/>
    <x v="0"/>
    <s v="Rios, canales y similares"/>
    <s v="Sin datos"/>
    <s v="Recuperacion de cadaver"/>
    <s v="No vigilado"/>
    <s v="Circulación en vehiculo"/>
    <s v="Ciudadano"/>
    <s v="Cuerpo de Seguridad o Emergencias"/>
    <s v="Recuperación de cadaver"/>
    <s v="#https://www.clm24.es/articulo/cuenca/muere-persona-precipitarse-vehiculo-rio-cabriel-enguidanos/20190128182719233380.html#"/>
  </r>
  <r>
    <d v="2019-01-28T00:00:00"/>
    <x v="937"/>
    <x v="1235"/>
    <s v="Ordizia, Río Oria"/>
    <s v="Guipuzcoa"/>
    <s v="Euskadi"/>
    <d v="1899-12-30T16:35:00"/>
    <s v="43.051186"/>
    <s v="-2.180364"/>
    <s v="Muere un vecino de Ordizia tras precipitarse el vehículo que conducía al río Oria"/>
    <x v="1"/>
    <n v="63"/>
    <s v="España"/>
    <s v="Accidente de Trafico"/>
    <s v="Local"/>
    <s v="Ahogamiento secundario a accidente"/>
    <s v="Sin datos"/>
    <x v="0"/>
    <s v="Rios, canales y similares"/>
    <s v="Malas condiciones meterológicas o del agua (Bandera Roja)"/>
    <s v="Recuperacion de cadaver"/>
    <s v="No vigilado"/>
    <s v="Circulación en vehiculo"/>
    <s v="Ciudadano"/>
    <s v="Cuerpo de Seguridad o Emergencias"/>
    <s v="Rescate por personal adiestrado con equipamiento"/>
    <s v="#https://www.diariovasco.com/tolosa-goierri/ordizia/muerto-caer-vehiculo-20190128180810-nt.html#"/>
  </r>
  <r>
    <d v="2019-01-27T00:00:00"/>
    <x v="938"/>
    <x v="1236"/>
    <s v="Cabañas, Salcedo"/>
    <s v="Pontevedra"/>
    <s v="Galicia"/>
    <d v="1899-12-30T08:10:00"/>
    <s v="42.281006"/>
    <s v="-8.657661"/>
    <s v="Rescatan en Pontevedra a una mujer que se había caído a un pozo"/>
    <x v="0"/>
    <n v="60"/>
    <s v="España"/>
    <s v="Accidente, caída o zambullida accidentales"/>
    <s v="Local"/>
    <s v="Perdida de Control"/>
    <s v="Sin datos"/>
    <x v="3"/>
    <s v="Sistemas de recogida, transporte o almacenamiento de agua"/>
    <s v="Sin datos"/>
    <s v="Sin Reanimacion"/>
    <s v="No vigilado"/>
    <s v="Actividad cerca del agua"/>
    <s v="Acompañante, familiar, amigo"/>
    <s v="Cuerpo de Seguridad o Emergencias"/>
    <s v="Rescate por personal adiestrado con equipamiento"/>
    <s v="#https://www.cope.es/emisoras/galicia/noticias/rescatan-una-mujer-pozo-con-sintomas-hipotermia-20190128_340594#"/>
  </r>
  <r>
    <d v="2019-01-27T00:00:00"/>
    <x v="939"/>
    <x v="1237"/>
    <s v="Villanueva del Trabuco"/>
    <s v="Málaga"/>
    <s v="Andalucía"/>
    <d v="1899-12-30T13:00:00"/>
    <s v="37.027511"/>
    <s v="-4.330820"/>
    <s v="Rescatan de otro pozo el cadáver de un hombre que había salido a pasear en Villanueva del Trabuco"/>
    <x v="1"/>
    <n v="45"/>
    <s v="España"/>
    <s v="Intento de rescate de personas o animales"/>
    <s v="Local"/>
    <s v="Ahogado con sintomas de aspiración de agua"/>
    <s v="Sin datos"/>
    <x v="0"/>
    <s v="Sistemas de recogida, transporte o almacenamiento de agua"/>
    <s v="Sin datos"/>
    <s v="Recuperacion de cadaver"/>
    <s v="No vigilado"/>
    <s v="Intento de rescate acuatico"/>
    <s v="Ciudadano"/>
    <s v="Cuerpo de Seguridad o Emergencias"/>
    <s v="Recuperación de cadaver"/>
    <s v="#https://www.diariosur.es/interior/rescatan-pozo-cadaver-20190128103159-nt.html#"/>
  </r>
  <r>
    <d v="2019-01-27T00:00:00"/>
    <x v="940"/>
    <x v="1238"/>
    <s v="Binaced"/>
    <s v="Huesca"/>
    <s v="Aragón"/>
    <m/>
    <s v="41.816262"/>
    <s v="0.216464"/>
    <s v="Muere ahogado un hombre que intentó socorrer a sus perros en una balsa de Binaced"/>
    <x v="1"/>
    <n v="60"/>
    <s v="España"/>
    <s v="Intento de rescate de personas o animales"/>
    <s v="Local"/>
    <s v="Ahogado con sintomas de aspiración de agua"/>
    <s v="Sin datos"/>
    <x v="0"/>
    <s v="Sistemas de recogida, transporte o almacenamiento de agua"/>
    <s v="Sin datos"/>
    <s v="Recuperacion de cadaver"/>
    <s v="No vigilado"/>
    <s v="Actividad cerca del agua"/>
    <s v="Ciudadano"/>
    <s v="Cuerpo de Seguridad o Emergencias"/>
    <s v="Recuperación de cadaver"/>
    <s v="#https://www.heraldo.es/noticias/aragon/huesca/2019/01/28/muere-ahogado-hombre-que-intento-socorrer-sus-perros-una-balsa-binaced-1289616-2261127.html#"/>
  </r>
  <r>
    <d v="2019-01-27T00:00:00"/>
    <x v="941"/>
    <x v="1239"/>
    <s v="Santander, Centro Botín"/>
    <s v="Cantabria"/>
    <s v="Cantabria"/>
    <m/>
    <s v="43.461455"/>
    <s v="-3.800907"/>
    <s v="Hallan el cadáver de un palentino de 42 años flotando en la bahía de Santander"/>
    <x v="1"/>
    <n v="42"/>
    <s v="España"/>
    <s v="Sin datos"/>
    <s v="Otra CCAA"/>
    <s v="Posible Ahogamiento"/>
    <s v="Sin datos"/>
    <x v="0"/>
    <s v="Entorno marino"/>
    <s v="Sin datos"/>
    <s v="Recuperacion de cadaver"/>
    <s v="No vigilado"/>
    <s v="Actividad cerca del agua"/>
    <s v="Ciudadano"/>
    <s v="Cuerpo de Seguridad o Emergencias"/>
    <s v="Recuperación de cadaver"/>
    <s v="#https://www.elconfidencial.com/espana/2019-01-27/encuentran-un-cadaver-flotando-cerca-del-centro-botin-de-santander_1785986/#"/>
  </r>
  <r>
    <d v="2019-01-26T00:00:00"/>
    <x v="942"/>
    <x v="1240"/>
    <s v="Oleiros, Santa Cristina"/>
    <s v="A Coruña"/>
    <s v="Galicia"/>
    <d v="1899-12-30T14:00:00"/>
    <s v="43.345365"/>
    <s v="-8.377918"/>
    <s v="Rescatados los tripulantes de una piragua y un «kitesurf» en Santa Cristina"/>
    <x v="1"/>
    <m/>
    <s v="España"/>
    <s v="Naufragio"/>
    <s v="Local"/>
    <s v="Muerte previa a inmersion"/>
    <s v="Navegación, deportes acuáticos"/>
    <x v="2"/>
    <s v="Entorno marino"/>
    <s v="Moderadas condiciones metereológicas o del agua (Bandera amarilla)"/>
    <s v="Sin Reanimacion"/>
    <s v="No vigilado"/>
    <s v="Piraguismo, Kayac"/>
    <s v="Ciudadano"/>
    <s v="Cuerpo de Seguridad o Emergencias"/>
    <s v="Rescate por personal adiestrado con equipamiento"/>
    <s v="#https://www.lavozdegalicia.es/noticia/coruna/oleiros/2019/01/27/rescatados-tripulantes-piragua-kitesurf-santa-cristina/00031548604823877493494.htm#"/>
  </r>
  <r>
    <d v="2019-01-26T00:00:00"/>
    <x v="942"/>
    <x v="1241"/>
    <s v="Oleiros, Santa Cristina"/>
    <s v="A Coruña"/>
    <s v="Galicia"/>
    <d v="1899-12-30T14:00:00"/>
    <s v="43.345365"/>
    <s v="-8.377918"/>
    <s v="Rescatados los tripulantes de una piragua y un «kitesurf» en Santa Cristina"/>
    <x v="1"/>
    <m/>
    <s v="España"/>
    <s v="Naufragio"/>
    <s v="Local"/>
    <s v="Muerte previa a inmersion"/>
    <s v="Navegación, deportes acuáticos"/>
    <x v="2"/>
    <s v="Entorno marino"/>
    <s v="Moderadas condiciones metereológicas o del agua (Bandera amarilla)"/>
    <s v="Sin Reanimacion"/>
    <s v="No vigilado"/>
    <s v="Piraguismo, Kayac"/>
    <s v="Ciudadano"/>
    <s v="Cuerpo de Seguridad o Emergencias"/>
    <s v="Rescate por personal adiestrado con equipamiento"/>
    <s v="#https://www.lavozdegalicia.es/noticia/coruna/oleiros/2019/01/27/rescatados-tripulantes-piragua-kitesurf-santa-cristina/00031548604823877493494.htm#"/>
  </r>
  <r>
    <d v="2019-01-26T00:00:00"/>
    <x v="942"/>
    <x v="1242"/>
    <s v="Oleiros, Santa Cristina"/>
    <s v="A Coruña"/>
    <s v="Galicia"/>
    <d v="1899-12-30T14:00:00"/>
    <s v="43.345365"/>
    <s v="-8.377918"/>
    <s v="Rescatados los tripulantes de una piragua y un «kitesurf» en Santa Cristina"/>
    <x v="1"/>
    <m/>
    <s v="España"/>
    <s v="Naufragio"/>
    <s v="Local"/>
    <s v="Muerte previa a inmersion"/>
    <s v="Navegación, deportes acuáticos"/>
    <x v="2"/>
    <s v="Entorno marino"/>
    <s v="Moderadas condiciones metereológicas o del agua (Bandera amarilla)"/>
    <s v="Sin Reanimacion"/>
    <s v="No vigilado"/>
    <s v="Piraguismo, Kayac"/>
    <s v="Ciudadano"/>
    <s v="Cuerpo de Seguridad o Emergencias"/>
    <s v="Rescate por personal adiestrado con equipamiento"/>
    <s v="#https://www.lavozdegalicia.es/noticia/coruna/oleiros/2019/01/27/rescatados-tripulantes-piragua-kitesurf-santa-cristina/00031548604823877493494.htm#"/>
  </r>
  <r>
    <d v="2019-01-26T00:00:00"/>
    <x v="943"/>
    <x v="1243"/>
    <s v="Valdés, Punta los Anaos o cuerno"/>
    <s v="Asturias"/>
    <s v="Asturias"/>
    <d v="1899-12-30T08:00:00"/>
    <s v="43.566388"/>
    <s v="-6.616653"/>
    <s v="Encuentran el cadáver de un pescador flotando en el agua en Valdés"/>
    <x v="1"/>
    <n v="37"/>
    <s v="España"/>
    <s v="Accidente, caída o zambullida accidentales"/>
    <s v="Limítrofe"/>
    <s v="Ahogamiento secundario a accidente"/>
    <s v="Sin datos"/>
    <x v="0"/>
    <s v="Entorno marino"/>
    <s v="Sin datos"/>
    <s v="Recuperacion de cadaver"/>
    <s v="No vigilado"/>
    <s v="Pesca desde playa o rocas"/>
    <s v="Acompañante, familiar, amigo"/>
    <s v="Embarcacion costera"/>
    <s v="Recuperación de cadaver"/>
    <s v="#https://www.elcomercio.es/asturias/occidente/encuentran-cadaver-pescador-luarca-valdes-20190126115118-nt.html#"/>
  </r>
  <r>
    <d v="2019-01-25T00:00:00"/>
    <x v="944"/>
    <x v="1244"/>
    <s v="Santa Cruz de Tenerife"/>
    <s v="Tenerife"/>
    <s v="Canarias"/>
    <m/>
    <s v="28.467456"/>
    <s v="-16.238852"/>
    <s v="Salvamento Marítimo localiza el cadáver de una persona que puede ser el pescador desaparecido en Tenerife"/>
    <x v="1"/>
    <m/>
    <s v="España"/>
    <s v="Naufragio"/>
    <s v="Local"/>
    <s v="Ahogamiento secundario a accidente"/>
    <s v="Sin datos"/>
    <x v="0"/>
    <s v="Franja costera o alta mar"/>
    <s v="Sin datos"/>
    <s v="Recuperacion de cadaver"/>
    <s v="No vigilado"/>
    <s v="Pesca recreativa desde embarcacion"/>
    <s v="Servicios de emergencia, policia, bomberos"/>
    <s v="Cuerpo de Seguridad o Emergencias"/>
    <s v="Recuperación de cadaver"/>
    <s v="#https://www.eldiario.es/canariasahora/tenerifeahora/sucesos/servicios-regresado-tinerfeno-San-Andres_0_861264287.html#"/>
  </r>
  <r>
    <d v="2019-01-24T00:00:00"/>
    <x v="945"/>
    <x v="1245"/>
    <s v="San Cristobal"/>
    <s v="Gran Canaria"/>
    <s v="Canarias"/>
    <m/>
    <s v="28.077653"/>
    <s v="-15.414207"/>
    <s v="Se escapa del hospital y se tira la mar cerca de San Cristóbal"/>
    <x v="1"/>
    <m/>
    <s v="España"/>
    <s v="Suicidio"/>
    <s v="Sin datos"/>
    <s v="Perdida de Control"/>
    <s v="Edad, Enfermedad, Enfermedad Mental"/>
    <x v="3"/>
    <s v="Entorno marino"/>
    <s v="Sin datos"/>
    <s v="Sin Reanimacion"/>
    <s v="No vigilado"/>
    <s v="Actividad cerca del agua"/>
    <s v="Ciudadano"/>
    <s v="Embarcación de rescate"/>
    <s v="Rescate por personal adiestrado con equipamiento"/>
    <s v="#https://www.canarias7.es/sucesos/se-escapa-del-hospital-y-se-tira-la-mar-cerca-de-san-cristobal-AG6448714#"/>
  </r>
  <r>
    <d v="2019-01-24T00:00:00"/>
    <x v="946"/>
    <x v="1246"/>
    <s v="Sa Calobra, Torrente de Pareis"/>
    <s v="Mallorca"/>
    <s v="Baleares"/>
    <m/>
    <s v="39.850736"/>
    <s v="2.809043"/>
    <s v="Los bomberos rescatan a una joven que pasó la noche al raso en el Torrent de Pareis"/>
    <x v="0"/>
    <n v="20"/>
    <s v="Chequia"/>
    <s v="Riadas, desbordamientos, inundaciones"/>
    <s v="Extranjero"/>
    <s v="Perdida de Control"/>
    <s v="Sin datos"/>
    <x v="2"/>
    <s v="Rios, canales y similares"/>
    <s v="Sin datos"/>
    <s v="Sin Reanimacion"/>
    <s v="No vigilado"/>
    <s v="Actividad cerca del agua"/>
    <s v="Acompañante, familiar, amigo"/>
    <s v="Cuerpo de Seguridad o Emergencias"/>
    <s v="Rescate por personal adiestrado con equipamiento"/>
    <s v="#https://www.diariodemallorca.es/sucesos/2019/01/25/bomberos-rescatan-joven-paso-noche/1385984.html#"/>
  </r>
  <r>
    <d v="2019-01-24T00:00:00"/>
    <x v="947"/>
    <x v="1247"/>
    <s v="Ourense, Puente Romano"/>
    <s v="Ourense"/>
    <s v="Galicia"/>
    <d v="1899-12-30T01:00:00"/>
    <s v="42.345233"/>
    <s v="-7.869005"/>
    <s v="Aparece el cadáver de un policía jubilado en el Miño en Ourense"/>
    <x v="1"/>
    <n v="78"/>
    <s v="España"/>
    <s v="Accidente, caída o zambullida accidentales"/>
    <s v="Local"/>
    <s v="Posible Ahogamiento"/>
    <s v="Edad, Enfermedad, Enfermedad Mental"/>
    <x v="0"/>
    <s v="Rios, canales y similares"/>
    <s v="Sin datos"/>
    <s v="Recuperacion de cadaver"/>
    <s v="No vigilado"/>
    <s v="Actividad cerca del agua"/>
    <s v="Ciudadano"/>
    <s v="Cuerpo de Seguridad o Emergencias"/>
    <s v="Recuperación de cadaver"/>
    <s v="#https://www.farodevigo.es/portada-ourense/2019/01/24/aparece-cadaver-hombre-mino-paso/2038813.html#"/>
  </r>
  <r>
    <d v="2019-01-24T00:00:00"/>
    <x v="948"/>
    <x v="1248"/>
    <s v="Grau de Gandía"/>
    <s v="Valencia"/>
    <s v="Cdad Valenciana"/>
    <d v="1899-12-30T11:00:00"/>
    <s v="38.991947"/>
    <s v="-0.162073"/>
    <s v="Un indigente cae al mar y es rescatado por vecinos del Grau de Gandia"/>
    <x v="1"/>
    <n v="50"/>
    <s v="España"/>
    <s v="Sin datos"/>
    <s v="Sin datos"/>
    <s v="Perdida de Control"/>
    <s v="Sin datos"/>
    <x v="3"/>
    <s v="Rios, canales y similares"/>
    <s v="Sin datos"/>
    <s v="Sin Reanimacion"/>
    <s v="No vigilado"/>
    <s v="Actividad cerca del agua"/>
    <s v="Ciudadano"/>
    <s v="Ciudadano"/>
    <s v="Asistencia por transeúntes no adiestrados"/>
    <s v="#https://www.ondanaranjacope.com/noticias/id46637-un-indigente-cae-al-mar-y-es-rescatado-por-vecinos-del-grau-de-gandia.html#"/>
  </r>
  <r>
    <d v="2019-01-23T00:00:00"/>
    <x v="949"/>
    <x v="1249"/>
    <s v="Palma de Mallorca. Piscina Son Moix"/>
    <s v="Mallorca"/>
    <s v="Baleares"/>
    <d v="1899-12-30T16:25:00"/>
    <s v="39.587632"/>
    <s v="-.627879"/>
    <s v="Rescatado un bañista en la piscina municipal de Palma"/>
    <x v="1"/>
    <n v="21"/>
    <s v="España"/>
    <s v="Enfermedad, ataque cardíaco o ACVA"/>
    <s v="Local"/>
    <s v="Ahogamiento secundario a enfermedad"/>
    <s v="Sin datos"/>
    <x v="3"/>
    <s v="Piscinas publicas con vigilancia"/>
    <s v="Excelentes condiciones, entornos cerrados o cubiertos"/>
    <s v="RCP basica SOS y SVA por SEM"/>
    <s v="En horario de vigilancia"/>
    <s v="Natación recreativa"/>
    <s v="Acompañante, familiar, amigo"/>
    <s v="Socorrista"/>
    <s v="Rescate por Socorristas o personas adiestradas en RCP"/>
    <s v="#https://twitter.com/Emergencies7000/status/1088728878854610944#"/>
  </r>
  <r>
    <d v="2019-01-23T00:00:00"/>
    <x v="950"/>
    <x v="1250"/>
    <s v="Pena, Tineo"/>
    <s v="Asturias"/>
    <s v="Asturias"/>
    <d v="1899-12-30T14:00:00"/>
    <s v="43.423555"/>
    <s v="-6.298737"/>
    <s v="Localizado el hombre de 41 años desaparecido ayer en Tineo"/>
    <x v="1"/>
    <n v="41"/>
    <s v="España"/>
    <s v="Accidente, caída o zambullida accidentales"/>
    <s v="Local"/>
    <s v="Posible Ahogamiento"/>
    <s v="Sin datos"/>
    <x v="0"/>
    <s v="Rios, canales y similares"/>
    <s v="Sin datos"/>
    <s v="Recuperacion de cadaver"/>
    <s v="No vigilado"/>
    <s v="Actividad cerca del agua"/>
    <s v="Servicios de emergencia, policia, bomberos"/>
    <s v="Cuerpo de Seguridad o Emergencias"/>
    <s v="Recuperación de cadaver"/>
    <s v="#http://www.112asturias.es/v_portal/informacion/informacionver.asp?cod=3032&amp;te=11&amp;idage=5837&amp;vap=0#"/>
  </r>
  <r>
    <d v="2019-01-21T00:00:00"/>
    <x v="951"/>
    <x v="1251"/>
    <s v="La Linea de la Concepción, Puerto de la Atunara"/>
    <s v="Cádiz"/>
    <s v="Andalucía"/>
    <d v="1899-12-30T05:00:00"/>
    <s v="36.179707"/>
    <s v="-5.334772"/>
    <s v="Dos policías salvan de morir ahogados a dos personas que alijaban droga esta madrugada en La Línea"/>
    <x v="1"/>
    <n v="50"/>
    <s v="España"/>
    <s v="Falta de competencia acuática"/>
    <s v="Local"/>
    <s v="Perdida de Control"/>
    <s v="Sin datos"/>
    <x v="3"/>
    <s v="Entorno marino"/>
    <s v="Sin datos"/>
    <s v="Sin Reanimacion"/>
    <s v="No vigilado"/>
    <s v="Pesca o navegación comercial"/>
    <s v="Servicios de emergencia, policia, bomberos"/>
    <s v="Fuerzas orden publico"/>
    <s v="Asistencia por transeúntes no adiestrados"/>
    <s v="#https://www.larazon.es/espana/dos-policias-salvan-de-morir-ahogados-a-dos-personas-que-alijaban-droga-esta-madrugada-en-la-linea-GD21559186#"/>
  </r>
  <r>
    <d v="2019-01-21T00:00:00"/>
    <x v="951"/>
    <x v="1252"/>
    <s v="La Linea de la Concepción, Puerto de la Atunara"/>
    <s v="Cádiz"/>
    <s v="Andalucía"/>
    <d v="1899-12-30T05:00:00"/>
    <s v="36.179707"/>
    <s v="-5.334772"/>
    <s v="Dos policías salvan de morir ahogados a dos personas que alijaban droga esta madrugada en La Línea"/>
    <x v="1"/>
    <n v="25"/>
    <s v="España"/>
    <s v="Falta de competencia acuática"/>
    <s v="Local"/>
    <s v="Perdida de Control"/>
    <s v="Sin datos"/>
    <x v="3"/>
    <s v="Entorno marino"/>
    <s v="Sin datos"/>
    <s v="Sin Reanimacion"/>
    <s v="No vigilado"/>
    <s v="Pesca o navegación comercial"/>
    <s v="Servicios de emergencia, policia, bomberos"/>
    <s v="Fuerzas orden publico"/>
    <s v="Asistencia por transeúntes no adiestrados"/>
    <s v="#https://www.larazon.es/espana/dos-policias-salvan-de-morir-ahogados-a-dos-personas-que-alijaban-droga-esta-madrugada-en-la-linea-GD21559186#"/>
  </r>
  <r>
    <d v="2019-01-21T00:00:00"/>
    <x v="952"/>
    <x v="1253"/>
    <s v="Tías, Playa de los Fariones"/>
    <s v="Lanzarote"/>
    <s v="Canarias"/>
    <d v="1899-12-30T15:00:00"/>
    <s v="28.919812"/>
    <s v="-13.664761"/>
    <s v="Mujer fallecida tras ahogamiento en una playa en Lanzarote"/>
    <x v="0"/>
    <n v="80"/>
    <s v="Alemania"/>
    <s v="Sin datos"/>
    <s v="Extranjero"/>
    <s v="Ahogado con sintomas de aspiración de agua"/>
    <s v="Edad, Enfermedad, Enfermedad Mental"/>
    <x v="0"/>
    <s v="Playas con vigilancia"/>
    <s v="Sin datos"/>
    <s v="RCP basica SOS y SVA por SEM"/>
    <s v="En horario de vigilancia"/>
    <s v="Natación recreativa"/>
    <s v="Socorrista en servicio"/>
    <s v="Socorrista"/>
    <s v="Rescate por Socorristas o personas adiestradas en RCP"/>
    <s v="#http://www.gobiernodecanarias.org/noticias/se/1-1-2_Canarias/105105/mujer-fallecida-tras-ahogamiento-playa-lanzarote#"/>
  </r>
  <r>
    <d v="2019-01-19T00:00:00"/>
    <x v="953"/>
    <x v="1254"/>
    <s v="Ribeira, Playa de O Touro"/>
    <s v="A Coruña"/>
    <s v="Galicia"/>
    <m/>
    <s v="42.547791"/>
    <s v="-8.984776"/>
    <s v="Aparece en la playa ribeirense de O Touro el cadáver de un hombre natural de Vigo"/>
    <x v="1"/>
    <n v="46"/>
    <s v="España"/>
    <s v="Accidente, caída o zambullida accidentales"/>
    <s v="Otra provincia"/>
    <s v="Posible Ahogamiento"/>
    <s v="Edad, Enfermedad, Enfermedad Mental"/>
    <x v="0"/>
    <s v="Playas sin vigilancia"/>
    <s v="Sin datos"/>
    <s v="Recuperacion de cadaver"/>
    <s v="No vigilado"/>
    <s v="Actividad cerca del agua"/>
    <s v="Ciudadano"/>
    <s v="No preciso extraccion"/>
    <s v="Recuperación de cadaver"/>
    <s v="#https://www.lavozdegalicia.es/noticia/barbanza/ribeira/2019/01/19/aparece-flotando-playa-touro-cadaver-vecino-vigo/00031547898166608852735.htm#"/>
  </r>
  <r>
    <d v="2019-01-14T00:00:00"/>
    <x v="954"/>
    <x v="1255"/>
    <s v="Mogán, playa de Taurito"/>
    <s v="Gran Canaria"/>
    <s v="Canarias"/>
    <d v="1899-12-30T16:00:00"/>
    <s v="27.819847"/>
    <s v="-15.753944"/>
    <s v="Dos horas luchando con el mar en Mogán"/>
    <x v="0"/>
    <n v="76"/>
    <s v="Irlanda"/>
    <s v="Condiciones del medio acuático"/>
    <s v="Extranjero"/>
    <s v="Perdida de Control"/>
    <s v="Edad, Enfermedad, Enfermedad Mental"/>
    <x v="3"/>
    <s v="Playas sin vigilancia"/>
    <s v="Sin datos"/>
    <s v="Sin Reanimacion"/>
    <s v="No vigilado"/>
    <s v="Natación recreativa"/>
    <s v="Ciudadano"/>
    <s v="Cuerpo de Seguridad o Emergencias"/>
    <s v="Rescate por personal adiestrado con equipamiento"/>
    <s v="#https://www.laprovincia.es/sucesos/2019/01/16/horas-luchando-mar-mogan/1138073.html#"/>
  </r>
  <r>
    <d v="2019-01-13T00:00:00"/>
    <x v="955"/>
    <x v="1256"/>
    <s v="El Sauzal"/>
    <s v="Gran Canaria"/>
    <s v="Canarias"/>
    <m/>
    <s v="28.481308"/>
    <s v="-16.442319"/>
    <s v="La Guardia Civil rescata a una pareja incomunicada en una playa de El Sauzal"/>
    <x v="1"/>
    <n v="21"/>
    <s v="España"/>
    <s v="Naufragio"/>
    <s v="Otra provincia"/>
    <s v="Perdida de Control"/>
    <s v="Peligrosidad del entorno"/>
    <x v="2"/>
    <s v="Entorno marino"/>
    <s v="Sin datos"/>
    <s v="Sin Reanimacion"/>
    <s v="No vigilado"/>
    <s v="Embarcación de vela"/>
    <s v="Ciudadano"/>
    <s v="Helicoptero"/>
    <s v="Rescate por personal adiestrado con equipamiento"/>
    <s v="#https://diariodeavisos.elespanol.com/2019/01/la-guardia-civil-rescata-a-una-pareja-incomunicada-en-una-playa-de-el-sauzal-en-una-zona-inaccesible-desde-tierra/#"/>
  </r>
  <r>
    <d v="2019-01-13T00:00:00"/>
    <x v="955"/>
    <x v="1257"/>
    <s v="El Sauzal"/>
    <s v="Gran Canaria"/>
    <s v="Canarias"/>
    <m/>
    <s v="28.481308"/>
    <s v="-16.442319"/>
    <s v="La Guardia Civil rescata a una pareja incomunicada en una playa de El Sauzal"/>
    <x v="0"/>
    <n v="22"/>
    <s v="Italia"/>
    <s v="Naufragio"/>
    <s v="Extranjero"/>
    <s v="Perdida de Control"/>
    <s v="Peligrosidad del entorno"/>
    <x v="2"/>
    <s v="Entorno marino"/>
    <s v="Sin datos"/>
    <s v="Sin Reanimacion"/>
    <s v="No vigilado"/>
    <s v="Embarcación de vela"/>
    <s v="Ciudadano"/>
    <s v="Helicoptero"/>
    <s v="Rescate por personal adiestrado con equipamiento"/>
    <s v="#https://diariodeavisos.elespanol.com/2019/01/la-guardia-civil-rescata-a-una-pareja-incomunicada-en-una-playa-de-el-sauzal-en-una-zona-inaccesible-desde-tierra/#"/>
  </r>
  <r>
    <d v="2019-01-13T00:00:00"/>
    <x v="956"/>
    <x v="1258"/>
    <s v="Los Narejos"/>
    <s v="Murcia"/>
    <s v="Murcia"/>
    <d v="1899-12-30T17:24:00"/>
    <s v="37.747675"/>
    <s v="-0.829095"/>
    <s v="Rescatan en buen estado a un kite-surfista en el Mar Menor"/>
    <x v="1"/>
    <n v="52"/>
    <s v="España"/>
    <s v="Navegación o deportes acuáticos"/>
    <s v="Sin datos"/>
    <s v="Perdida de Control"/>
    <s v="Sin datos"/>
    <x v="2"/>
    <s v="Entorno marino"/>
    <s v="Sin datos"/>
    <s v="Sin Reanimacion"/>
    <s v="No vigilado"/>
    <s v="Surf-Windsurf-Esqui acuatico-Kyte"/>
    <s v="Ciudadano"/>
    <s v="Embarcación de rescate"/>
    <s v="Rescate por personal adiestrado con equipamiento"/>
    <s v="#http://www.112rmurcia.es/noticias/index.php/7265#"/>
  </r>
  <r>
    <d v="2019-01-13T00:00:00"/>
    <x v="957"/>
    <x v="1259"/>
    <s v="Mogán, Playa de Amadores"/>
    <s v="Gran Canaria"/>
    <s v="Canarias"/>
    <d v="1899-12-30T13:00:00"/>
    <s v="27.790821"/>
    <s v="-15.724617"/>
    <s v="Un varón fallece tras sufrir un ahogamiento en el mar en Gran Canaria"/>
    <x v="1"/>
    <m/>
    <s v="Noruega"/>
    <s v="Sin datos"/>
    <s v="Extranjero"/>
    <s v="Ahogado con sintomas de aspiración de agua"/>
    <s v="Sin datos"/>
    <x v="0"/>
    <s v="Playas con vigilancia"/>
    <s v="Sin datos"/>
    <s v="RCP basica SOS y SVA por SEM"/>
    <s v="En horario de vigilancia"/>
    <s v="Natación recreativa"/>
    <s v="Socorrista en servicio"/>
    <s v="Socorrista"/>
    <s v="Rescate por Socorristas o personas adiestradas en RCP"/>
    <s v="#http://www.gobiernodecanarias.org/noticias/se/1-1-2_Canarias/104820/varon-fallece-tras-sufrir-ahogamiento-mar-gran-canaria#"/>
  </r>
  <r>
    <d v="2019-01-12T00:00:00"/>
    <x v="958"/>
    <x v="1260"/>
    <s v="Mazo, Playa de la Bajota"/>
    <s v="La Palma"/>
    <s v="Canarias"/>
    <d v="1899-12-30T14:15:00"/>
    <s v="28.594366"/>
    <s v="-17.756466"/>
    <s v="Personal del SUC asiste a un buceador con síntomas de ahogamiento en la costa de La Palma"/>
    <x v="1"/>
    <n v="51"/>
    <s v="España"/>
    <s v="Incidente o accidente de buceo"/>
    <s v="Sin datos"/>
    <s v="Ahogado con sintomas de aspiración de agua"/>
    <s v="Sin datos"/>
    <x v="1"/>
    <s v="Entorno marino"/>
    <s v="Sin datos"/>
    <s v="RCP basica temprana por transeunte adiestrado"/>
    <s v="No vigilado"/>
    <s v="Buceo recreativo con botella"/>
    <s v="Acompañante, familiar, amigo"/>
    <s v="Acompañante, familiar, amigo"/>
    <s v="Asistencia por transeúntes adiestrados"/>
    <s v="#http://www.gobiernodecanarias.org/noticias/se/1-1-2_Canarias/104815/personal-suc-asiste-buceador-sintomas-ahogamiento-costa-palma#"/>
  </r>
  <r>
    <d v="2019-01-11T00:00:00"/>
    <x v="959"/>
    <x v="1261"/>
    <s v="Algemesí, Río Júcar"/>
    <s v="Valencia"/>
    <s v="Cdad Valenciana"/>
    <d v="1899-12-30T17:00:00"/>
    <s v="39.181667"/>
    <s v="-0.417622"/>
    <s v="Encuentran el cadáver del piragüista desaparecido en aguas del río Xúquer"/>
    <x v="1"/>
    <n v="59"/>
    <s v="España"/>
    <s v="Naufragio"/>
    <s v="Local"/>
    <s v="Posible Ahogamiento"/>
    <s v="Sin datos"/>
    <x v="0"/>
    <s v="Rios, canales y similares"/>
    <s v="Sin datos"/>
    <s v="Recuperacion de cadaver"/>
    <s v="No vigilado"/>
    <s v="Piraguismo, Kayac"/>
    <s v="Servicios de emergencia, policia, bomberos"/>
    <s v="Cuerpo de Seguridad o Emergencias"/>
    <s v="Recuperación de cadaver"/>
    <s v="#https://www.levante-emv.com/ribera/2019/01/13/encuentran-cadaver-piraguista-desaparecido-aguas/1820300.html#"/>
  </r>
  <r>
    <d v="2019-01-11T00:00:00"/>
    <x v="960"/>
    <x v="1262"/>
    <s v="Barbate"/>
    <s v="Cádiz"/>
    <s v="Andalucía"/>
    <d v="1899-12-30T20:00:00"/>
    <s v="36.130057"/>
    <s v="-5.927239"/>
    <s v="Rescatados los tres tripulantes de una pequeña embarcación que salió ardiendo"/>
    <x v="1"/>
    <m/>
    <s v="España"/>
    <s v="Naufragio"/>
    <s v="Local"/>
    <s v="Perdida de Control"/>
    <s v="Sin datos"/>
    <x v="3"/>
    <s v="Franja costera o alta mar"/>
    <s v="Sin datos"/>
    <s v="Sin Reanimacion"/>
    <s v="No vigilado"/>
    <s v="Pesca o navegación comercial"/>
    <s v="Ciudadano"/>
    <s v="Embarcación de rescate"/>
    <s v="Rescate por personal adiestrado con equipamiento"/>
    <s v="#https://www.diariodecadiz.es/provincia/Rescatados-tripulantes-pequena-embarcacion-ardiendo_0_1317768746.html#"/>
  </r>
  <r>
    <d v="2019-01-11T00:00:00"/>
    <x v="960"/>
    <x v="1263"/>
    <s v="Barbate"/>
    <s v="Cádiz"/>
    <s v="Andalucía"/>
    <d v="1899-12-30T20:00:00"/>
    <s v="36.130057"/>
    <s v="-5.927239"/>
    <s v="Rescatados los tres tripulantes de una pequeña embarcación que salió ardiendo"/>
    <x v="1"/>
    <m/>
    <s v="España"/>
    <s v="Naufragio"/>
    <s v="Local"/>
    <s v="Perdida de Control"/>
    <s v="Sin datos"/>
    <x v="3"/>
    <s v="Franja costera o alta mar"/>
    <s v="Sin datos"/>
    <s v="Sin Reanimacion"/>
    <s v="No vigilado"/>
    <s v="Pesca o navegación comercial"/>
    <s v="Ciudadano"/>
    <s v="Embarcación de rescate"/>
    <s v="Rescate por personal adiestrado con equipamiento"/>
    <s v="#https://www.diariodecadiz.es/provincia/Rescatados-tripulantes-pequena-embarcacion-ardiendo_0_1317768746.html#"/>
  </r>
  <r>
    <d v="2019-01-11T00:00:00"/>
    <x v="960"/>
    <x v="1264"/>
    <s v="Barbate"/>
    <s v="Cádiz"/>
    <s v="Andalucía"/>
    <d v="1899-12-30T20:00:00"/>
    <s v="36.130057"/>
    <s v="-5.927239"/>
    <s v="Rescatados los tres tripulantes de una pequeña embarcación que salió ardiendo"/>
    <x v="1"/>
    <m/>
    <s v="España"/>
    <s v="Naufragio"/>
    <s v="Local"/>
    <s v="Perdida de Control"/>
    <s v="Sin datos"/>
    <x v="3"/>
    <s v="Franja costera o alta mar"/>
    <s v="Sin datos"/>
    <s v="Sin Reanimacion"/>
    <s v="No vigilado"/>
    <s v="Pesca o navegación comercial"/>
    <s v="Ciudadano"/>
    <s v="Embarcación de rescate"/>
    <s v="Rescate por personal adiestrado con equipamiento"/>
    <s v="#https://www.diariodecadiz.es/provincia/Rescatados-tripulantes-pequena-embarcacion-ardiendo_0_1317768746.html#"/>
  </r>
  <r>
    <d v="2019-01-10T00:00:00"/>
    <x v="961"/>
    <x v="1265"/>
    <s v="Obejos"/>
    <s v="Córdoba"/>
    <s v="Andalucía"/>
    <m/>
    <s v="38.136545"/>
    <s v="-4.796549"/>
    <s v="Investigan la muerte de un hombre ahogado en una charca"/>
    <x v="1"/>
    <n v="73"/>
    <s v="España"/>
    <s v="Accidente, caída o zambullida accidentales"/>
    <s v="Local"/>
    <s v="Ahogamiento secundario a accidente"/>
    <s v="Edad, Enfermedad, Enfermedad Mental"/>
    <x v="0"/>
    <s v="Sistemas de recogida, transporte o almacenamiento de agua"/>
    <s v="Sin datos"/>
    <s v="Recuperacion de cadaver"/>
    <s v="No vigilado"/>
    <s v="Actividad cerca del agua"/>
    <s v="Ciudadano"/>
    <s v="Cuerpo de Seguridad o Emergencias"/>
    <s v="Recuperación de cadaver"/>
    <s v="#https://sevilla.abc.es/andalucia/cordoba/20150111/sevp-investigan-muerte-hombre-ahogado-20150111.html#"/>
  </r>
  <r>
    <d v="2019-01-10T00:00:00"/>
    <x v="962"/>
    <x v="1266"/>
    <s v="Leaburu, Txarama"/>
    <s v="Guipuzcoa"/>
    <s v="Euskadi"/>
    <m/>
    <s v="43.123023"/>
    <s v="-2.053963"/>
    <s v="Aparece el cadáver de un hombre de 83 años en un canal de agua de Leaburu, en Guipúzcoa"/>
    <x v="1"/>
    <n v="83"/>
    <s v="España"/>
    <s v="Accidente, caída o zambullida accidentales"/>
    <s v="Local"/>
    <s v="Ahogamiento secundario a accidente"/>
    <s v="Edad, Enfermedad, Enfermedad Mental"/>
    <x v="0"/>
    <s v="Rios, canales y similares"/>
    <s v="Sin datos"/>
    <s v="Recuperacion de cadaver"/>
    <s v="No vigilado"/>
    <s v="Actividad cerca del agua"/>
    <s v="Ciudadano"/>
    <s v="Ciudadano"/>
    <s v="Recuperación de cadaver"/>
    <s v="#https://espanadiario.es/pais-vasco/aparece-cadaver-canal-agua-leaburu#"/>
  </r>
  <r>
    <d v="2019-01-09T00:00:00"/>
    <x v="963"/>
    <x v="1267"/>
    <s v="Mogán"/>
    <s v="Gran Canaria"/>
    <s v="Canarias"/>
    <d v="1899-12-30T11:01:00"/>
    <s v="27.811953"/>
    <s v="-15.767803"/>
    <s v="Un buceador ruso fallecido en aguas de Mogán, el primer ahogado en Canarias en 2019"/>
    <x v="1"/>
    <n v="46"/>
    <s v="Rusia"/>
    <s v="Incidente o accidente de buceo"/>
    <s v="Extranjero"/>
    <s v="Ahogamiento secundario a accidente"/>
    <s v="Sin datos"/>
    <x v="0"/>
    <s v="Entorno marino"/>
    <s v="Sin datos"/>
    <s v="RCP basica temprana por transeunte adiestrado"/>
    <s v="No vigilado"/>
    <s v="Buceo recreativo con botella"/>
    <s v="Acompañante, familiar, amigo"/>
    <s v="Ciudadano"/>
    <s v="Asistencia por transeúntes no adiestrados"/>
    <s v="#http://www.gobiernodecanarias.org/noticias/se/1-1-2_Canarias/104716/buceador-fallece-costa-gran-canaria#"/>
  </r>
  <r>
    <d v="2019-01-08T00:00:00"/>
    <x v="964"/>
    <x v="1268"/>
    <s v="Murcia, Puerto Tomás Maestre"/>
    <s v="Murcia"/>
    <s v="Murcia"/>
    <d v="1899-12-30T23:00:00"/>
    <s v="37.747301"/>
    <s v="-0.741193"/>
    <s v="Encuentran ahogado un turista en la Cornisa Poniente del Puerto Tomás Maestre"/>
    <x v="1"/>
    <n v="65"/>
    <s v="Francia"/>
    <s v="Accidente, caída o zambullida accidentales"/>
    <s v="Extranjero"/>
    <s v="Posible Ahogamiento"/>
    <s v="Edad, Enfermedad, Enfermedad Mental"/>
    <x v="0"/>
    <s v="Playas sin vigilancia"/>
    <s v="Sin datos"/>
    <s v="Recuperacion de cadaver"/>
    <s v="No vigilado"/>
    <s v="Actividad cerca del agua"/>
    <s v="Ciudadano"/>
    <s v="Cuerpo de Seguridad o Emergencias"/>
    <s v="Recuperación de cadaver"/>
    <s v="#https://www.diariodelamanga.com/local/2019-01-08/encuentran-ahogado-un-turista-en-la-cornisa-poniente-del-puerto-tomas-maestre-23420/#"/>
  </r>
  <r>
    <d v="2019-01-08T00:00:00"/>
    <x v="965"/>
    <x v="1269"/>
    <s v="Beade"/>
    <s v="Pontevedra"/>
    <s v="Galicia"/>
    <m/>
    <s v="42.201207"/>
    <s v="-8.720613"/>
    <s v="Hallan a un hombre ahogado en un río de Beade"/>
    <x v="1"/>
    <n v="60"/>
    <s v="España"/>
    <s v="Accidente, caída o zambullida accidentales"/>
    <s v="Local"/>
    <s v="Posible Ahogamiento"/>
    <s v="Sin datos"/>
    <x v="0"/>
    <s v="Rios, canales y similares"/>
    <s v="Sin datos"/>
    <s v="Recuperacion de cadaver"/>
    <s v="No vigilado"/>
    <s v="Actividad cerca del agua"/>
    <s v="Ciudadano"/>
    <s v="Ciudadano"/>
    <s v="Recuperación de cadaver"/>
    <s v="#https://www.lavozdegalicia.es/noticia/vigo/2019/01/09/hallan-hombre-ahogado-rio-beade/00031547058026313439348.htm#"/>
  </r>
  <r>
    <d v="2019-01-06T00:00:00"/>
    <x v="966"/>
    <x v="1270"/>
    <s v="A Coruña, O Portiño"/>
    <s v="A Coruña"/>
    <s v="Galicia"/>
    <d v="1899-12-30T12:00:00"/>
    <s v="43.372720"/>
    <s v="-8.447282"/>
    <s v="Un hombre muere en A Coruña al caer al mar mientras paseaba por el puerto de O Portiño"/>
    <x v="1"/>
    <n v="76"/>
    <s v="España"/>
    <s v="Accidente, caída o zambullida accidentales"/>
    <s v="Local"/>
    <s v="Ahogamiento secundario a accidente"/>
    <s v="Edad, Enfermedad, Enfermedad Mental"/>
    <x v="0"/>
    <s v="Puertos, embarcaderos, amarres"/>
    <s v="Sin datos"/>
    <s v="SVA por SEM"/>
    <s v="No vigilado"/>
    <s v="Actividad cerca del agua"/>
    <s v="Acompañante, familiar, amigo"/>
    <s v="Ciudadano"/>
    <s v="Asistencia por transeúntes no adiestrados"/>
    <s v="#https://www.lavozdegalicia.es/noticia/coruna/coruna/2019/01/06/muere-hombre-caer-agua-portino/00031546779499222544194.htm#"/>
  </r>
  <r>
    <d v="2019-01-05T00:00:00"/>
    <x v="967"/>
    <x v="1271"/>
    <s v="Badajoz, Río Guadiana"/>
    <s v="Badajoz"/>
    <s v="Extremadura"/>
    <m/>
    <s v="38.876921"/>
    <s v="-6.990553"/>
    <s v="La desaparición del fallecido hallado en el río Guadiana se denunció a principio de año"/>
    <x v="1"/>
    <n v="36"/>
    <s v="España"/>
    <s v="Sin datos"/>
    <s v="Local"/>
    <s v="Posible Ahogamiento"/>
    <s v="Sin datos"/>
    <x v="0"/>
    <s v="Rios, canales y similares"/>
    <s v="Sin datos"/>
    <s v="Recuperacion de cadaver"/>
    <s v="No vigilado"/>
    <s v="Sin datos"/>
    <s v="Ciudadano"/>
    <s v="Cuerpo de Seguridad o Emergencias"/>
    <s v="Recuperación de cadaver"/>
    <s v="#https://www.hoy.es/badajoz/desaparicion-fallecido-hallado-20190215225526-nt.html#"/>
  </r>
  <r>
    <d v="2019-01-05T00:00:00"/>
    <x v="968"/>
    <x v="1272"/>
    <s v="Cabrales, Saltu L'Caleyu"/>
    <s v="Asturias"/>
    <s v="Asturias"/>
    <d v="1899-12-30T08:54:00"/>
    <s v="43.315336"/>
    <s v="-4.848102"/>
    <s v="Rescatan con síntomas de hipotermia a un hombre que cayó al río en Cabrales"/>
    <x v="1"/>
    <m/>
    <s v="España"/>
    <s v="Accidente, caída o zambullida accidentales"/>
    <s v="Local"/>
    <s v="Ahogamiento secundario a accidente"/>
    <s v="Sin datos"/>
    <x v="3"/>
    <s v="Rios, canales y similares"/>
    <s v="Sin datos"/>
    <s v="Sin Reanimacion"/>
    <s v="No vigilado"/>
    <s v="Actividad cerca del agua"/>
    <s v="Ciudadano"/>
    <s v="Cuerpo de Seguridad o Emergencias"/>
    <s v="Rescate por personal adiestrado con equipamiento"/>
    <s v="#https://www.elcomercio.es/asturias/oriente/cabrales-rescatado-sintomas-hipotermia-tras-caer-rio-20190105133642-nt.html#"/>
  </r>
  <r>
    <d v="2019-01-05T00:00:00"/>
    <x v="969"/>
    <x v="1273"/>
    <s v="Tacoronte"/>
    <s v="Tenerife"/>
    <s v="Canarias"/>
    <d v="1899-12-30T10:37:00"/>
    <s v="28.489794"/>
    <s v="-16.432788"/>
    <s v="Varón herido de carácter moderado tras sufrir un accidente mientras practicaba pesca submarina en Tenerife"/>
    <x v="1"/>
    <m/>
    <s v="España"/>
    <s v="Navegación o deportes acuáticos"/>
    <s v="Sin datos"/>
    <s v="Victima con traumatismo"/>
    <s v="Sin datos"/>
    <x v="5"/>
    <s v="Entorno marino"/>
    <s v="Sin datos"/>
    <s v="Sin Reanimacion"/>
    <s v="No vigilado"/>
    <s v="Buceo a pulmon"/>
    <s v="Acompañante, familiar, amigo"/>
    <s v="Ciudadano"/>
    <s v="Asistencia por transeúntes no adiestrados"/>
    <s v="#http://www.gobiernodecanarias.org/noticias/se/1-1-2_Canarias/104674/varon-herido-caracter-moderado-tras-sufrir-accidente-mientras-practicaba-pesca-submarina-tenerife#"/>
  </r>
  <r>
    <d v="2019-01-04T00:00:00"/>
    <x v="970"/>
    <x v="1274"/>
    <s v="Torre Pacheco"/>
    <s v="Murcia"/>
    <s v="Murcia"/>
    <m/>
    <s v="37.765260"/>
    <s v="-0.971637"/>
    <s v="Hallan el cadáver de un hombre en una finca de Torre Pacheco"/>
    <x v="1"/>
    <n v="40"/>
    <s v="Marruecos"/>
    <s v="Accidente, caída o zambullida accidentales"/>
    <s v="Residente"/>
    <s v="Ahogamiento secundario a accidente"/>
    <s v="Sin datos"/>
    <x v="0"/>
    <s v="Embalses, Pantanos"/>
    <s v="Sin datos"/>
    <s v="Recuperacion de cadaver"/>
    <s v="No vigilado"/>
    <s v="Actividad cerca del agua"/>
    <s v="Ciudadano"/>
    <s v="Cuerpo de Seguridad o Emergencias"/>
    <s v="Recuperación de cadaver"/>
    <s v="#http://torrepacheco.laverdad.es/actualidad/hallan-cadaver-hombre-20190105211605-nt.html#"/>
  </r>
  <r>
    <d v="2019-01-04T00:00:00"/>
    <x v="971"/>
    <x v="1275"/>
    <s v="Yaiza"/>
    <s v="Lanzarote"/>
    <s v="Canarias"/>
    <m/>
    <s v="28.845900"/>
    <s v="-13.724751"/>
    <s v="Buscan a desaparecido en el mar tras incendio de su embarcación en Lanzarote"/>
    <x v="1"/>
    <n v="50"/>
    <s v="Sin Datos"/>
    <s v="Naufragio"/>
    <s v="Residente"/>
    <s v="Ahogamiento secundario a accidente"/>
    <s v="Sin datos"/>
    <x v="0"/>
    <s v="Franja costera o alta mar"/>
    <s v="Sin datos"/>
    <s v="Recuperacion de cadaver"/>
    <s v="No vigilado"/>
    <s v="Pesca recreativa desde embarcacion"/>
    <s v="Ciudadano"/>
    <s v="Embarcación de rescate"/>
    <s v="Recuperación de cadaver"/>
    <s v="#https://www.cope.es/actualidad/espana/noticias/buscan-desaparecido-mar-tras-incendio-embarcacion-lanzarote-20190105_326924#"/>
  </r>
  <r>
    <d v="2019-01-04T00:00:00"/>
    <x v="972"/>
    <x v="1276"/>
    <s v="Tamariu, Cala Gamarus"/>
    <s v="Girona"/>
    <s v="Cataluña"/>
    <d v="1899-12-30T11:30:00"/>
    <s v="41.911388"/>
    <s v="3.209499"/>
    <s v="Rescatan a un adulto y a un menor del mar en Tamariu"/>
    <x v="1"/>
    <n v="10"/>
    <s v="Lituania"/>
    <s v="Accidente, caída o zambullida accidentales"/>
    <s v="Extranjero"/>
    <s v="Perdida de Control"/>
    <s v="Sin datos"/>
    <x v="3"/>
    <s v="Entorno marino"/>
    <s v="Moderadas condiciones metereológicas o del agua (Bandera amarilla)"/>
    <s v="Sin Reanimacion"/>
    <s v="No vigilado"/>
    <s v="Actividad cerca del agua"/>
    <s v="Acompañante, familiar, amigo"/>
    <s v="Cuerpo de Seguridad o Emergencias"/>
    <s v="Rescate por personal adiestrado con equipamiento"/>
    <s v="#https://www.lavanguardia.com/local/girona/20190104/453928879157/rescatan-adulto-menor-mar-tamariu-girona.html#"/>
  </r>
  <r>
    <d v="2019-01-04T00:00:00"/>
    <x v="972"/>
    <x v="1277"/>
    <s v="Tamariu, Cala Gamarus"/>
    <s v="Girona"/>
    <s v="Cataluña"/>
    <d v="1899-12-30T11:30:00"/>
    <s v="41.911388"/>
    <s v="3.209499"/>
    <s v="Rescatan a un adulto y a un menor del mar en Tamariu"/>
    <x v="1"/>
    <n v="35"/>
    <s v="Lituania"/>
    <s v="Intento de rescate de personas o animales"/>
    <s v="Extranjero"/>
    <s v="Perdida de Control"/>
    <s v="Sin datos"/>
    <x v="3"/>
    <s v="Entorno marino"/>
    <s v="Moderadas condiciones metereológicas o del agua (Bandera amarilla)"/>
    <s v="Sin Reanimacion"/>
    <s v="No vigilado"/>
    <s v="Actividad cerca del agua"/>
    <s v="Acompañante, familiar, amigo"/>
    <s v="Cuerpo de Seguridad o Emergencias"/>
    <s v="Rescate por personal adiestrado con equipamiento"/>
    <s v="#https://www.lavanguardia.com/local/girona/20190104/453928879157/rescatan-adulto-menor-mar-tamariu-girona.html#"/>
  </r>
  <r>
    <d v="2019-01-02T00:00:00"/>
    <x v="973"/>
    <x v="1278"/>
    <s v="El Poble Nou de Benitatxell, Cala del Moraig"/>
    <s v="Alicante"/>
    <s v="Cdad Valenciana"/>
    <d v="1899-12-30T13:00:00"/>
    <s v="38.708076"/>
    <s v="0.166856"/>
    <s v="Agónico rescate en la playa del Moraig de Benitatxell"/>
    <x v="1"/>
    <n v="35"/>
    <s v="España"/>
    <s v="Incidente o accidente de buceo"/>
    <s v="Local"/>
    <s v="Perdida de Control"/>
    <s v="Peligrosidad del entorno"/>
    <x v="3"/>
    <s v="Entorno marino"/>
    <s v="Malas condiciones meterológicas o del agua (Bandera Roja)"/>
    <s v="Sin Reanimacion"/>
    <s v="No vigilado"/>
    <s v="Buceo recreativo con botella"/>
    <s v="Ciudadano"/>
    <s v="Cuerpo de Seguridad o Emergencias"/>
    <s v="Rescate por personal adiestrado con equipamiento"/>
    <s v="#https://www.levante-emv.com/marina/2019/01/04/agonico-rescate-playa-moraig-benitatxell/1816611.html#"/>
  </r>
  <r>
    <d v="2019-01-02T00:00:00"/>
    <x v="973"/>
    <x v="1279"/>
    <s v="El Poble Nou de Benitatxell, Cala del Moraig"/>
    <s v="Alicante"/>
    <s v="Cdad Valenciana"/>
    <d v="1899-12-30T13:00:00"/>
    <s v="38.708076"/>
    <s v="0.166856"/>
    <s v="Agónico rescate en la playa del Moraig de Benitatxell"/>
    <x v="1"/>
    <n v="30"/>
    <s v="Rusia"/>
    <s v="Incidente o accidente de buceo"/>
    <s v="Extranjero"/>
    <s v="Perdida de Control"/>
    <s v="Peligrosidad del entorno"/>
    <x v="3"/>
    <s v="Entorno marino"/>
    <s v="Malas condiciones meterológicas o del agua (Bandera Roja)"/>
    <s v="Sin Reanimacion"/>
    <s v="No vigilado"/>
    <s v="Buceo recreativo con botella"/>
    <s v="Ciudadano"/>
    <s v="Cuerpo de Seguridad o Emergencias"/>
    <s v="Rescate por personal adiestrado con equipamiento"/>
    <s v="#https://www.levante-emv.com/marina/2019/01/04/agonico-rescate-playa-moraig-benitatxell/1816611.html#"/>
  </r>
  <r>
    <d v="2019-01-02T00:00:00"/>
    <x v="973"/>
    <x v="1280"/>
    <s v="El Poble Nou de Benitatxell, Cala del Moraig"/>
    <s v="Alicante"/>
    <s v="Cdad Valenciana"/>
    <d v="1899-12-30T13:00:00"/>
    <s v="38.708076"/>
    <s v="0.166856"/>
    <s v="Agónico rescate en la playa del Moraig de Benitatxell"/>
    <x v="0"/>
    <n v="30"/>
    <s v="Rusia"/>
    <s v="Incidente o accidente de buceo"/>
    <s v="Extranjero"/>
    <s v="Perdida de Control"/>
    <s v="Peligrosidad del entorno"/>
    <x v="3"/>
    <s v="Entorno marino"/>
    <s v="Malas condiciones meterológicas o del agua (Bandera Roja)"/>
    <s v="Sin Reanimacion"/>
    <s v="No vigilado"/>
    <s v="Buceo recreativo con botella"/>
    <s v="Ciudadano"/>
    <s v="Cuerpo de Seguridad o Emergencias"/>
    <s v="Rescate por personal adiestrado con equipamiento"/>
    <s v="#https://www.levante-emv.com/marina/2019/01/04/agonico-rescate-playa-moraig-benitatxell/1816611.html#"/>
  </r>
  <r>
    <m/>
    <x v="974"/>
    <x v="1281"/>
    <m/>
    <m/>
    <m/>
    <m/>
    <m/>
    <m/>
    <m/>
    <x v="2"/>
    <m/>
    <m/>
    <m/>
    <m/>
    <m/>
    <m/>
    <x v="9"/>
    <m/>
    <m/>
    <m/>
    <m/>
    <m/>
    <m/>
    <m/>
    <m/>
    <m/>
  </r>
</pivotCacheRecords>
</file>

<file path=xl/pivotCache/pivotCacheRecords3.xml><?xml version="1.0" encoding="utf-8"?>
<pivotCacheRecords xmlns="http://schemas.openxmlformats.org/spreadsheetml/2006/main" xmlns:r="http://schemas.openxmlformats.org/officeDocument/2006/relationships" count="190">
  <r>
    <d v="2019-12-30T00:00:00"/>
    <n v="6360"/>
    <n v="6985"/>
    <s v="Girona"/>
    <s v="Girona"/>
    <s v="Cataluña"/>
    <d v="1899-12-30T14:30:00"/>
    <s v="41.984437"/>
    <s v="2.817643"/>
    <s v="Detenida una madre en Girona por ahogar a su hija en la bañera"/>
    <x v="0"/>
    <n v="10"/>
    <s v="España"/>
    <s v="Homicidio, Asesinato"/>
    <s v="Local"/>
    <s v="Ahogado con sintomas de aspiración de agua"/>
    <s v="Edad, Enfermedad, Enfermedad Mental"/>
    <x v="0"/>
    <s v="Bañera"/>
    <s v="Sin datos"/>
    <s v="SVA por SEM"/>
    <s v="No vigilado"/>
    <s v="Otro"/>
    <s v="Ciudadano"/>
    <s v="Recuperación de cadaver"/>
  </r>
  <r>
    <d v="2019-12-24T00:00:00"/>
    <n v="6338"/>
    <n v="6957"/>
    <s v="Mijas, Club La Costa"/>
    <s v="Málaga"/>
    <s v="Andalucía"/>
    <d v="1899-12-30T13:30:00"/>
    <s v="36.517075"/>
    <s v="-4.633532"/>
    <s v="Mueren dos menores y su padre ahogados en una piscina en Mijas"/>
    <x v="0"/>
    <n v="9"/>
    <s v="Reino Unido"/>
    <s v="Atrapamiento"/>
    <s v="Extranjero"/>
    <s v="Ahogado con sintomas de aspiración de agua"/>
    <s v="Sin datos"/>
    <x v="0"/>
    <s v="Piscinas de equipamientos hoteleros y similares"/>
    <s v="Excelentes condiciones, entornos cerrados o cubiertos"/>
    <s v="RCP basica temprana por transeunte adiestrado"/>
    <s v="No vigilado"/>
    <s v="Natación recreativa"/>
    <s v="Acompañante, familiar, amigo"/>
    <s v="Asistencia por transeúntes adiestrados"/>
  </r>
  <r>
    <d v="2019-12-24T00:00:00"/>
    <n v="6338"/>
    <n v="6958"/>
    <s v="Mijas, Club La Costa"/>
    <s v="Málaga"/>
    <s v="Andalucía"/>
    <d v="1899-12-30T13:30:00"/>
    <s v="36.517075"/>
    <s v="-4.633532"/>
    <s v="Mueren dos menores y su padre ahogados en una piscina en Mijas"/>
    <x v="0"/>
    <n v="9"/>
    <s v="Reino Unido"/>
    <s v="Atrapamiento"/>
    <s v="Extranjero"/>
    <s v="Ahogado con sintomas de aspiración de agua"/>
    <s v="Sin datos"/>
    <x v="0"/>
    <s v="Piscinas de equipamientos hoteleros y similares"/>
    <s v="Excelentes condiciones, entornos cerrados o cubiertos"/>
    <s v="RCP basica temprana por transeunte adiestrado"/>
    <s v="No vigilado"/>
    <s v="Natación recreativa"/>
    <s v="Acompañante, familiar, amigo"/>
    <s v="Asistencia por transeúntes adiestrados"/>
  </r>
  <r>
    <d v="2019-12-19T00:00:00"/>
    <n v="6343"/>
    <n v="6964"/>
    <s v="Las Palmas de Gran Canaria, Playa de el Confital"/>
    <s v="Gran Canaria"/>
    <s v="Canarias"/>
    <m/>
    <s v="28.158223"/>
    <s v="-15.436659"/>
    <s v="Bomberos rescatan a un surfista en El Confital tras sufrir un accidente"/>
    <x v="1"/>
    <n v="17"/>
    <s v="España"/>
    <s v="Navegación o deportes acuáticos"/>
    <s v="Sin datos"/>
    <s v="Victima con traumatismo"/>
    <s v="Sin datos"/>
    <x v="1"/>
    <s v="Playas sin vigilancia"/>
    <s v="Sin datos"/>
    <s v="Sin Reanimacion"/>
    <s v="No vigilado"/>
    <s v="Surf-Windsurf-Esqui acuatico-Kyte"/>
    <s v="Acompañante, familiar, amigo"/>
    <s v="Rescate por personal adiestrado con equipamiento"/>
  </r>
  <r>
    <d v="2019-12-12T00:00:00"/>
    <n v="6321"/>
    <n v="6939"/>
    <s v="Santander"/>
    <s v="Cantabria"/>
    <s v="Cantabria"/>
    <d v="1899-12-30T14:15:00"/>
    <s v="43.482598"/>
    <s v="-3.785695"/>
    <s v="La Policía confirma que el cuerpo encontrado en la costa de Santoña es el de Celia Cavia"/>
    <x v="0"/>
    <n v="14"/>
    <s v="España"/>
    <s v="Suicidio"/>
    <s v="Local"/>
    <s v="Ahogado con sintomas de aspiración de agua"/>
    <s v="Sin datos"/>
    <x v="0"/>
    <s v="Entorno marino"/>
    <s v="Sin datos"/>
    <s v="Recuperacion de cadaver"/>
    <s v="No vigilado"/>
    <s v="Actividad cerca del agua"/>
    <s v="Ciudadano"/>
    <s v="Recuperación de cadaver"/>
  </r>
  <r>
    <d v="2019-12-08T00:00:00"/>
    <n v="6307"/>
    <n v="6919"/>
    <s v="Puerto Real"/>
    <s v="Cádiz"/>
    <s v="Andalucía"/>
    <m/>
    <s v="36.647185"/>
    <s v="-6.124323"/>
    <s v="Rescatada una menor de 13 años que cayó a un pozo en Puerto Real"/>
    <x v="0"/>
    <n v="13"/>
    <s v="España"/>
    <s v="Accidente, caída o zambullida accidentales"/>
    <s v="Local"/>
    <s v="Perdida de Control"/>
    <s v="Peligrosidad del entorno"/>
    <x v="2"/>
    <s v="Sistemas de recogida, transporte o almacenamiento de agua"/>
    <s v="Sin datos"/>
    <s v="Sin Reanimacion"/>
    <s v="No vigilado"/>
    <s v="Actividad cerca del agua"/>
    <s v="Acompañante, familiar, amigo"/>
    <s v="Rescate por personal adiestrado con soporte de emergencias"/>
  </r>
  <r>
    <d v="2019-12-03T00:00:00"/>
    <n v="6291"/>
    <n v="6902"/>
    <s v="Santa Maria del Camino"/>
    <s v="Mallorca"/>
    <s v="Baleares"/>
    <d v="1899-12-30T10:00:00"/>
    <s v="39.648769"/>
    <s v="2.775143"/>
    <s v="Rescatan a seis personas al inundarse sus casas en Sóller, Biniali y Santa Maria"/>
    <x v="1"/>
    <n v="3"/>
    <s v="España"/>
    <s v="Riadas, desbordamientos, inundaciones"/>
    <s v="Local"/>
    <s v="Perdida de Control"/>
    <s v="Sin datos"/>
    <x v="3"/>
    <s v="Otros"/>
    <s v="Severas condiciones metereológicas o del agua"/>
    <s v="Sin Reanimacion"/>
    <s v="No vigilado"/>
    <s v="Actividad cerca del agua"/>
    <s v="Ciudadano"/>
    <s v="Rescate por personal adiestrado con equipamiento"/>
  </r>
  <r>
    <d v="2019-11-18T00:00:00"/>
    <n v="6303"/>
    <n v="6915"/>
    <s v="La Carlota"/>
    <s v="Córdoba"/>
    <s v="Andalucía"/>
    <d v="1899-12-30T15:30:00"/>
    <s v="37.70912"/>
    <s v="-4.947481"/>
    <s v="Muere el niño que cayó a una piscina en La Carlota"/>
    <x v="1"/>
    <n v="4"/>
    <s v="España"/>
    <s v="Accidente, caída o zambullida accidentales"/>
    <s v="Local"/>
    <s v="Ahogado con sintomas de aspiración de agua"/>
    <s v="Sin datos"/>
    <x v="0"/>
    <s v="Piscinas domesticas no vigiladas"/>
    <s v="Sin datos"/>
    <s v="SVA por SEM"/>
    <s v="No vigilado"/>
    <s v="Actividad cerca del agua"/>
    <s v="Acompañante, familiar, amigo"/>
    <s v="Asistencia por transeúntes no adiestrados"/>
  </r>
  <r>
    <d v="2019-11-03T00:00:00"/>
    <n v="6256"/>
    <n v="6858"/>
    <s v="Ondarroa, playa Arrigorri"/>
    <s v="Vizcaya"/>
    <s v="Euskadi"/>
    <m/>
    <s v="43.323153"/>
    <s v="-2.418182"/>
    <s v="Dos jóvenes arrastrados por el mar en Ondarroa"/>
    <x v="1"/>
    <n v="15"/>
    <s v="España"/>
    <s v="Condiciones del medio acuático"/>
    <s v="Sin datos"/>
    <s v="Perdida de Control"/>
    <s v="Sin datos"/>
    <x v="3"/>
    <s v="Playas sin vigilancia"/>
    <s v="Moderadas condiciones metereológicas o del agua (Bandera amarilla)"/>
    <s v="Sin Reanimacion"/>
    <s v="No vigilado"/>
    <s v="Actividad cerca del agua"/>
    <s v="Ciudadano"/>
    <s v="Asistencia por transeúntes no adiestrados"/>
  </r>
  <r>
    <d v="2019-11-03T00:00:00"/>
    <n v="6256"/>
    <n v="6859"/>
    <s v="Ondarroa, playa Arrigorri"/>
    <s v="Vizcaya"/>
    <s v="Euskadi"/>
    <m/>
    <s v="43.323153"/>
    <s v="-2.418182"/>
    <s v="Dos jóvenes arrastrados por el mar en Ondarroa"/>
    <x v="1"/>
    <n v="15"/>
    <s v="España"/>
    <s v="Condiciones del medio acuático"/>
    <s v="Sin datos"/>
    <s v="Perdida de Control"/>
    <s v="Sin datos"/>
    <x v="3"/>
    <s v="Playas sin vigilancia"/>
    <s v="Moderadas condiciones metereológicas o del agua (Bandera amarilla)"/>
    <s v="Sin Reanimacion"/>
    <s v="No vigilado"/>
    <s v="Actividad cerca del agua"/>
    <s v="Ciudadano"/>
    <s v="Asistencia por transeúntes no adiestrados"/>
  </r>
  <r>
    <d v="2019-10-27T00:00:00"/>
    <n v="6239"/>
    <n v="6838"/>
    <s v="Las Palmas de Gran Canaria, Playa de Melenara"/>
    <s v="Gran Canaria"/>
    <s v="Canarias"/>
    <d v="1899-12-30T12:00:00"/>
    <s v="27.987192"/>
    <s v="-15.375212"/>
    <s v="Los socorristas auxilian a dos menores en apuro en la playa de Melenara"/>
    <x v="0"/>
    <n v="12"/>
    <s v="España"/>
    <s v="Condiciones del medio acuático"/>
    <s v="Sin datos"/>
    <s v="Perdida de Control"/>
    <s v="Sin datos"/>
    <x v="3"/>
    <s v="Playas con vigilancia"/>
    <s v="Moderadas condiciones metereológicas o del agua (Bandera amarilla)"/>
    <s v="Sin Reanimacion"/>
    <s v="En horario de vigilancia"/>
    <s v="Natación recreativa"/>
    <s v="Socorrista en servicio"/>
    <s v="Rescate por Socorristas o personas adiestradas en RCP"/>
  </r>
  <r>
    <d v="2019-10-27T00:00:00"/>
    <n v="6239"/>
    <n v="6839"/>
    <s v="Las Palmas de Gran Canaria, Playa de Melenara"/>
    <s v="Gran Canaria"/>
    <s v="Canarias"/>
    <d v="1899-12-30T12:00:00"/>
    <s v="27.987192"/>
    <s v="-15.375212"/>
    <s v="Los socorristas auxilian a dos menores en apuro en la playa de Melenara"/>
    <x v="0"/>
    <n v="10"/>
    <s v="España"/>
    <s v="Condiciones del medio acuático"/>
    <s v="Sin datos"/>
    <s v="Perdida de Control"/>
    <s v="Sin datos"/>
    <x v="3"/>
    <s v="Playas con vigilancia"/>
    <s v="Moderadas condiciones metereológicas o del agua (Bandera amarilla)"/>
    <s v="Sin Reanimacion"/>
    <s v="En horario de vigilancia"/>
    <s v="Natación recreativa"/>
    <s v="Socorrista en servicio"/>
    <s v="Rescate por Socorristas o personas adiestradas en RCP"/>
  </r>
  <r>
    <d v="2019-10-14T00:00:00"/>
    <n v="6268"/>
    <n v="6870"/>
    <s v="Cala Llonga"/>
    <s v="Menorca"/>
    <s v="Baleares"/>
    <d v="1899-12-30T17:15:00"/>
    <s v="38.955729"/>
    <s v="1.515000"/>
    <s v="Muere ahogado en una piscina de Menorca un niño de 4 años"/>
    <x v="1"/>
    <n v="4"/>
    <s v="Alemania"/>
    <s v="Sin datos"/>
    <s v="Extranjero"/>
    <s v="Ahogado con sintomas de aspiración de agua"/>
    <s v="Sin datos"/>
    <x v="0"/>
    <s v="Piscinas domesticas no vigiladas"/>
    <s v="Excelentes condiciones, entornos cerrados o cubiertos"/>
    <s v="SVA por SEM"/>
    <s v="No vigilado"/>
    <s v="Natación recreativa"/>
    <s v="Acompañante, familiar, amigo"/>
    <s v="Asistencia por transeúntes no adiestrados"/>
  </r>
  <r>
    <d v="2019-10-03T00:00:00"/>
    <n v="6187"/>
    <n v="6779"/>
    <s v="Cabo de Palos"/>
    <s v="Murcia"/>
    <s v="Murcia"/>
    <d v="1899-12-30T20:52:00"/>
    <s v="37.636529"/>
    <s v="-0.686077"/>
    <s v="trasladan a centro hospitalario a una menor de 14 años tras sufrir un síndrome de descompresión en Cabo de Palos"/>
    <x v="0"/>
    <n v="14"/>
    <s v="España"/>
    <s v="Incidente o accidente de buceo"/>
    <s v="Sin datos"/>
    <s v="Ahogamiento secundario a accidente"/>
    <s v="Sin datos"/>
    <x v="4"/>
    <s v="Franja costera o alta mar"/>
    <s v="Sin datos"/>
    <s v="Sin Reanimacion"/>
    <s v="No vigilado"/>
    <s v="Buceo recreativo con botella"/>
    <s v="Acompañante, familiar, amigo"/>
    <s v="Asistencia por transeúntes adiestrados"/>
  </r>
  <r>
    <d v="2019-09-22T00:00:00"/>
    <n v="6163"/>
    <n v="6752"/>
    <s v="Cala Millor"/>
    <s v="Mallorca"/>
    <s v="Baleares"/>
    <d v="1899-12-30T18:00:00"/>
    <s v="39.600669"/>
    <s v="3.385528"/>
    <s v="Dos rescates por bañistas imprudentes en Cala Millor"/>
    <x v="0"/>
    <n v="15"/>
    <s v="España"/>
    <s v="Condiciones del medio acuático"/>
    <s v="Sin datos"/>
    <s v="Perdida de Control"/>
    <s v="Sin datos"/>
    <x v="3"/>
    <s v="Playas con vigilancia"/>
    <s v="Malas condiciones meterológicas o del agua (Bandera Roja)"/>
    <s v="Sin Reanimacion"/>
    <s v="Fuera del horario de vigilancia"/>
    <s v="Natación recreativa"/>
    <s v="Socorrista no en servicio"/>
    <s v="Rescate por Socorristas o personas adiestradas en RCP"/>
  </r>
  <r>
    <d v="2019-09-20T00:00:00"/>
    <n v="6151"/>
    <n v="6741"/>
    <s v="Ossa de Montiel"/>
    <s v="Albacete"/>
    <s v="Castilla La Mancha"/>
    <d v="1899-12-30T19:40:00"/>
    <s v="38.962940"/>
    <s v="-2.742041"/>
    <s v="Tormenta en Ossa de Montiel (Albacete): el río se desborda y tres personas, rescatadas"/>
    <x v="1"/>
    <n v="15"/>
    <s v="España"/>
    <s v="Riadas, desbordamientos, inundaciones"/>
    <s v="Local"/>
    <s v="Perdida de Control"/>
    <s v="Sin datos"/>
    <x v="3"/>
    <s v="Otros"/>
    <s v="Severas condiciones metereológicas o del agua"/>
    <s v="Sin Reanimacion"/>
    <s v="No vigilado"/>
    <s v="Actividad cerca del agua"/>
    <s v="Ciudadano"/>
    <s v="Rescate por personal adiestrado con equipamiento"/>
  </r>
  <r>
    <d v="2019-09-20T00:00:00"/>
    <n v="6151"/>
    <n v="6742"/>
    <s v="Ossa de Montiel"/>
    <s v="Albacete"/>
    <s v="Castilla La Mancha"/>
    <d v="1899-12-30T19:40:00"/>
    <s v="38.962940"/>
    <s v="-2.742041"/>
    <s v="Tormenta en Ossa de Montiel (Albacete): el río se desborda y tres personas, rescatadas"/>
    <x v="1"/>
    <n v="15"/>
    <s v="España"/>
    <s v="Riadas, desbordamientos, inundaciones"/>
    <s v="Local"/>
    <s v="Perdida de Control"/>
    <s v="Sin datos"/>
    <x v="3"/>
    <s v="Otros"/>
    <s v="Severas condiciones metereológicas o del agua"/>
    <s v="Sin Reanimacion"/>
    <s v="No vigilado"/>
    <s v="Actividad cerca del agua"/>
    <s v="Ciudadano"/>
    <s v="Rescate por personal adiestrado con equipamiento"/>
  </r>
  <r>
    <d v="2019-09-04T00:00:00"/>
    <n v="6109"/>
    <n v="6693"/>
    <s v="Benicassim"/>
    <s v="Castellón"/>
    <s v="Cdad Valenciana"/>
    <d v="1899-12-30T13:25:00"/>
    <s v="40.037949"/>
    <s v="0.051518"/>
    <s v="Tremendo susto con un niño de 14 años en una piscina de Benicàssim -"/>
    <x v="1"/>
    <n v="14"/>
    <s v="España"/>
    <s v="Accidente, caída o zambullida accidentales"/>
    <s v="Local"/>
    <s v="Ahogamiento secundario a accidente"/>
    <s v="Sin datos"/>
    <x v="4"/>
    <s v="Piscinas de urbanizaciones con vigilancia"/>
    <s v="Buenas condiciones metereológicas o del agua (Bandera Verde)"/>
    <s v="RCP basica SOS y SVA por SEM"/>
    <s v="En horario de vigilancia"/>
    <s v="Natación recreativa"/>
    <s v="Socorrista en servicio"/>
    <s v="Rescate por Socorristas o personas adiestradas en RCP"/>
  </r>
  <r>
    <d v="2019-09-02T00:00:00"/>
    <n v="6101"/>
    <n v="6687"/>
    <s v="Melilla, Cortados de Aguadú"/>
    <s v="Melilla"/>
    <s v="Melilla"/>
    <d v="1899-12-30T22:00:00"/>
    <s v="35.315104"/>
    <s v="-2.944843"/>
    <s v="Fallece un hombre tras intentar rescatar su hijo del mar en Aguadú"/>
    <x v="1"/>
    <n v="12"/>
    <s v="España"/>
    <s v="Condiciones del medio acuático"/>
    <s v="Local"/>
    <s v="Perdida de Control"/>
    <s v="Sin datos"/>
    <x v="2"/>
    <s v="Entorno marino"/>
    <s v="Moderadas condiciones metereológicas o del agua (Bandera amarilla)"/>
    <s v="Sin Reanimacion"/>
    <s v="No vigilado"/>
    <s v="Pesca desde playa o rocas"/>
    <s v="Acompañante, familiar, amigo"/>
    <s v="Rescate por personal adiestrado con equipamiento"/>
  </r>
  <r>
    <d v="2019-09-01T00:00:00"/>
    <n v="6089"/>
    <n v="6672"/>
    <s v="Jávea, Playa del Portixol"/>
    <s v="Alicante"/>
    <s v="Cdad Valenciana"/>
    <d v="1899-12-30T14:00:00"/>
    <s v="38.752763"/>
    <s v="0.224390"/>
    <s v="Una familia con un menor de 10 años queda atrapada en l'Illa del Portitxol de Xàbia"/>
    <x v="1"/>
    <n v="10"/>
    <s v="España"/>
    <s v="Condiciones del medio acuático"/>
    <s v="Sin datos"/>
    <s v="Perdida de Control"/>
    <s v="Sin datos"/>
    <x v="3"/>
    <s v="Playas con vigilancia"/>
    <s v="Moderadas condiciones metereológicas o del agua (Bandera amarilla)"/>
    <s v="Sin Reanimacion"/>
    <s v="En horario de vigilancia"/>
    <s v="Piraguismo, Kayac"/>
    <s v="Socorrista en servicio"/>
    <s v="Rescate por Socorristas o personas adiestradas en RCP"/>
  </r>
  <r>
    <d v="2019-08-30T00:00:00"/>
    <n v="6083"/>
    <n v="6659"/>
    <s v="Valladolid, Río Pisuerga"/>
    <s v="Valladolid"/>
    <s v="Castilla y León"/>
    <d v="1899-12-30T20:45:00"/>
    <s v="41.670407"/>
    <s v="-4.716377"/>
    <s v="Rescatan a un joven de 14 años cuando intentaba cruzar a nado el río Pisuerga en Valladolid"/>
    <x v="1"/>
    <n v="14"/>
    <s v="España"/>
    <s v="Falta de competencia acuática"/>
    <s v="Local"/>
    <s v="Distres Acuatico"/>
    <s v="Psicológicos, roles de grupo"/>
    <x v="2"/>
    <s v="Rios, canales y similares"/>
    <s v="Buenas condiciones metereológicas o del agua (Bandera Verde)"/>
    <s v="Sin Reanimacion"/>
    <s v="No vigilado"/>
    <s v="Natación recreativa"/>
    <s v="Acompañante, familiar, amigo"/>
    <s v="Rescate por personal adiestrado con equipamiento"/>
  </r>
  <r>
    <d v="2019-08-29T00:00:00"/>
    <n v="6070"/>
    <n v="6646"/>
    <s v="Sant Llorenç des Cardassar, Sa Coma"/>
    <s v="Mallorca"/>
    <s v="Baleares"/>
    <d v="1899-12-30T10:30:00"/>
    <s v="39.572991"/>
    <s v="3.378755"/>
    <s v="Hallan muerto a un joven de 17 años desaparecido mientras buceaba en sa Coma"/>
    <x v="1"/>
    <n v="17"/>
    <s v="España"/>
    <s v="Incidente o accidente de buceo"/>
    <s v="Sin datos"/>
    <s v="Posible Ahogamiento"/>
    <s v="Sin datos"/>
    <x v="0"/>
    <s v="Entorno marino"/>
    <s v="Sin datos"/>
    <s v="Recuperacion de cadaver"/>
    <s v="No vigilado"/>
    <s v="Buceo a pulmon"/>
    <s v="Acompañante, familiar, amigo"/>
    <s v="Recuperación de cadaver"/>
  </r>
  <r>
    <d v="2019-08-28T00:00:00"/>
    <n v="6067"/>
    <n v="6642"/>
    <s v="Muxía, Punta de la Buitra"/>
    <s v="A Coruña"/>
    <s v="Galicia"/>
    <d v="1899-12-30T11:00:00"/>
    <s v="43.089205"/>
    <s v="-9.257266"/>
    <s v="Cae al mar una familia de Zaragoza que visitaba A Barca de Muxía"/>
    <x v="0"/>
    <n v="10"/>
    <s v="España"/>
    <s v="Condiciones del medio acuático"/>
    <s v="Otra CCAA"/>
    <s v="Perdida de Control"/>
    <s v="Peligrosidad del entorno"/>
    <x v="5"/>
    <s v="Entorno marino"/>
    <s v="Sin datos"/>
    <s v="Sin Reanimacion"/>
    <s v="No vigilado"/>
    <s v="Actividad cerca del agua"/>
    <s v="Acompañante, familiar, amigo"/>
    <s v="Asistencia por transeúntes no adiestrados"/>
  </r>
  <r>
    <d v="2019-08-28T00:00:00"/>
    <n v="6067"/>
    <n v="6643"/>
    <s v="Muxía, Punta de la Buitra"/>
    <s v="A Coruña"/>
    <s v="Galicia"/>
    <d v="1899-12-30T11:00:00"/>
    <s v="43.089205"/>
    <s v="-9.257266"/>
    <s v="Cae al mar una familia de Zaragoza que visitaba A Barca de Muxía"/>
    <x v="0"/>
    <n v="14"/>
    <s v="España"/>
    <s v="Condiciones del medio acuático"/>
    <s v="Otra CCAA"/>
    <s v="Perdida de Control"/>
    <s v="Peligrosidad del entorno"/>
    <x v="5"/>
    <s v="Entorno marino"/>
    <s v="Sin datos"/>
    <s v="Sin Reanimacion"/>
    <s v="No vigilado"/>
    <s v="Actividad cerca del agua"/>
    <s v="Acompañante, familiar, amigo"/>
    <s v="Asistencia por transeúntes no adiestrados"/>
  </r>
  <r>
    <d v="2019-08-27T00:00:00"/>
    <n v="6076"/>
    <n v="6652"/>
    <s v="Monserrat"/>
    <s v="Valencia"/>
    <s v="Cdad Valenciana"/>
    <d v="1899-12-30T12:00:00"/>
    <s v="39.366103"/>
    <s v="-0.613518"/>
    <s v="Una niña de año y medio muere ahogada tras caer a una piscina en Montserrat"/>
    <x v="0"/>
    <n v="2"/>
    <s v="Rumanía"/>
    <s v="Falta de supervisión o vigilancia"/>
    <s v="Residente"/>
    <s v="Ahogado con sintomas de aspiración de agua"/>
    <s v="Sin datos"/>
    <x v="0"/>
    <s v="Piscinas domesticas no vigiladas"/>
    <s v="Buenas condiciones metereológicas o del agua (Bandera Verde)"/>
    <s v="SVA por SEM"/>
    <s v="No vigilado"/>
    <s v="Actividad cerca del agua"/>
    <s v="Acompañante, familiar, amigo"/>
    <s v="Asistencia por transeúntes no adiestrados"/>
  </r>
  <r>
    <d v="2019-08-27T00:00:00"/>
    <n v="6071"/>
    <n v="6647"/>
    <s v="Rosas, Parque acuático"/>
    <s v="Girona"/>
    <s v="Cataluña"/>
    <d v="1899-12-30T17:00:00"/>
    <s v="42.277008"/>
    <s v="3.153584"/>
    <s v="Reanimen un nen de 5 anys que gairebé s'ofega en un parc aquàtic"/>
    <x v="1"/>
    <n v="5"/>
    <s v="España"/>
    <s v="Sin datos"/>
    <s v="Sin datos"/>
    <s v="Ahogado con sintomas de aspiración de agua"/>
    <s v="Sin datos"/>
    <x v="4"/>
    <s v="Parque acuatico"/>
    <s v="Buenas condiciones metereológicas o del agua (Bandera Verde)"/>
    <s v="RCP basica SOS y SVA por SEM"/>
    <s v="En horario de vigilancia"/>
    <s v="Juegos en el agua"/>
    <s v="Acompañante, familiar, amigo"/>
    <s v="Rescate por Socorristas o personas adiestradas en RCP"/>
  </r>
  <r>
    <d v="2019-08-27T00:00:00"/>
    <n v="6055"/>
    <n v="6623"/>
    <s v="Segur de Calafell"/>
    <s v="Tarragona"/>
    <s v="Cataluña"/>
    <d v="1899-12-30T19:45:00"/>
    <s v="41.188180"/>
    <s v="1.602090"/>
    <s v="Un bañista en estado crítico tras intentar rescatar del mar a dos chicas en Calafell"/>
    <x v="0"/>
    <n v="15"/>
    <s v="España"/>
    <s v="Condiciones del medio acuático"/>
    <s v="Sin datos"/>
    <s v="Perdida de Control"/>
    <s v="Sin datos"/>
    <x v="3"/>
    <s v="Playas con vigilancia"/>
    <s v="Malas condiciones meterológicas o del agua (Bandera Roja)"/>
    <s v="Sin Reanimacion"/>
    <s v="Fuera del horario de vigilancia"/>
    <s v="Natación recreativa"/>
    <s v="Ciudadano"/>
    <s v="Asistencia por transeúntes no adiestrados"/>
  </r>
  <r>
    <d v="2019-08-27T00:00:00"/>
    <n v="6055"/>
    <n v="6624"/>
    <s v="Segur de Calafell"/>
    <s v="Tarragona"/>
    <s v="Cataluña"/>
    <d v="1899-12-30T19:45:00"/>
    <s v="41.188180"/>
    <s v="1.602090"/>
    <s v="Un bañista en estado crítico tras intentar rescatar del mar a dos chicas en Calafell"/>
    <x v="0"/>
    <n v="15"/>
    <s v="España"/>
    <s v="Condiciones del medio acuático"/>
    <s v="Sin datos"/>
    <s v="Perdida de Control"/>
    <s v="Sin datos"/>
    <x v="3"/>
    <s v="Playas con vigilancia"/>
    <s v="Malas condiciones meterológicas o del agua (Bandera Roja)"/>
    <s v="Sin Reanimacion"/>
    <s v="Fuera del horario de vigilancia"/>
    <s v="Natación recreativa"/>
    <s v="Ciudadano"/>
    <s v="Asistencia por transeúntes no adiestrados"/>
  </r>
  <r>
    <d v="2019-08-24T00:00:00"/>
    <n v="6049"/>
    <n v="6611"/>
    <s v="San Roque, Playa de Torreguadiaro"/>
    <s v="Cádiz"/>
    <s v="Andalucía"/>
    <m/>
    <s v="36.299026"/>
    <s v="-5.269270"/>
    <s v="Los socorristas rescatan en Torreguadiaro a diez personas que ignoraron la bandera roja"/>
    <x v="1"/>
    <n v="11"/>
    <s v="España"/>
    <s v="Condiciones del medio acuático"/>
    <s v="Sin datos"/>
    <s v="Perdida de Control"/>
    <s v="Violación de normas de seguridad"/>
    <x v="3"/>
    <s v="Playas con vigilancia"/>
    <s v="Malas condiciones meterológicas o del agua (Bandera Roja)"/>
    <s v="Sin Reanimacion"/>
    <s v="En horario de vigilancia"/>
    <s v="Natación recreativa"/>
    <s v="Socorrista en servicio"/>
    <s v="Rescate por Socorristas o personas adiestradas en RCP"/>
  </r>
  <r>
    <d v="2019-08-24T00:00:00"/>
    <n v="6049"/>
    <n v="6612"/>
    <s v="San Roque, Playa de Torreguadiaro"/>
    <s v="Cádiz"/>
    <s v="Andalucía"/>
    <m/>
    <s v="36.299026"/>
    <s v="-5.269270"/>
    <s v="Los socorristas rescatan en Torreguadiaro a diez personas que ignoraron la bandera roja"/>
    <x v="1"/>
    <n v="11"/>
    <s v="España"/>
    <s v="Condiciones del medio acuático"/>
    <s v="Sin datos"/>
    <s v="Perdida de Control"/>
    <s v="Violación de normas de seguridad"/>
    <x v="3"/>
    <s v="Playas con vigilancia"/>
    <s v="Malas condiciones meterológicas o del agua (Bandera Roja)"/>
    <s v="Sin Reanimacion"/>
    <s v="En horario de vigilancia"/>
    <s v="Natación recreativa"/>
    <s v="Socorrista en servicio"/>
    <s v="Rescate por Socorristas o personas adiestradas en RCP"/>
  </r>
  <r>
    <d v="2019-08-24T00:00:00"/>
    <n v="6049"/>
    <n v="6614"/>
    <s v="San Roque, Playa de Torreguadiaro"/>
    <s v="Cádiz"/>
    <s v="Andalucía"/>
    <m/>
    <s v="36.299026"/>
    <s v="-5.269270"/>
    <s v="Los socorristas rescatan en Torreguadiaro a diez personas que ignoraron la bandera roja"/>
    <x v="1"/>
    <n v="11"/>
    <s v="España"/>
    <s v="Condiciones del medio acuático"/>
    <s v="Sin datos"/>
    <s v="Perdida de Control"/>
    <s v="Violación de normas de seguridad"/>
    <x v="3"/>
    <s v="Playas con vigilancia"/>
    <s v="Malas condiciones meterológicas o del agua (Bandera Roja)"/>
    <s v="Sin Reanimacion"/>
    <s v="En horario de vigilancia"/>
    <s v="Natación recreativa"/>
    <s v="Socorrista en servicio"/>
    <s v="Rescate por Socorristas o personas adiestradas en RCP"/>
  </r>
  <r>
    <d v="2019-08-24T00:00:00"/>
    <n v="6049"/>
    <n v="6615"/>
    <s v="San Roque, Playa de Torreguadiaro"/>
    <s v="Cádiz"/>
    <s v="Andalucía"/>
    <m/>
    <s v="36.299026"/>
    <s v="-5.269270"/>
    <s v="Los socorristas rescatan en Torreguadiaro a diez personas que ignoraron la bandera roja"/>
    <x v="1"/>
    <n v="10"/>
    <s v="España"/>
    <s v="Condiciones del medio acuático"/>
    <s v="Sin datos"/>
    <s v="Perdida de Control"/>
    <s v="Violación de normas de seguridad"/>
    <x v="3"/>
    <s v="Playas con vigilancia"/>
    <s v="Malas condiciones meterológicas o del agua (Bandera Roja)"/>
    <s v="Sin Reanimacion"/>
    <s v="En horario de vigilancia"/>
    <s v="Natación recreativa"/>
    <s v="Socorrista en servicio"/>
    <s v="Rescate por Socorristas o personas adiestradas en RCP"/>
  </r>
  <r>
    <d v="2019-08-24T00:00:00"/>
    <n v="6038"/>
    <n v="6583"/>
    <s v="Palma de Mallorca, Hotel Lis Mallorca"/>
    <s v="Mallorca"/>
    <s v="Baleares"/>
    <d v="1899-12-30T09:00:00"/>
    <s v="39.552873"/>
    <s v="2.602013"/>
    <s v="Dos turistas salvan a un bebé de morir ahogado en la piscina de un hotel de Palma"/>
    <x v="1"/>
    <n v="2"/>
    <s v="Holanda"/>
    <s v="Falta de supervisión o vigilancia"/>
    <s v="Extranjero"/>
    <s v="Ahogado con sintomas de aspiración de agua"/>
    <s v="Sin datos"/>
    <x v="0"/>
    <s v="Piscinas de equipamientos hoteleros y similares"/>
    <s v="Buenas condiciones metereológicas o del agua (Bandera Verde)"/>
    <s v="RCP temprana por transeuntes no adiestrados"/>
    <s v="Fuera del horario de vigilancia"/>
    <s v="Actividad cerca del agua"/>
    <s v="Ciudadano"/>
    <s v="Asistencia por transeúntes no adiestrados"/>
  </r>
  <r>
    <d v="2019-08-23T00:00:00"/>
    <n v="6034"/>
    <n v="6579"/>
    <s v="Ribamontán al Mar, Playa de Langre"/>
    <s v="Cantabria"/>
    <s v="Cantabria"/>
    <d v="1899-12-30T20:20:00"/>
    <s v="43.475949"/>
    <s v="-3.689602"/>
    <s v="Fallece una niña alemana de 6 años por ahogamiento en la playa de Langre, en Ribamontán al Mar"/>
    <x v="0"/>
    <n v="6"/>
    <s v="Alemania"/>
    <s v="Condiciones del medio acuático"/>
    <s v="Extranjero"/>
    <s v="Ahogado con sintomas de aspiración de agua"/>
    <s v="Sin datos"/>
    <x v="0"/>
    <s v="Playas con vigilancia"/>
    <s v="Sin datos"/>
    <s v="RCP basica SOS y SVA por SEM"/>
    <s v="Fuera del horario de vigilancia"/>
    <s v="Natación recreativa"/>
    <s v="Ciudadano"/>
    <s v="Rescate por Socorristas o personas adiestradas en RCP"/>
  </r>
  <r>
    <d v="2019-08-22T00:00:00"/>
    <n v="6027"/>
    <n v="6571"/>
    <s v="Arenal d’en Castell"/>
    <s v="Menorca"/>
    <s v="Baleares"/>
    <d v="1899-12-30T11:30:00"/>
    <s v="40.022040"/>
    <s v="4.183772"/>
    <s v="Los socorristas salvan la vida a un niño en Arenal d’en Castell"/>
    <x v="1"/>
    <n v="5"/>
    <s v="España"/>
    <s v="Sin datos"/>
    <s v="Sin datos"/>
    <s v="Ahogado con sintomas de aspiración de agua"/>
    <s v="Sin datos"/>
    <x v="4"/>
    <s v="Playas con vigilancia"/>
    <s v="Severas condiciones metereológicas o del agua"/>
    <s v="RCP basica SOS y SVA por SEM"/>
    <s v="En horario de vigilancia"/>
    <s v="Natación recreativa"/>
    <s v="Ciudadano"/>
    <s v="Rescate por Socorristas o personas adiestradas en RCP"/>
  </r>
  <r>
    <d v="2019-08-21T00:00:00"/>
    <n v="6016"/>
    <n v="6556"/>
    <s v="Mojácar, Torre Pirulico"/>
    <s v="Almería"/>
    <s v="Andalucía"/>
    <d v="1899-12-30T13:00:00"/>
    <s v="37.068455"/>
    <s v="-1.849320"/>
    <s v="Tres adolescentes rescatados tras saltar de la torre Pirulico de Mojácar"/>
    <x v="1"/>
    <n v="15"/>
    <s v="España"/>
    <s v="Sin datos"/>
    <s v="Sin datos"/>
    <s v="Perdida de Control"/>
    <s v="Sin datos"/>
    <x v="3"/>
    <s v="Playas sin vigilancia"/>
    <s v="Malas condiciones meterológicas o del agua (Bandera Roja)"/>
    <s v="Sin Reanimacion"/>
    <s v="No vigilado"/>
    <s v="Zambullida"/>
    <s v="Acompañante, familiar, amigo"/>
    <s v="Rescate por personal adiestrado con equipamiento"/>
  </r>
  <r>
    <d v="2019-08-21T00:00:00"/>
    <n v="6016"/>
    <n v="6557"/>
    <s v="Mojácar, Torre Pirulico"/>
    <s v="Almería"/>
    <s v="Andalucía"/>
    <d v="1899-12-30T13:00:00"/>
    <s v="37.068455"/>
    <s v="-1.849320"/>
    <s v="Tres adolescentes rescatados tras saltar de la torre Pirulico de Mojácar"/>
    <x v="1"/>
    <n v="15"/>
    <s v="España"/>
    <s v="Sin datos"/>
    <s v="Sin datos"/>
    <s v="Perdida de Control"/>
    <s v="Sin datos"/>
    <x v="3"/>
    <s v="Playas sin vigilancia"/>
    <s v="Malas condiciones meterológicas o del agua (Bandera Roja)"/>
    <s v="Sin Reanimacion"/>
    <s v="No vigilado"/>
    <s v="Zambullida"/>
    <s v="Acompañante, familiar, amigo"/>
    <s v="Rescate por personal adiestrado con equipamiento"/>
  </r>
  <r>
    <d v="2019-08-21T00:00:00"/>
    <n v="6016"/>
    <n v="6558"/>
    <s v="Mojácar, Torre Pirulico"/>
    <s v="Almería"/>
    <s v="Andalucía"/>
    <d v="1899-12-30T13:00:00"/>
    <s v="37.068455"/>
    <s v="-1.849320"/>
    <s v="Tres adolescentes rescatados tras saltar de la torre Pirulico de Mojácar"/>
    <x v="1"/>
    <n v="15"/>
    <s v="España"/>
    <s v="Sin datos"/>
    <s v="Sin datos"/>
    <s v="Perdida de Control"/>
    <s v="Sin datos"/>
    <x v="3"/>
    <s v="Playas sin vigilancia"/>
    <s v="Malas condiciones meterológicas o del agua (Bandera Roja)"/>
    <s v="Sin Reanimacion"/>
    <s v="No vigilado"/>
    <s v="Zambullida"/>
    <s v="Acompañante, familiar, amigo"/>
    <s v="Rescate por personal adiestrado con equipamiento"/>
  </r>
  <r>
    <d v="2019-08-20T00:00:00"/>
    <n v="6001"/>
    <n v="6535"/>
    <s v="Alboraya, playa de Port Saplaya"/>
    <s v="Valencia"/>
    <s v="Cdad Valenciana"/>
    <d v="1899-12-30T12:00:00"/>
    <s v="39.506416"/>
    <s v="-0.321747"/>
    <s v="Rescatan en la playa de Port Saplaya a cinco bañistas por el mal estado del mar"/>
    <x v="2"/>
    <n v="10"/>
    <s v="España"/>
    <s v="Condiciones del medio acuático"/>
    <s v="Sin datos"/>
    <s v="Perdida de Control"/>
    <s v="Sin datos"/>
    <x v="3"/>
    <s v="Playas con vigilancia"/>
    <s v="Moderadas condiciones metereológicas o del agua (Bandera amarilla)"/>
    <s v="Sin Reanimacion"/>
    <s v="En horario de vigilancia"/>
    <s v="Natación recreativa"/>
    <s v="Socorrista en servicio"/>
    <s v="Rescate por Socorristas o personas adiestradas en RCP"/>
  </r>
  <r>
    <d v="2019-08-20T00:00:00"/>
    <n v="6001"/>
    <n v="6536"/>
    <s v="Alboraya, playa de Port Saplaya"/>
    <s v="Valencia"/>
    <s v="Cdad Valenciana"/>
    <d v="1899-12-30T12:00:00"/>
    <s v="39.506416"/>
    <s v="-0.321747"/>
    <s v="Rescatan en la playa de Port Saplaya a cinco bañistas por el mal estado del mar"/>
    <x v="2"/>
    <n v="10"/>
    <s v="España"/>
    <s v="Condiciones del medio acuático"/>
    <s v="Sin datos"/>
    <s v="Perdida de Control"/>
    <s v="Sin datos"/>
    <x v="3"/>
    <s v="Playas con vigilancia"/>
    <s v="Moderadas condiciones metereológicas o del agua (Bandera amarilla)"/>
    <s v="Sin Reanimacion"/>
    <s v="En horario de vigilancia"/>
    <s v="Natación recreativa"/>
    <s v="Socorrista en servicio"/>
    <s v="Rescate por Socorristas o personas adiestradas en RCP"/>
  </r>
  <r>
    <d v="2019-08-18T00:00:00"/>
    <n v="5991"/>
    <n v="6521"/>
    <s v="Ciutadella"/>
    <s v="Menorca"/>
    <s v="Baleares"/>
    <d v="1899-12-30T17:09:00"/>
    <s v="40.011287"/>
    <s v="3.843692"/>
    <s v="Un niño de 2 años a punto de ahogarse, trasladado a Son Espases desde Menorca"/>
    <x v="1"/>
    <n v="2"/>
    <s v="España"/>
    <s v="Sin datos"/>
    <s v="Sin datos"/>
    <s v="Ahogado con sintomas de aspiración de agua"/>
    <s v="Sin datos"/>
    <x v="4"/>
    <s v="Piscinas domesticas no vigiladas"/>
    <s v="Buenas condiciones metereológicas o del agua (Bandera Verde)"/>
    <s v="SVA por SEM"/>
    <s v="No vigilado"/>
    <s v="Actividad cerca del agua"/>
    <s v="Acompañante, familiar, amigo"/>
    <s v="Asistencia por transeúntes no adiestrados"/>
  </r>
  <r>
    <d v="2019-08-18T00:00:00"/>
    <n v="5988"/>
    <n v="6517"/>
    <s v="San Roque, Cala Sardina"/>
    <s v="Cádiz"/>
    <s v="Andalucía"/>
    <d v="1899-12-30T18:30:00"/>
    <s v="36.309373"/>
    <s v="-5.258006"/>
    <s v="Rescatadas cinco personas en tres intervenciones en las playas de Torreguadiaro"/>
    <x v="1"/>
    <n v="13"/>
    <s v="España"/>
    <s v="Condiciones del medio acuático"/>
    <s v="Sin datos"/>
    <s v="Perdida de Control"/>
    <s v="Navegación, deportes acuáticos"/>
    <x v="3"/>
    <s v="Playas con vigilancia"/>
    <s v="Moderadas condiciones metereológicas o del agua (Bandera amarilla)"/>
    <s v="Sin Reanimacion"/>
    <s v="En horario de vigilancia"/>
    <s v="Natación recreativa"/>
    <s v="Socorrista en servicio"/>
    <s v="Rescate por Socorristas o personas adiestradas en RCP"/>
  </r>
  <r>
    <d v="2019-08-18T00:00:00"/>
    <n v="5988"/>
    <n v="6518"/>
    <s v="San Roque, Cala Sardina"/>
    <s v="Cádiz"/>
    <s v="Andalucía"/>
    <d v="1899-12-30T18:30:00"/>
    <s v="36.309373"/>
    <s v="-5.258006"/>
    <s v="Rescatadas cinco personas en tres intervenciones en las playas de Torreguadiaro"/>
    <x v="1"/>
    <n v="8"/>
    <s v="España"/>
    <s v="Condiciones del medio acuático"/>
    <s v="Sin datos"/>
    <s v="Perdida de Control"/>
    <s v="Navegación, deportes acuáticos"/>
    <x v="3"/>
    <s v="Playas con vigilancia"/>
    <s v="Moderadas condiciones metereológicas o del agua (Bandera amarilla)"/>
    <s v="Sin Reanimacion"/>
    <s v="En horario de vigilancia"/>
    <s v="Natación recreativa"/>
    <s v="Socorrista en servicio"/>
    <s v="Rescate por Socorristas o personas adiestradas en RCP"/>
  </r>
  <r>
    <d v="2019-08-18T00:00:00"/>
    <n v="5985"/>
    <n v="6514"/>
    <s v="San Roque, Playa de Torreguadiaro"/>
    <s v="Cádiz"/>
    <s v="Andalucía"/>
    <d v="1899-12-30T14:00:00"/>
    <s v="36.299506"/>
    <s v="-5.269072"/>
    <s v="Rescatadas cinco personas en tres intervenciones en las playas de Torreguadiaro"/>
    <x v="1"/>
    <n v="9"/>
    <s v="España"/>
    <s v="Condiciones del medio acuático"/>
    <s v="Sin datos"/>
    <s v="Perdida de Control"/>
    <s v="Navegación, deportes acuáticos"/>
    <x v="3"/>
    <s v="Playas con vigilancia"/>
    <s v="Moderadas condiciones metereológicas o del agua (Bandera amarilla)"/>
    <s v="Sin Reanimacion"/>
    <s v="En horario de vigilancia"/>
    <s v="Surf-Windsurf-Esqui acuatico-Kyte"/>
    <s v="Socorrista en servicio"/>
    <s v="Rescate por Socorristas o personas adiestradas en RCP"/>
  </r>
  <r>
    <d v="2019-08-17T00:00:00"/>
    <n v="5969"/>
    <n v="6497"/>
    <s v="L'Escala, Playa de Riells"/>
    <s v="Girona"/>
    <s v="Cataluña"/>
    <d v="1899-12-30T15:30:00"/>
    <s v="42.115511"/>
    <s v="3.139251"/>
    <s v="Mueren ahogados un niño de 4 años y su padre, de 29, en una playa de L’Escala"/>
    <x v="1"/>
    <n v="4"/>
    <s v="Francia"/>
    <s v="Falta de competencia acuática"/>
    <s v="Extranjero"/>
    <s v="Ahogado con sintomas de aspiración de agua"/>
    <s v="Sin datos"/>
    <x v="4"/>
    <s v="Playas con vigilancia"/>
    <s v="Sin datos"/>
    <s v="RCP basica SOS y SVA por SEM"/>
    <s v="En horario de vigilancia"/>
    <s v="Natación recreativa"/>
    <s v="Acompañante, familiar, amigo"/>
    <s v="Rescate por Socorristas o personas adiestradas en RCP"/>
  </r>
  <r>
    <d v="2019-08-17T00:00:00"/>
    <n v="5963"/>
    <n v="6480"/>
    <s v="Playa de Xagó"/>
    <s v="Asturias"/>
    <s v="Asturias"/>
    <d v="1899-12-30T13:45:00"/>
    <s v="43.604068"/>
    <s v="-5.921129"/>
    <s v="Rescatados cuatro menores y una mujer cuando estaban en riesgo en la playa de Xagó"/>
    <x v="1"/>
    <n v="12"/>
    <s v="Francia"/>
    <s v="Corriente de resaca"/>
    <s v="Extranjero"/>
    <s v="Perdida de Control"/>
    <s v="Peligrosidad del entorno"/>
    <x v="3"/>
    <s v="Playas con vigilancia"/>
    <s v="Sin datos"/>
    <s v="Sin Reanimacion"/>
    <s v="En horario de vigilancia"/>
    <s v="Natación recreativa"/>
    <s v="Socorrista en servicio"/>
    <s v="Rescate por Socorristas o personas adiestradas en RCP"/>
  </r>
  <r>
    <d v="2019-08-17T00:00:00"/>
    <n v="5963"/>
    <n v="6481"/>
    <s v="Playa de Xagó"/>
    <s v="Asturias"/>
    <s v="Asturias"/>
    <d v="1899-12-30T13:45:00"/>
    <s v="43.604068"/>
    <s v="-5.921129"/>
    <s v="Rescatados cuatro menores y una mujer cuando estaban en riesgo en la playa de Xagó"/>
    <x v="1"/>
    <n v="12"/>
    <s v="Francia"/>
    <s v="Corriente de resaca"/>
    <s v="Extranjero"/>
    <s v="Perdida de Control"/>
    <s v="Peligrosidad del entorno"/>
    <x v="3"/>
    <s v="Playas con vigilancia"/>
    <s v="Sin datos"/>
    <s v="Sin Reanimacion"/>
    <s v="En horario de vigilancia"/>
    <s v="Natación recreativa"/>
    <s v="Socorrista en servicio"/>
    <s v="Rescate por Socorristas o personas adiestradas en RCP"/>
  </r>
  <r>
    <d v="2019-08-17T00:00:00"/>
    <n v="5963"/>
    <n v="6482"/>
    <s v="Playa de Xagó"/>
    <s v="Asturias"/>
    <s v="Asturias"/>
    <d v="1899-12-30T13:45:00"/>
    <s v="43.604068"/>
    <s v="-5.921129"/>
    <s v="Rescatados cuatro menores y una mujer cuando estaban en riesgo en la playa de Xagó"/>
    <x v="1"/>
    <n v="13"/>
    <s v="Francia"/>
    <s v="Corriente de resaca"/>
    <s v="Extranjero"/>
    <s v="Perdida de Control"/>
    <s v="Peligrosidad del entorno"/>
    <x v="3"/>
    <s v="Playas con vigilancia"/>
    <s v="Sin datos"/>
    <s v="Sin Reanimacion"/>
    <s v="En horario de vigilancia"/>
    <s v="Natación recreativa"/>
    <s v="Socorrista en servicio"/>
    <s v="Rescate por Socorristas o personas adiestradas en RCP"/>
  </r>
  <r>
    <d v="2019-08-17T00:00:00"/>
    <n v="5963"/>
    <n v="6483"/>
    <s v="Playa de Xagó"/>
    <s v="Asturias"/>
    <s v="Asturias"/>
    <d v="1899-12-30T13:45:00"/>
    <s v="43.604068"/>
    <s v="-5.921129"/>
    <s v="Rescatados cuatro menores y una mujer cuando estaban en riesgo en la playa de Xagó"/>
    <x v="1"/>
    <n v="14"/>
    <s v="Francia"/>
    <s v="Corriente de resaca"/>
    <s v="Extranjero"/>
    <s v="Perdida de Control"/>
    <s v="Peligrosidad del entorno"/>
    <x v="3"/>
    <s v="Playas con vigilancia"/>
    <s v="Sin datos"/>
    <s v="Sin Reanimacion"/>
    <s v="En horario de vigilancia"/>
    <s v="Natación recreativa"/>
    <s v="Socorrista en servicio"/>
    <s v="Rescate por Socorristas o personas adiestradas en RCP"/>
  </r>
  <r>
    <d v="2019-08-16T00:00:00"/>
    <n v="5992"/>
    <n v="6522"/>
    <s v="Ciruelos de Cervera"/>
    <s v="Burgos"/>
    <s v="Castilla y León"/>
    <m/>
    <s v="41.905664"/>
    <s v="-3.530621"/>
    <s v="Fallece un niño de 3 años tras caer a una piscina en un pueblo de Burgos"/>
    <x v="1"/>
    <n v="3"/>
    <s v="España"/>
    <s v="Falta de supervisión o vigilancia"/>
    <s v="Local"/>
    <s v="Ahogado con sintomas de aspiración de agua"/>
    <s v="Sin datos"/>
    <x v="0"/>
    <s v="Piscinas domesticas no vigiladas"/>
    <s v="Buenas condiciones metereológicas o del agua (Bandera Verde)"/>
    <s v="RCP temprana por transeuntes no adiestrados"/>
    <s v="No vigilado"/>
    <s v="Actividad cerca del agua"/>
    <s v="Acompañante, familiar, amigo"/>
    <s v="Asistencia por transeúntes no adiestrados"/>
  </r>
  <r>
    <d v="2019-08-16T00:00:00"/>
    <n v="5966"/>
    <n v="6492"/>
    <s v="Estepona"/>
    <s v="Málaga"/>
    <s v="Andalucía"/>
    <d v="1899-12-30T14:00:00"/>
    <s v="36.417820"/>
    <s v="-5.502708"/>
    <s v="Rescatan a una niña atrapada en una piscina al meter el brazo en el tubo aspirador"/>
    <x v="0"/>
    <n v="6"/>
    <s v="Reino Unido"/>
    <s v="Atrapamiento"/>
    <s v="Extranjero"/>
    <s v="Perdida de Control"/>
    <s v="Sin datos"/>
    <x v="2"/>
    <s v="Piscinas urbanización o privadas no vigiladas"/>
    <s v="Buenas condiciones metereológicas o del agua (Bandera Verde)"/>
    <s v="Sin Reanimacion"/>
    <s v="No vigilado"/>
    <s v="Natación recreativa"/>
    <s v="Acompañante, familiar, amigo"/>
    <s v="Rescate por personal adiestrado con equipamiento"/>
  </r>
  <r>
    <d v="2019-08-14T00:00:00"/>
    <n v="5958"/>
    <n v="6461"/>
    <s v="Oropesa, Torre Colomera"/>
    <s v="Castellón"/>
    <s v="Cdad Valenciana"/>
    <d v="1899-12-30T22:00:00"/>
    <s v="40.065433"/>
    <s v="0.125179"/>
    <s v="Rescatan en helicóptero a tres menores en Orpesa atrapados en el mar"/>
    <x v="1"/>
    <n v="15"/>
    <s v="España"/>
    <s v="Condiciones del medio acuático"/>
    <s v="Sin datos"/>
    <s v="Perdida de Control"/>
    <s v="Sin datos"/>
    <x v="3"/>
    <s v="Entorno marino"/>
    <s v="Moderadas condiciones metereológicas o del agua (Bandera amarilla)"/>
    <s v="Sin Reanimacion"/>
    <s v="No vigilado"/>
    <s v="Actividad cerca del agua"/>
    <s v="Acompañante, familiar, amigo"/>
    <s v="Rescate por personal adiestrado con equipamiento"/>
  </r>
  <r>
    <d v="2019-08-14T00:00:00"/>
    <n v="5958"/>
    <n v="6462"/>
    <s v="Oropesa, Torre Colomera"/>
    <s v="Castellón"/>
    <s v="Cdad Valenciana"/>
    <d v="1899-12-30T22:00:00"/>
    <s v="40.065433"/>
    <s v="0.125179"/>
    <s v="Rescatan en helicóptero a tres menores en Orpesa atrapados en el mar"/>
    <x v="1"/>
    <n v="15"/>
    <s v="España"/>
    <s v="Condiciones del medio acuático"/>
    <s v="Sin datos"/>
    <s v="Perdida de Control"/>
    <s v="Sin datos"/>
    <x v="3"/>
    <s v="Entorno marino"/>
    <s v="Moderadas condiciones metereológicas o del agua (Bandera amarilla)"/>
    <s v="Sin Reanimacion"/>
    <s v="No vigilado"/>
    <s v="Actividad cerca del agua"/>
    <s v="Acompañante, familiar, amigo"/>
    <s v="Rescate por personal adiestrado con equipamiento"/>
  </r>
  <r>
    <d v="2019-08-14T00:00:00"/>
    <n v="5958"/>
    <n v="6463"/>
    <s v="Oropesa, Torre Colomera"/>
    <s v="Castellón"/>
    <s v="Cdad Valenciana"/>
    <d v="1899-12-30T22:00:00"/>
    <s v="40.065433"/>
    <s v="0.125179"/>
    <s v="Rescatan en helicóptero a tres menores en Orpesa atrapados en el mar"/>
    <x v="1"/>
    <n v="15"/>
    <s v="España"/>
    <s v="Condiciones del medio acuático"/>
    <s v="Sin datos"/>
    <s v="Perdida de Control"/>
    <s v="Sin datos"/>
    <x v="3"/>
    <s v="Entorno marino"/>
    <s v="Moderadas condiciones metereológicas o del agua (Bandera amarilla)"/>
    <s v="Sin Reanimacion"/>
    <s v="No vigilado"/>
    <s v="Actividad cerca del agua"/>
    <s v="Acompañante, familiar, amigo"/>
    <s v="Rescate por personal adiestrado con equipamiento"/>
  </r>
  <r>
    <d v="2019-08-12T00:00:00"/>
    <n v="5975"/>
    <n v="6504"/>
    <s v="Tenerife"/>
    <s v="Tenerife"/>
    <s v="Canarias"/>
    <d v="1899-12-30T08:00:00"/>
    <s v="28.129189"/>
    <s v="-16.466978"/>
    <s v="Una joven británica de 17 años muere ahogada en una piscina en Tenerife"/>
    <x v="0"/>
    <n v="17"/>
    <s v="Reino Unido"/>
    <s v="Sin datos"/>
    <s v="Extranjero"/>
    <s v="Ahogado con sintomas de aspiración de agua"/>
    <s v="Sin datos"/>
    <x v="0"/>
    <s v="Piscinas domesticas no vigiladas"/>
    <s v="Buenas condiciones metereológicas o del agua (Bandera Verde)"/>
    <s v="SVA por SEM"/>
    <s v="No vigilado"/>
    <s v="Natación recreativa"/>
    <s v="Acompañante, familiar, amigo"/>
    <s v="Asistencia por transeúntes no adiestrados"/>
  </r>
  <r>
    <d v="2019-08-12T00:00:00"/>
    <n v="5950"/>
    <n v="6447"/>
    <s v="Cabo Roig, Aldeas de Aguamarina"/>
    <s v="Alicante"/>
    <s v="Cdad Valenciana"/>
    <d v="1899-12-30T09:05:00"/>
    <s v="37.913708"/>
    <s v="-0.734324"/>
    <s v="Fallece el niño de 3 años rescatado ayer de una piscina de Orihuela"/>
    <x v="1"/>
    <n v="3"/>
    <s v="Irlanda"/>
    <s v="Falta de supervisión o vigilancia"/>
    <s v="Extranjero"/>
    <s v="Ahogado con sintomas de aspiración de agua"/>
    <s v="Sin datos"/>
    <x v="0"/>
    <s v="Piscinas de equipamientos hoteleros y similares"/>
    <s v="Buenas condiciones metereológicas o del agua (Bandera Verde)"/>
    <s v="SVA por SEM"/>
    <s v="Fuera del horario de vigilancia"/>
    <s v="Actividad cerca del agua"/>
    <s v="Acompañante, familiar, amigo"/>
    <s v="Asistencia por transeúntes no adiestrados"/>
  </r>
  <r>
    <d v="2019-08-11T00:00:00"/>
    <n v="5953"/>
    <n v="6453"/>
    <s v="El Campello, Cova del Llop Marí"/>
    <s v="Alicante"/>
    <s v="Cdad Valenciana"/>
    <d v="1899-12-30T13:00:00"/>
    <s v="38.437192"/>
    <s v="-0.348920"/>
    <s v="Rescatan un barco a la deriva en El Campello con una pareja de ancianos y cuatro niños a bordo"/>
    <x v="1"/>
    <n v="8"/>
    <s v="España"/>
    <s v="Naufragio"/>
    <s v="Sin datos"/>
    <s v="Perdida de Control"/>
    <s v="Edad, Enfermedad, Enfermedad Mental"/>
    <x v="3"/>
    <s v="Franja costera o alta mar"/>
    <s v="Sin datos"/>
    <s v="Sin Reanimacion"/>
    <s v="No vigilado"/>
    <s v="Embarcación a motor"/>
    <s v="Acompañante, familiar, amigo"/>
    <s v="Rescate por personal adiestrado con equipamiento"/>
  </r>
  <r>
    <d v="2019-08-11T00:00:00"/>
    <n v="5953"/>
    <n v="6454"/>
    <s v="El Campello, Cova del Llop Marí"/>
    <s v="Alicante"/>
    <s v="Cdad Valenciana"/>
    <d v="1899-12-30T13:00:00"/>
    <s v="38.437192"/>
    <s v="-0.348920"/>
    <s v="Rescatan un barco a la deriva en El Campello con una pareja de ancianos y cuatro niños a bordo"/>
    <x v="0"/>
    <n v="8"/>
    <s v="España"/>
    <s v="Naufragio"/>
    <s v="Sin datos"/>
    <s v="Perdida de Control"/>
    <s v="Edad, Enfermedad, Enfermedad Mental"/>
    <x v="3"/>
    <s v="Franja costera o alta mar"/>
    <s v="Sin datos"/>
    <s v="Sin Reanimacion"/>
    <s v="No vigilado"/>
    <s v="Embarcación a motor"/>
    <s v="Acompañante, familiar, amigo"/>
    <s v="Rescate por personal adiestrado con equipamiento"/>
  </r>
  <r>
    <d v="2019-08-11T00:00:00"/>
    <n v="5953"/>
    <n v="6455"/>
    <s v="El Campello, Cova del Llop Marí"/>
    <s v="Alicante"/>
    <s v="Cdad Valenciana"/>
    <d v="1899-12-30T13:00:00"/>
    <s v="38.437192"/>
    <s v="-0.348920"/>
    <s v="Rescatan un barco a la deriva en El Campello con una pareja de ancianos y cuatro niños a bordo"/>
    <x v="1"/>
    <n v="10"/>
    <s v="España"/>
    <s v="Naufragio"/>
    <s v="Sin datos"/>
    <s v="Perdida de Control"/>
    <s v="Edad, Enfermedad, Enfermedad Mental"/>
    <x v="3"/>
    <s v="Franja costera o alta mar"/>
    <s v="Sin datos"/>
    <s v="Sin Reanimacion"/>
    <s v="No vigilado"/>
    <s v="Embarcación a motor"/>
    <s v="Acompañante, familiar, amigo"/>
    <s v="Rescate por personal adiestrado con equipamiento"/>
  </r>
  <r>
    <d v="2019-08-11T00:00:00"/>
    <n v="5953"/>
    <n v="6456"/>
    <s v="El Campello, Cova del Llop Marí"/>
    <s v="Alicante"/>
    <s v="Cdad Valenciana"/>
    <d v="1899-12-30T13:00:00"/>
    <s v="38.437192"/>
    <s v="-0.348920"/>
    <s v="Rescatan un barco a la deriva en El Campello con una pareja de ancianos y cuatro niños a bordo"/>
    <x v="1"/>
    <n v="10"/>
    <s v="España"/>
    <s v="Naufragio"/>
    <s v="Sin datos"/>
    <s v="Perdida de Control"/>
    <s v="Edad, Enfermedad, Enfermedad Mental"/>
    <x v="3"/>
    <s v="Franja costera o alta mar"/>
    <s v="Sin datos"/>
    <s v="Sin Reanimacion"/>
    <s v="No vigilado"/>
    <s v="Embarcación a motor"/>
    <s v="Acompañante, familiar, amigo"/>
    <s v="Rescate por personal adiestrado con equipamiento"/>
  </r>
  <r>
    <d v="2019-08-10T00:00:00"/>
    <n v="5940"/>
    <n v="6434"/>
    <s v="Málaga, playa Guadalmar"/>
    <s v="Málaga"/>
    <s v="Andalucía"/>
    <d v="1899-12-30T08:40:00"/>
    <s v="36.664428"/>
    <s v="-4.453662"/>
    <s v="Rescatadas cinco personas por problemas para salir del mar en Guadalmar"/>
    <x v="1"/>
    <n v="12"/>
    <s v="España"/>
    <s v="Navegación o deportes acuáticos"/>
    <s v="Sin datos"/>
    <s v="Perdida de Control"/>
    <s v="Sin datos"/>
    <x v="3"/>
    <s v="Playas sin vigilancia"/>
    <s v="Sin datos"/>
    <s v="Sin Reanimacion"/>
    <s v="No vigilado"/>
    <s v="Piraguismo, Kayac"/>
    <s v="Ciudadano"/>
    <s v="Rescate por personal adiestrado con equipamiento"/>
  </r>
  <r>
    <d v="2019-08-10T00:00:00"/>
    <n v="5940"/>
    <n v="6435"/>
    <s v="Málaga, playa Guadalmar"/>
    <s v="Málaga"/>
    <s v="Andalucía"/>
    <d v="1899-12-30T08:40:00"/>
    <s v="36.664428"/>
    <s v="-4.453662"/>
    <s v="Rescatadas cinco personas por problemas para salir del mar en Guadalmar"/>
    <x v="1"/>
    <n v="12"/>
    <s v="España"/>
    <s v="Navegación o deportes acuáticos"/>
    <s v="Sin datos"/>
    <s v="Perdida de Control"/>
    <s v="Sin datos"/>
    <x v="3"/>
    <s v="Playas sin vigilancia"/>
    <s v="Sin datos"/>
    <s v="Sin Reanimacion"/>
    <s v="No vigilado"/>
    <s v="Piraguismo, Kayac"/>
    <s v="Ciudadano"/>
    <s v="Rescate por personal adiestrado con equipamiento"/>
  </r>
  <r>
    <d v="2019-08-10T00:00:00"/>
    <n v="5940"/>
    <n v="6436"/>
    <s v="Málaga, playa Guadalmar"/>
    <s v="Málaga"/>
    <s v="Andalucía"/>
    <d v="1899-12-30T08:40:00"/>
    <s v="36.664428"/>
    <s v="-4.453662"/>
    <s v="Rescatadas cinco personas por problemas para salir del mar en Guadalmar"/>
    <x v="1"/>
    <n v="12"/>
    <s v="España"/>
    <s v="Navegación o deportes acuáticos"/>
    <s v="Sin datos"/>
    <s v="Perdida de Control"/>
    <s v="Sin datos"/>
    <x v="3"/>
    <s v="Playas sin vigilancia"/>
    <s v="Sin datos"/>
    <s v="Sin Reanimacion"/>
    <s v="No vigilado"/>
    <s v="Piraguismo, Kayac"/>
    <s v="Ciudadano"/>
    <s v="Rescate por personal adiestrado con equipamiento"/>
  </r>
  <r>
    <d v="2019-08-10T00:00:00"/>
    <n v="5935"/>
    <n v="6427"/>
    <s v="Artana, Piscina Municipal"/>
    <s v="Castellón"/>
    <s v="Cdad Valenciana"/>
    <m/>
    <s v="39.885173"/>
    <s v="-0.260137"/>
    <s v="Salvan de ahogarse a un niño de 5 años en la piscina municipal de Artana"/>
    <x v="1"/>
    <n v="5"/>
    <s v="España"/>
    <s v="Falta de supervisión o vigilancia"/>
    <s v="Local"/>
    <s v="Ahogado con sintomas de aspiración de agua"/>
    <s v="Sin datos"/>
    <x v="4"/>
    <s v="Piscinas publicas con vigilancia"/>
    <s v="Buenas condiciones metereológicas o del agua (Bandera Verde)"/>
    <s v="RCP basica por socorrista en servicio"/>
    <s v="En horario de vigilancia"/>
    <s v="Natación recreativa"/>
    <s v="Acompañante, familiar, amigo"/>
    <s v="Rescate por Socorristas o personas adiestradas en RCP"/>
  </r>
  <r>
    <d v="2019-08-09T00:00:00"/>
    <n v="5952"/>
    <n v="6450"/>
    <s v="Arrieta, playa de la Garita"/>
    <s v="Lanzarote"/>
    <s v="Canarias"/>
    <m/>
    <s v="29.129043"/>
    <s v="-13.464039"/>
    <s v="Rescatados un padre y un hijo que habían sido arrastrados por el mar en Arrieta"/>
    <x v="1"/>
    <n v="10"/>
    <s v="España"/>
    <s v="Condiciones del medio acuático"/>
    <s v="Sin datos"/>
    <s v="Perdida de Control"/>
    <s v="Violación de normas de seguridad"/>
    <x v="3"/>
    <s v="Playas con vigilancia"/>
    <s v="Malas condiciones meterológicas o del agua (Bandera Roja)"/>
    <s v="Sin Reanimacion"/>
    <s v="En horario de vigilancia"/>
    <s v="Natación recreativa"/>
    <s v="Ciudadano"/>
    <s v="Rescate por Socorristas o personas adiestradas en RCP"/>
  </r>
  <r>
    <d v="2019-08-09T00:00:00"/>
    <n v="5936"/>
    <n v="6428"/>
    <s v="Jávea, Playa del Arenal"/>
    <s v="Alicante"/>
    <s v="Cdad Valenciana"/>
    <d v="1899-12-30T18:00:00"/>
    <s v="38.772730"/>
    <s v="0.193924"/>
    <s v="Un chico de 17 años se rompe un hombro al realizar un salto prohibido en el Arenal de Xàbia"/>
    <x v="1"/>
    <n v="17"/>
    <s v="España"/>
    <s v="Accidente, caída o zambullida accidentales"/>
    <s v="Sin datos"/>
    <s v="Victima con traumatismo"/>
    <s v="Violación de normas de seguridad"/>
    <x v="1"/>
    <s v="Playas con vigilancia"/>
    <s v="Sin datos"/>
    <s v="Sin Reanimacion"/>
    <s v="En horario de vigilancia"/>
    <s v="Zambullida"/>
    <s v="Acompañante, familiar, amigo"/>
    <s v="Rescate por Socorristas o personas adiestradas en RCP"/>
  </r>
  <r>
    <d v="2019-08-07T00:00:00"/>
    <n v="5928"/>
    <n v="6418"/>
    <s v="Barreiros"/>
    <s v="Lugo"/>
    <s v="Galicia"/>
    <m/>
    <s v="43.563659"/>
    <s v="-7.207826"/>
    <s v="Socorristas de Barreiros rescatan a un adulto y a tres niños en una lancha hinchable a la deriva"/>
    <x v="1"/>
    <n v="10"/>
    <s v="España"/>
    <s v="Condiciones del medio acuático"/>
    <s v="Sin datos"/>
    <s v="Perdida de Control"/>
    <s v="Navegación, deportes acuáticos"/>
    <x v="3"/>
    <s v="Playas con vigilancia"/>
    <s v="Moderadas condiciones metereológicas o del agua (Bandera amarilla)"/>
    <s v="Sin datos"/>
    <s v="En horario de vigilancia"/>
    <s v="Juegos en el agua"/>
    <s v="Socorrista en servicio"/>
    <s v="Rescate por Socorristas o personas adiestradas en RCP"/>
  </r>
  <r>
    <d v="2019-08-07T00:00:00"/>
    <n v="5928"/>
    <n v="6419"/>
    <s v="Barreiros"/>
    <s v="Lugo"/>
    <s v="Galicia"/>
    <m/>
    <s v="43.563659"/>
    <s v="-7.207826"/>
    <s v="Socorristas de Barreiros rescatan a un adulto y a tres niños en una lancha hinchable a la deriva"/>
    <x v="1"/>
    <n v="12"/>
    <s v="España"/>
    <s v="Condiciones del medio acuático"/>
    <s v="Sin datos"/>
    <s v="Perdida de Control"/>
    <s v="Navegación, deportes acuáticos"/>
    <x v="3"/>
    <s v="Playas con vigilancia"/>
    <s v="Moderadas condiciones metereológicas o del agua (Bandera amarilla)"/>
    <s v="Sin datos"/>
    <s v="En horario de vigilancia"/>
    <s v="Juegos en el agua"/>
    <s v="Socorrista en servicio"/>
    <s v="Rescate por Socorristas o personas adiestradas en RCP"/>
  </r>
  <r>
    <d v="2019-08-07T00:00:00"/>
    <n v="5928"/>
    <n v="6420"/>
    <s v="Barreiros"/>
    <s v="Lugo"/>
    <s v="Galicia"/>
    <m/>
    <s v="43.563659"/>
    <s v="-7.207826"/>
    <s v="Socorristas de Barreiros rescatan a un adulto y a tres niños en una lancha hinchable a la deriva"/>
    <x v="0"/>
    <n v="12"/>
    <s v="España"/>
    <s v="Condiciones del medio acuático"/>
    <s v="Sin datos"/>
    <s v="Perdida de Control"/>
    <s v="Navegación, deportes acuáticos"/>
    <x v="3"/>
    <s v="Playas con vigilancia"/>
    <s v="Moderadas condiciones metereológicas o del agua (Bandera amarilla)"/>
    <s v="Sin datos"/>
    <s v="En horario de vigilancia"/>
    <s v="Juegos en el agua"/>
    <s v="Socorrista en servicio"/>
    <s v="Rescate por Socorristas o personas adiestradas en RCP"/>
  </r>
  <r>
    <d v="2019-08-07T00:00:00"/>
    <n v="5923"/>
    <n v="6407"/>
    <s v="Hendaya"/>
    <s v="Guipuzcoa"/>
    <s v="Euskadi"/>
    <d v="1899-12-30T21:00:00"/>
    <s v="43.480575"/>
    <s v="-1.769913"/>
    <s v="Rescatados tres adultos y seis menores de un barco que naufragó frente a la playa de Hendaia"/>
    <x v="2"/>
    <n v="10"/>
    <s v="España"/>
    <s v="Naufragio"/>
    <s v="Sin datos"/>
    <s v="Perdida de Control"/>
    <s v="Sin datos"/>
    <x v="3"/>
    <s v="Franja costera o alta mar"/>
    <s v="Sin datos"/>
    <s v="Sin Reanimacion"/>
    <s v="No vigilado"/>
    <s v="Embarcación a motor"/>
    <s v="Acompañante, familiar, amigo"/>
    <s v="Rescate por personal adiestrado con equipamiento"/>
  </r>
  <r>
    <d v="2019-08-07T00:00:00"/>
    <n v="5923"/>
    <n v="6408"/>
    <s v="Hendaya"/>
    <s v="Guipuzcoa"/>
    <s v="Euskadi"/>
    <d v="1899-12-30T21:00:00"/>
    <s v="43.480575"/>
    <s v="-1.769913"/>
    <s v="Rescatados tres adultos y seis menores de un barco que naufragó frente a la playa de Hendaia"/>
    <x v="2"/>
    <n v="10"/>
    <s v="España"/>
    <s v="Naufragio"/>
    <s v="Sin datos"/>
    <s v="Perdida de Control"/>
    <s v="Sin datos"/>
    <x v="3"/>
    <s v="Franja costera o alta mar"/>
    <s v="Sin datos"/>
    <s v="Sin Reanimacion"/>
    <s v="No vigilado"/>
    <s v="Embarcación a motor"/>
    <s v="Acompañante, familiar, amigo"/>
    <s v="Rescate por personal adiestrado con equipamiento"/>
  </r>
  <r>
    <d v="2019-08-07T00:00:00"/>
    <n v="5923"/>
    <n v="6409"/>
    <s v="Hendaya"/>
    <s v="Guipuzcoa"/>
    <s v="Euskadi"/>
    <d v="1899-12-30T21:00:00"/>
    <s v="43.480575"/>
    <s v="-1.769913"/>
    <s v="Rescatados tres adultos y seis menores de un barco que naufragó frente a la playa de Hendaia"/>
    <x v="2"/>
    <n v="10"/>
    <s v="España"/>
    <s v="Naufragio"/>
    <s v="Sin datos"/>
    <s v="Perdida de Control"/>
    <s v="Sin datos"/>
    <x v="3"/>
    <s v="Franja costera o alta mar"/>
    <s v="Sin datos"/>
    <s v="Sin Reanimacion"/>
    <s v="No vigilado"/>
    <s v="Embarcación a motor"/>
    <s v="Acompañante, familiar, amigo"/>
    <s v="Rescate por personal adiestrado con equipamiento"/>
  </r>
  <r>
    <d v="2019-08-07T00:00:00"/>
    <n v="5923"/>
    <n v="6410"/>
    <s v="Hendaya"/>
    <s v="Guipuzcoa"/>
    <s v="Euskadi"/>
    <d v="1899-12-30T21:00:00"/>
    <s v="43.480575"/>
    <s v="-1.769913"/>
    <s v="Rescatados tres adultos y seis menores de un barco que naufragó frente a la playa de Hendaia"/>
    <x v="2"/>
    <n v="10"/>
    <s v="España"/>
    <s v="Naufragio"/>
    <s v="Sin datos"/>
    <s v="Perdida de Control"/>
    <s v="Sin datos"/>
    <x v="3"/>
    <s v="Franja costera o alta mar"/>
    <s v="Sin datos"/>
    <s v="Sin Reanimacion"/>
    <s v="No vigilado"/>
    <s v="Embarcación a motor"/>
    <s v="Acompañante, familiar, amigo"/>
    <s v="Rescate por personal adiestrado con equipamiento"/>
  </r>
  <r>
    <d v="2019-08-07T00:00:00"/>
    <n v="5923"/>
    <n v="6411"/>
    <s v="Hendaya"/>
    <s v="Guipuzcoa"/>
    <s v="Euskadi"/>
    <d v="1899-12-30T21:00:00"/>
    <s v="43.480575"/>
    <s v="-1.769913"/>
    <s v="Rescatados tres adultos y seis menores de un barco que naufragó frente a la playa de Hendaia"/>
    <x v="2"/>
    <n v="10"/>
    <s v="España"/>
    <s v="Naufragio"/>
    <s v="Sin datos"/>
    <s v="Perdida de Control"/>
    <s v="Sin datos"/>
    <x v="3"/>
    <s v="Franja costera o alta mar"/>
    <s v="Sin datos"/>
    <s v="Sin Reanimacion"/>
    <s v="No vigilado"/>
    <s v="Embarcación a motor"/>
    <s v="Acompañante, familiar, amigo"/>
    <s v="Rescate por personal adiestrado con equipamiento"/>
  </r>
  <r>
    <d v="2019-08-07T00:00:00"/>
    <n v="5923"/>
    <n v="6412"/>
    <s v="Hendaya"/>
    <s v="Guipuzcoa"/>
    <s v="Euskadi"/>
    <d v="1899-12-30T21:00:00"/>
    <s v="43.480575"/>
    <s v="-1.769913"/>
    <s v="Rescatados tres adultos y seis menores de un barco que naufragó frente a la playa de Hendaia"/>
    <x v="2"/>
    <n v="10"/>
    <s v="España"/>
    <s v="Naufragio"/>
    <s v="Sin datos"/>
    <s v="Perdida de Control"/>
    <s v="Sin datos"/>
    <x v="3"/>
    <s v="Franja costera o alta mar"/>
    <s v="Sin datos"/>
    <s v="Sin Reanimacion"/>
    <s v="No vigilado"/>
    <s v="Embarcación a motor"/>
    <s v="Acompañante, familiar, amigo"/>
    <s v="Rescate por personal adiestrado con equipamiento"/>
  </r>
  <r>
    <d v="2019-08-07T00:00:00"/>
    <n v="5918"/>
    <n v="6392"/>
    <s v="San Roque, Playa de Sotogrande"/>
    <s v="Cádiz"/>
    <s v="Andalucía"/>
    <d v="1899-12-30T12:30:00"/>
    <s v="36.268407"/>
    <s v="-5.286029"/>
    <s v="Rescatados seis niños empujados por el viento en la playa de Sotogrande"/>
    <x v="1"/>
    <n v="10"/>
    <s v="España"/>
    <s v="Condiciones del medio acuático"/>
    <s v="Sin datos"/>
    <s v="Perdida de Control"/>
    <s v="Sin datos"/>
    <x v="3"/>
    <s v="Playas con vigilancia"/>
    <s v="Moderadas condiciones metereológicas o del agua (Bandera amarilla)"/>
    <s v="Sin Reanimacion"/>
    <s v="En horario de vigilancia"/>
    <s v="Juegos en el agua"/>
    <s v="Socorrista en servicio"/>
    <s v="Rescate por Socorristas o personas adiestradas en RCP"/>
  </r>
  <r>
    <d v="2019-08-07T00:00:00"/>
    <n v="5918"/>
    <n v="6393"/>
    <s v="San Roque, Playa de Sotogrande"/>
    <s v="Cádiz"/>
    <s v="Andalucía"/>
    <d v="1899-12-30T12:30:00"/>
    <s v="36.268407"/>
    <s v="-5.286029"/>
    <s v="Rescatados seis niños empujados por el viento en la playa de Sotogrande"/>
    <x v="1"/>
    <n v="10"/>
    <s v="España"/>
    <s v="Condiciones del medio acuático"/>
    <s v="Sin datos"/>
    <s v="Perdida de Control"/>
    <s v="Sin datos"/>
    <x v="3"/>
    <s v="Playas con vigilancia"/>
    <s v="Moderadas condiciones metereológicas o del agua (Bandera amarilla)"/>
    <s v="Sin Reanimacion"/>
    <s v="En horario de vigilancia"/>
    <s v="Juegos en el agua"/>
    <s v="Socorrista en servicio"/>
    <s v="Rescate por Socorristas o personas adiestradas en RCP"/>
  </r>
  <r>
    <d v="2019-08-07T00:00:00"/>
    <n v="5918"/>
    <n v="6394"/>
    <s v="San Roque, Playa de Sotogrande"/>
    <s v="Cádiz"/>
    <s v="Andalucía"/>
    <d v="1899-12-30T12:30:00"/>
    <s v="36.268407"/>
    <s v="-5.286029"/>
    <s v="Rescatados seis niños empujados por el viento en la playa de Sotogrande"/>
    <x v="1"/>
    <n v="10"/>
    <s v="España"/>
    <s v="Condiciones del medio acuático"/>
    <s v="Sin datos"/>
    <s v="Perdida de Control"/>
    <s v="Sin datos"/>
    <x v="3"/>
    <s v="Playas con vigilancia"/>
    <s v="Moderadas condiciones metereológicas o del agua (Bandera amarilla)"/>
    <s v="Sin Reanimacion"/>
    <s v="En horario de vigilancia"/>
    <s v="Juegos en el agua"/>
    <s v="Socorrista en servicio"/>
    <s v="Rescate por Socorristas o personas adiestradas en RCP"/>
  </r>
  <r>
    <d v="2019-08-07T00:00:00"/>
    <n v="5918"/>
    <n v="6395"/>
    <s v="San Roque, Playa de Sotogrande"/>
    <s v="Cádiz"/>
    <s v="Andalucía"/>
    <d v="1899-12-30T12:30:00"/>
    <s v="36.268407"/>
    <s v="-5.286029"/>
    <s v="Rescatados seis niños empujados por el viento en la playa de Sotogrande"/>
    <x v="1"/>
    <n v="10"/>
    <s v="España"/>
    <s v="Condiciones del medio acuático"/>
    <s v="Sin datos"/>
    <s v="Perdida de Control"/>
    <s v="Sin datos"/>
    <x v="3"/>
    <s v="Playas con vigilancia"/>
    <s v="Moderadas condiciones metereológicas o del agua (Bandera amarilla)"/>
    <s v="Sin Reanimacion"/>
    <s v="En horario de vigilancia"/>
    <s v="Juegos en el agua"/>
    <s v="Socorrista en servicio"/>
    <s v="Rescate por Socorristas o personas adiestradas en RCP"/>
  </r>
  <r>
    <d v="2019-08-07T00:00:00"/>
    <n v="5918"/>
    <n v="6396"/>
    <s v="San Roque, Playa de Sotogrande"/>
    <s v="Cádiz"/>
    <s v="Andalucía"/>
    <d v="1899-12-30T12:30:00"/>
    <s v="36.268407"/>
    <s v="-5.286029"/>
    <s v="Rescatados seis niños empujados por el viento en la playa de Sotogrande"/>
    <x v="1"/>
    <n v="10"/>
    <s v="España"/>
    <s v="Condiciones del medio acuático"/>
    <s v="Sin datos"/>
    <s v="Perdida de Control"/>
    <s v="Sin datos"/>
    <x v="3"/>
    <s v="Playas con vigilancia"/>
    <s v="Moderadas condiciones metereológicas o del agua (Bandera amarilla)"/>
    <s v="Sin Reanimacion"/>
    <s v="En horario de vigilancia"/>
    <s v="Juegos en el agua"/>
    <s v="Socorrista en servicio"/>
    <s v="Rescate por Socorristas o personas adiestradas en RCP"/>
  </r>
  <r>
    <d v="2019-08-07T00:00:00"/>
    <n v="5918"/>
    <n v="6397"/>
    <s v="San Roque, Playa de Sotogrande"/>
    <s v="Cádiz"/>
    <s v="Andalucía"/>
    <d v="1899-12-30T12:30:00"/>
    <s v="36.268407"/>
    <s v="-5.286029"/>
    <s v="Rescatados seis niños empujados por el viento en la playa de Sotogrande"/>
    <x v="1"/>
    <n v="10"/>
    <s v="España"/>
    <s v="Condiciones del medio acuático"/>
    <s v="Sin datos"/>
    <s v="Perdida de Control"/>
    <s v="Sin datos"/>
    <x v="3"/>
    <s v="Playas con vigilancia"/>
    <s v="Moderadas condiciones metereológicas o del agua (Bandera amarilla)"/>
    <s v="Sin Reanimacion"/>
    <s v="En horario de vigilancia"/>
    <s v="Juegos en el agua"/>
    <s v="Socorrista en servicio"/>
    <s v="Rescate por Socorristas o personas adiestradas en RCP"/>
  </r>
  <r>
    <d v="2019-08-07T00:00:00"/>
    <n v="5918"/>
    <n v="6398"/>
    <s v="San Roque, Playa de Sotogrande"/>
    <s v="Cádiz"/>
    <s v="Andalucía"/>
    <d v="1899-12-30T12:30:00"/>
    <s v="36.268407"/>
    <s v="-5.286029"/>
    <s v="Rescatados seis niños empujados por el viento en la playa de Sotogrande"/>
    <x v="0"/>
    <n v="10"/>
    <s v="España"/>
    <s v="Condiciones del medio acuático"/>
    <s v="Sin datos"/>
    <s v="Perdida de Control"/>
    <s v="Sin datos"/>
    <x v="3"/>
    <s v="Playas con vigilancia"/>
    <s v="Moderadas condiciones metereológicas o del agua (Bandera amarilla)"/>
    <s v="Sin Reanimacion"/>
    <s v="En horario de vigilancia"/>
    <s v="Juegos en el agua"/>
    <s v="Socorrista en servicio"/>
    <s v="Rescate por Socorristas o personas adiestradas en RCP"/>
  </r>
  <r>
    <d v="2019-08-07T00:00:00"/>
    <n v="5918"/>
    <n v="6399"/>
    <s v="San Roque, Playa de Sotogrande"/>
    <s v="Cádiz"/>
    <s v="Andalucía"/>
    <d v="1899-12-30T12:30:00"/>
    <s v="36.268407"/>
    <s v="-5.286029"/>
    <s v="Rescatados seis niños empujados por el viento en la playa de Sotogrande"/>
    <x v="0"/>
    <n v="10"/>
    <s v="España"/>
    <s v="Condiciones del medio acuático"/>
    <s v="Sin datos"/>
    <s v="Perdida de Control"/>
    <s v="Sin datos"/>
    <x v="3"/>
    <s v="Playas con vigilancia"/>
    <s v="Moderadas condiciones metereológicas o del agua (Bandera amarilla)"/>
    <s v="Sin Reanimacion"/>
    <s v="En horario de vigilancia"/>
    <s v="Juegos en el agua"/>
    <s v="Socorrista en servicio"/>
    <s v="Rescate por Socorristas o personas adiestradas en RCP"/>
  </r>
  <r>
    <d v="2019-08-06T00:00:00"/>
    <n v="6023"/>
    <n v="6566"/>
    <s v="Salou, Hotel Villa Dorada"/>
    <s v="Tarragona"/>
    <s v="Cataluña"/>
    <d v="1899-12-30T11:00:00"/>
    <s v="41.068603"/>
    <s v="1.152067"/>
    <s v="Rescatan a una niña inconsciente de una piscina de un hotel de Salou"/>
    <x v="0"/>
    <n v="4"/>
    <s v="Reino Unido"/>
    <s v="Falta de supervisión o vigilancia"/>
    <s v="Extranjero"/>
    <s v="Ahogado con sintomas de aspiración de agua"/>
    <s v="Sin datos"/>
    <x v="4"/>
    <s v="Piscinas de equipamientos hoteleros y similares"/>
    <s v="Buenas condiciones metereológicas o del agua (Bandera Verde)"/>
    <s v="RCP basica SOS y SVA por SEM"/>
    <s v="En horario de vigilancia"/>
    <s v="Actividad cerca del agua"/>
    <s v="Socorrista en servicio"/>
    <s v="Rescate por Socorristas o personas adiestradas en RCP"/>
  </r>
  <r>
    <d v="2019-08-04T00:00:00"/>
    <n v="5898"/>
    <n v="6366"/>
    <s v="Algeciras, Playa de Getares"/>
    <s v="Cádiz"/>
    <s v="Andalucía"/>
    <d v="1899-12-30T16:00:00"/>
    <s v="36.095668"/>
    <s v="-5.443382"/>
    <s v="Rescatados en Getares tres niños en una barca de juguete empujada mar adentro"/>
    <x v="1"/>
    <n v="12"/>
    <s v="España"/>
    <s v="Condiciones del medio acuático"/>
    <s v="Sin datos"/>
    <s v="Perdida de Control"/>
    <s v="Sin datos"/>
    <x v="3"/>
    <s v="Playas con vigilancia"/>
    <s v="Moderadas condiciones metereológicas o del agua (Bandera amarilla)"/>
    <s v="Sin Reanimacion"/>
    <s v="En horario de vigilancia"/>
    <s v="Juegos en el agua"/>
    <s v="Socorrista en servicio"/>
    <s v="Rescate por Socorristas o personas adiestradas en RCP"/>
  </r>
  <r>
    <d v="2019-08-04T00:00:00"/>
    <n v="5898"/>
    <n v="6367"/>
    <s v="Algeciras, Playa de Getares"/>
    <s v="Cádiz"/>
    <s v="Andalucía"/>
    <d v="1899-12-30T16:00:00"/>
    <s v="36.095668"/>
    <s v="-5.443382"/>
    <s v="Rescatados en Getares tres niños en una barca de juguete empujada mar adentro"/>
    <x v="0"/>
    <n v="12"/>
    <s v="España"/>
    <s v="Condiciones del medio acuático"/>
    <s v="Sin datos"/>
    <s v="Perdida de Control"/>
    <s v="Sin datos"/>
    <x v="3"/>
    <s v="Playas con vigilancia"/>
    <s v="Moderadas condiciones metereológicas o del agua (Bandera amarilla)"/>
    <s v="Sin Reanimacion"/>
    <s v="En horario de vigilancia"/>
    <s v="Juegos en el agua"/>
    <s v="Socorrista en servicio"/>
    <s v="Rescate por Socorristas o personas adiestradas en RCP"/>
  </r>
  <r>
    <d v="2019-08-04T00:00:00"/>
    <n v="5898"/>
    <n v="6368"/>
    <s v="Algeciras, Playa de Getares"/>
    <s v="Cádiz"/>
    <s v="Andalucía"/>
    <d v="1899-12-30T16:00:00"/>
    <s v="36.095668"/>
    <s v="-5.443382"/>
    <s v="Rescatados en Getares tres niños en una barca de juguete empujada mar adentro"/>
    <x v="0"/>
    <n v="12"/>
    <s v="España"/>
    <s v="Condiciones del medio acuático"/>
    <s v="Sin datos"/>
    <s v="Perdida de Control"/>
    <s v="Sin datos"/>
    <x v="3"/>
    <s v="Playas con vigilancia"/>
    <s v="Moderadas condiciones metereológicas o del agua (Bandera amarilla)"/>
    <s v="Sin Reanimacion"/>
    <s v="En horario de vigilancia"/>
    <s v="Juegos en el agua"/>
    <s v="Socorrista en servicio"/>
    <s v="Rescate por Socorristas o personas adiestradas en RCP"/>
  </r>
  <r>
    <d v="2019-08-01T00:00:00"/>
    <n v="5887"/>
    <n v="6353"/>
    <s v="San Miguel de Abona"/>
    <s v="Tenerife"/>
    <s v="Canarias"/>
    <d v="1899-12-30T11:09:00"/>
    <s v="28.043392"/>
    <s v="-16.535022"/>
    <s v="El SUC asiste a un niño de cuatro años con síntomas de ahogamiento en Tenerife"/>
    <x v="1"/>
    <n v="4"/>
    <s v="España"/>
    <s v="Sin datos"/>
    <s v="Sin datos"/>
    <s v="Ahogado con sintomas de aspiración de agua"/>
    <s v="Sin datos"/>
    <x v="4"/>
    <s v="Piscinas de equipamientos hoteleros y similares"/>
    <s v="Buenas condiciones metereológicas o del agua (Bandera Verde)"/>
    <s v="RCP basica SOS y SVA por SEM"/>
    <s v="En horario de vigilancia"/>
    <s v="Natación recreativa"/>
    <s v="Socorrista en servicio"/>
    <s v="Rescate por Socorristas o personas adiestradas en RCP"/>
  </r>
  <r>
    <d v="2019-08-01T00:00:00"/>
    <n v="5885"/>
    <n v="6351"/>
    <s v="Calviá"/>
    <s v="Mallorca"/>
    <s v="Baleares"/>
    <d v="1899-12-30T12:20:00"/>
    <s v="39.523656"/>
    <s v="2.474264"/>
    <s v="Rescatan a una niña inconsciente de una piscina de Calviá"/>
    <x v="0"/>
    <n v="7"/>
    <s v="Irlanda"/>
    <s v="Sin datos"/>
    <s v="Extranjero"/>
    <s v="Ahogado con sintomas de aspiración de agua"/>
    <s v="Sin datos"/>
    <x v="4"/>
    <s v="Piscinas de equipamientos hoteleros y similares"/>
    <s v="Buenas condiciones metereológicas o del agua (Bandera Verde)"/>
    <s v="RCP basica SOS y SVA por SEM"/>
    <s v="En horario de vigilancia"/>
    <s v="Natación recreativa"/>
    <s v="Socorrista en servicio"/>
    <s v="Rescate por Socorristas o personas adiestradas en RCP"/>
  </r>
  <r>
    <d v="2019-08-01T00:00:00"/>
    <n v="5880"/>
    <n v="6345"/>
    <s v="El Puig, Playa de els Plans"/>
    <s v="Valencia"/>
    <s v="Cdad Valenciana"/>
    <d v="1899-12-30T20:00:00"/>
    <s v="39.574837"/>
    <s v="-0.275420"/>
    <s v="Los socorristas rescatan a una menor y a su padre en la playa de El Puig con síntomas de ahogamiento"/>
    <x v="0"/>
    <n v="15"/>
    <s v="España"/>
    <s v="Condiciones del medio acuático"/>
    <s v="Sin datos"/>
    <s v="Perdida de Control"/>
    <s v="Sin datos"/>
    <x v="3"/>
    <s v="Playas con vigilancia"/>
    <s v="Moderadas condiciones metereológicas o del agua (Bandera amarilla)"/>
    <s v="Sin Reanimacion"/>
    <s v="En horario de vigilancia"/>
    <s v="Natación recreativa"/>
    <s v="Socorrista en servicio"/>
    <s v="Rescate por Socorristas o personas adiestradas en RCP"/>
  </r>
  <r>
    <d v="2019-08-01T00:00:00"/>
    <n v="5878"/>
    <n v="6343"/>
    <s v="Baiona, Playa de Barbeira"/>
    <s v="Pontevedra"/>
    <s v="Galicia"/>
    <d v="1899-12-30T16:30:00"/>
    <s v="42.123848"/>
    <s v="-8.848270"/>
    <s v="Rescatada una niña a punto de ahogarse en la baionesa playa de Barbeira"/>
    <x v="0"/>
    <n v="3"/>
    <s v="España"/>
    <s v="Falta de supervisión o vigilancia"/>
    <s v="Local"/>
    <s v="Ahogado con sintomas de aspiración de agua"/>
    <s v="Sin datos"/>
    <x v="4"/>
    <s v="Playas con vigilancia"/>
    <s v="Sin datos"/>
    <s v="RCP basica SOS y SVA por SEM"/>
    <s v="En horario de vigilancia"/>
    <s v="Natación recreativa"/>
    <s v="Socorrista en servicio"/>
    <s v="Rescate por Socorristas o personas adiestradas en RCP"/>
  </r>
  <r>
    <d v="2019-07-28T00:00:00"/>
    <n v="5858"/>
    <n v="6327"/>
    <s v="La Laguna, Piscinas de Bajamar"/>
    <s v="Tenerife"/>
    <s v="Canarias"/>
    <d v="1899-12-30T14:57:00"/>
    <s v="28.556433"/>
    <s v="-16.344598"/>
    <s v="Una niña de tres años sufre un ahogamiento en Tenerife"/>
    <x v="0"/>
    <n v="3"/>
    <s v="España"/>
    <s v="Sin datos"/>
    <s v="Sin datos"/>
    <s v="Ahogado con sintomas de aspiración de agua"/>
    <s v="Sin datos"/>
    <x v="4"/>
    <s v="Playas con vigilancia"/>
    <s v="Sin datos"/>
    <s v="RCP basica SOS y SVA por SEM"/>
    <s v="En horario de vigilancia"/>
    <s v="Natación recreativa"/>
    <s v="Socorrista en servicio"/>
    <s v="Rescate por Socorristas o personas adiestradas en RCP"/>
  </r>
  <r>
    <d v="2019-07-27T00:00:00"/>
    <n v="5846"/>
    <n v="6314"/>
    <s v="Can Pere Antoni"/>
    <s v="Mallorca"/>
    <s v="Baleares"/>
    <d v="1899-12-30T20:30:00"/>
    <s v="39.562805"/>
    <s v="2.661025"/>
    <s v="Una socorrista fuera de servicio salva a un niño de morir ahogado en Can Pere Antoni"/>
    <x v="1"/>
    <n v="8"/>
    <s v="Senegal"/>
    <s v="Condiciones del medio acuático"/>
    <s v="Residente"/>
    <s v="Distres Acuatico"/>
    <s v="Falta de supervisión o vigilancia"/>
    <x v="2"/>
    <s v="Playas con vigilancia"/>
    <s v="Moderadas condiciones metereológicas o del agua (Bandera amarilla)"/>
    <s v="Sin Reanimacion"/>
    <s v="Fuera del horario de vigilancia"/>
    <s v="Natación recreativa"/>
    <s v="Socorrista no en servicio"/>
    <s v="Rescate por Socorristas o personas adiestradas en RCP"/>
  </r>
  <r>
    <d v="2019-07-25T00:00:00"/>
    <n v="5832"/>
    <n v="6297"/>
    <s v="O Grove, Playa de A Lanzada"/>
    <s v="Pontevedra"/>
    <s v="Galicia"/>
    <d v="1899-12-30T19:00:00"/>
    <s v="42.453635"/>
    <s v="-8.881289"/>
    <s v="Rescatan en A Lanzada a dos menores que arrastraba la corriente cuando practicaban bodyboard"/>
    <x v="1"/>
    <n v="15"/>
    <s v="España"/>
    <s v="Condiciones del medio acuático"/>
    <s v="Local"/>
    <s v="Perdida de Control"/>
    <s v="Sin datos"/>
    <x v="3"/>
    <s v="Playas con vigilancia"/>
    <s v="Sin datos"/>
    <s v="Sin Reanimacion"/>
    <s v="Fuera del horario de vigilancia"/>
    <s v="Surf-Windsurf-Esqui acuatico-Kyte"/>
    <s v="Ciudadano"/>
    <s v="Rescate por Socorristas o personas adiestradas en RCP"/>
  </r>
  <r>
    <d v="2019-07-25T00:00:00"/>
    <n v="5832"/>
    <n v="6298"/>
    <s v="O Grove, Playa de A Lanzada"/>
    <s v="Pontevedra"/>
    <s v="Galicia"/>
    <d v="1899-12-30T19:00:00"/>
    <s v="42.453635"/>
    <s v="-8.881289"/>
    <s v="Rescatan en A Lanzada a dos menores que arrastraba la corriente cuando practicaban bodyboard"/>
    <x v="1"/>
    <n v="15"/>
    <s v="España"/>
    <s v="Condiciones del medio acuático"/>
    <s v="Local"/>
    <s v="Perdida de Control"/>
    <s v="Sin datos"/>
    <x v="3"/>
    <s v="Playas con vigilancia"/>
    <s v="Sin datos"/>
    <s v="Sin Reanimacion"/>
    <s v="Fuera del horario de vigilancia"/>
    <s v="Surf-Windsurf-Esqui acuatico-Kyte"/>
    <s v="Ciudadano"/>
    <s v="Rescate por Socorristas o personas adiestradas en RCP"/>
  </r>
  <r>
    <d v="2019-07-25T00:00:00"/>
    <n v="5824"/>
    <n v="6289"/>
    <s v="Mollerussa, Piscinas municipales"/>
    <s v="Lleida"/>
    <s v="Cataluña"/>
    <d v="1899-12-30T16:00:00"/>
    <s v="41.624232"/>
    <s v="0.893535"/>
    <s v="Una niña de 6 años, a punto de morir ahogada en una piscina de Mollerussa"/>
    <x v="0"/>
    <n v="6"/>
    <s v="España"/>
    <s v="Sin datos"/>
    <s v="Local"/>
    <s v="Ahogado con sintomas de aspiración de agua"/>
    <s v="Sin datos"/>
    <x v="4"/>
    <s v="Piscinas publicas con vigilancia"/>
    <s v="Buenas condiciones metereológicas o del agua (Bandera Verde)"/>
    <s v="RCP basica SOS y SVA por SEM"/>
    <s v="En horario de vigilancia"/>
    <s v="Natación recreativa"/>
    <s v="Socorrista en servicio"/>
    <s v="Rescate por Socorristas o personas adiestradas en RCP"/>
  </r>
  <r>
    <d v="2019-07-24T00:00:00"/>
    <n v="5815"/>
    <n v="6280"/>
    <s v="Montijo"/>
    <s v="Badajoz"/>
    <s v="Extremadura"/>
    <d v="1899-12-30T14:30:00"/>
    <s v="38.907753"/>
    <s v="-6.601997"/>
    <s v="Un niño de dos años sufre un ahogamiento en una piscina de Montijo"/>
    <x v="1"/>
    <n v="2"/>
    <s v="España"/>
    <s v="Falta de supervisión o vigilancia"/>
    <s v="Local"/>
    <s v="Ahogado con sintomas de aspiración de agua"/>
    <s v="Sin datos"/>
    <x v="4"/>
    <s v="Piscinas domesticas no vigiladas"/>
    <s v="Buenas condiciones metereológicas o del agua (Bandera Verde)"/>
    <s v="SVA por SEM"/>
    <s v="No vigilado"/>
    <s v="Actividad cerca del agua"/>
    <s v="Acompañante, familiar, amigo"/>
    <s v="Asistencia por transeúntes no adiestrados"/>
  </r>
  <r>
    <d v="2019-07-23T00:00:00"/>
    <n v="5813"/>
    <n v="6278"/>
    <s v="Azpeitia"/>
    <s v="Guipuzcoa"/>
    <s v="Euskadi"/>
    <m/>
    <s v="43.182942"/>
    <s v="-2.270927"/>
    <s v="La Ertzaintza investiga como homicidio la muerte de un niño de cuatro años en Azpeitia"/>
    <x v="1"/>
    <n v="4"/>
    <s v="España"/>
    <s v="Homicidio, Asesinato"/>
    <s v="Local"/>
    <s v="Ahogado con sintomas de aspiración de agua"/>
    <s v="Sin datos"/>
    <x v="0"/>
    <s v="Bañera"/>
    <s v="Sin datos"/>
    <s v="Recuperacion de cadaver"/>
    <s v="No vigilado"/>
    <s v="Baño en reposo"/>
    <s v="Acompañante, familiar, amigo"/>
    <s v="Recuperación de cadaver"/>
  </r>
  <r>
    <d v="2019-07-23T00:00:00"/>
    <n v="5811"/>
    <n v="6276"/>
    <s v="Almacelles, piscinas municipal"/>
    <s v="Lleida"/>
    <s v="Cataluña"/>
    <d v="1899-12-30T18:00:00"/>
    <s v="41.728465"/>
    <s v="0.431371"/>
    <s v="Menor de 13 años ha sido recuperado en la piscina municipal de Almacelles (Segrià)"/>
    <x v="1"/>
    <n v="13"/>
    <s v="España"/>
    <s v="Sin datos"/>
    <s v="Sin datos"/>
    <s v="Ahogado con sintomas de aspiración de agua"/>
    <s v="Sin datos"/>
    <x v="4"/>
    <s v="Piscinas publicas con vigilancia"/>
    <s v="Buenas condiciones metereológicas o del agua (Bandera Verde)"/>
    <s v="RCP basica SOS y SVA por SEM"/>
    <s v="En horario de vigilancia"/>
    <s v="Natación recreativa"/>
    <s v="Sin datos"/>
    <s v="Rescate por Socorristas o personas adiestradas en RCP"/>
  </r>
  <r>
    <d v="2019-07-23T00:00:00"/>
    <n v="5810"/>
    <n v="6275"/>
    <s v="Segur de Calafell"/>
    <s v="Tarragona"/>
    <s v="Cataluña"/>
    <d v="1899-12-30T18:00:00"/>
    <s v="41.207445"/>
    <s v="1.595848"/>
    <s v="Evacúan en helicóptero a un niño de 3 años por ahogamiento"/>
    <x v="1"/>
    <n v="3"/>
    <s v="España"/>
    <s v="Falta de supervisión o vigilancia"/>
    <s v="Local"/>
    <s v="Ahogado con sintomas de aspiración de agua"/>
    <s v="Sin datos"/>
    <x v="4"/>
    <s v="Piscinas domesticas no vigiladas"/>
    <s v="Buenas condiciones metereológicas o del agua (Bandera Verde)"/>
    <s v="SVA por SEM"/>
    <s v="No vigilado"/>
    <s v="Actividad cerca del agua"/>
    <s v="Acompañante, familiar, amigo"/>
    <s v="Asistencia por transeúntes no adiestrados"/>
  </r>
  <r>
    <d v="2019-07-22T00:00:00"/>
    <n v="5901"/>
    <n v="6371"/>
    <s v="Marbella, Polideportivo Guadaiza"/>
    <s v="Málaga"/>
    <s v="Andalucía"/>
    <m/>
    <s v="36.498307"/>
    <s v="-4.981267"/>
    <s v="Salva la vida de una niña de siete años a punto de ahogarse en un polideportivo de Marbella"/>
    <x v="0"/>
    <n v="7"/>
    <s v="Marruecos"/>
    <s v="Sin datos"/>
    <s v="Residente"/>
    <s v="Ahogado con sintomas de aspiración de agua"/>
    <s v="Sin datos"/>
    <x v="4"/>
    <s v="Piscinas publicas con vigilancia"/>
    <s v="Buenas condiciones metereológicas o del agua (Bandera Verde)"/>
    <s v="RCP basica SOS y SVA por SEM"/>
    <s v="En horario de vigilancia"/>
    <s v="Natación recreativa"/>
    <s v="Socorrista en servicio"/>
    <s v="Rescate por Socorristas o personas adiestradas en RCP"/>
  </r>
  <r>
    <d v="2019-07-21T00:00:00"/>
    <n v="5790"/>
    <n v="6255"/>
    <s v="Villalba del Alcor"/>
    <s v="Huelva"/>
    <s v="Andalucía"/>
    <d v="1899-12-30T19:00:00"/>
    <s v="37.297310"/>
    <s v="-6.476490"/>
    <s v="Fallece ahogado un niño de tres años en Villalba del Alcor"/>
    <x v="1"/>
    <n v="3"/>
    <s v="España"/>
    <s v="Falta de supervisión o vigilancia"/>
    <s v="Local"/>
    <s v="Ahogado con sintomas de aspiración de agua"/>
    <s v="Sin datos"/>
    <x v="0"/>
    <s v="Contenedor de agua, cubo, fuente, etc"/>
    <s v="Sin datos"/>
    <s v="SVA por SEM"/>
    <s v="No vigilado"/>
    <s v="Actividad cerca del agua"/>
    <s v="Acompañante, familiar, amigo"/>
    <s v="Asistencia por transeúntes no adiestrados"/>
  </r>
  <r>
    <d v="2019-07-20T00:00:00"/>
    <n v="5781"/>
    <n v="6242"/>
    <s v="San Vicente de la Barquera, Playa del Rosal"/>
    <s v="Cantabria"/>
    <s v="Cantabria"/>
    <d v="1899-12-30T13:20:00"/>
    <s v="43.386813"/>
    <s v="-4.387858"/>
    <s v="Una surfista ha rescatado a un niño de 9 año"/>
    <x v="1"/>
    <n v="9"/>
    <s v="España"/>
    <s v="Sin datos"/>
    <s v="Sin datos"/>
    <s v="Ahogado con sintomas de aspiración de agua"/>
    <s v="Sin datos"/>
    <x v="4"/>
    <s v="Playas sin vigilancia"/>
    <s v="Sin datos"/>
    <s v="SVA por SEM"/>
    <s v="No vigilado"/>
    <s v="Natación recreativa"/>
    <s v="Ciudadano"/>
    <s v="Asistencia por transeúntes no adiestrados"/>
  </r>
  <r>
    <d v="2019-07-20T00:00:00"/>
    <n v="5780"/>
    <n v="6240"/>
    <s v="San Vicente de la Barquera, Playa de Merón"/>
    <s v="Cantabria"/>
    <s v="Cantabria"/>
    <d v="1899-12-30T16:00:00"/>
    <s v="43.391373"/>
    <s v="-4.379846"/>
    <s v="Muere ahogado un hombre de 51 años en la playa de Merón, en San Vicente"/>
    <x v="0"/>
    <n v="15"/>
    <s v="España"/>
    <s v="Condiciones del medio acuático"/>
    <s v="Otra CCAA"/>
    <s v="Perdida de Control"/>
    <s v="Violación de normas de seguridad"/>
    <x v="3"/>
    <s v="Playas con vigilancia"/>
    <s v="Malas condiciones meterológicas o del agua (Bandera Roja)"/>
    <s v="Sin Reanimacion"/>
    <s v="En horario de vigilancia"/>
    <s v="Natación recreativa"/>
    <s v="Socorrista en servicio"/>
    <s v="Rescate por Socorristas o personas adiestradas en RCP"/>
  </r>
  <r>
    <d v="2019-07-20T00:00:00"/>
    <n v="5780"/>
    <n v="6241"/>
    <s v="San Vicente de la Barquera, Playa de Merón"/>
    <s v="Cantabria"/>
    <s v="Cantabria"/>
    <d v="1899-12-30T16:00:00"/>
    <s v="43.391373"/>
    <s v="-4.379846"/>
    <s v="Muere ahogado un hombre de 51 años en la playa de Merón, en San Vicente"/>
    <x v="0"/>
    <n v="15"/>
    <s v="España"/>
    <s v="Condiciones del medio acuático"/>
    <s v="Otra CCAA"/>
    <s v="Perdida de Control"/>
    <s v="Violación de normas de seguridad"/>
    <x v="3"/>
    <s v="Playas con vigilancia"/>
    <s v="Malas condiciones meterológicas o del agua (Bandera Roja)"/>
    <s v="Sin Reanimacion"/>
    <s v="En horario de vigilancia"/>
    <s v="Natación recreativa"/>
    <s v="Socorrista en servicio"/>
    <s v="Rescate por Socorristas o personas adiestradas en RCP"/>
  </r>
  <r>
    <d v="2019-07-20T00:00:00"/>
    <n v="5777"/>
    <n v="6236"/>
    <s v="Pontón Alto"/>
    <s v="Segovia"/>
    <s v="Castilla y León"/>
    <d v="1899-12-30T16:57:00"/>
    <s v="40.905542"/>
    <s v="-4.028576"/>
    <s v="Fallece un menor de 15 años ahogado en el pantano del Pontón de Segovia"/>
    <x v="1"/>
    <n v="15"/>
    <s v="Ecuador"/>
    <s v="Falta de competencia acuática"/>
    <s v="Residente"/>
    <s v="Ahogado con sintomas de aspiración de agua"/>
    <s v="Sin datos"/>
    <x v="0"/>
    <s v="Embalses, Pantanos"/>
    <s v="Sin datos"/>
    <s v="Sin Reanimacion"/>
    <s v="No vigilado"/>
    <s v="Natación recreativa"/>
    <s v="Acompañante, familiar, amigo"/>
    <s v="Recuperación de cadaver"/>
  </r>
  <r>
    <d v="2019-07-18T00:00:00"/>
    <n v="5775"/>
    <n v="6234"/>
    <s v="Estepona"/>
    <s v="Málaga"/>
    <s v="Andalucía"/>
    <m/>
    <s v="36.472426"/>
    <s v="-5.047471"/>
    <s v="Rescatada niña en piscina de Estepona"/>
    <x v="0"/>
    <n v="5"/>
    <s v="Francia"/>
    <s v="Sin datos"/>
    <s v="Extranjero"/>
    <s v="Ahogado con sintomas de aspiración de agua"/>
    <s v="Falta de supervisión o vigilancia"/>
    <x v="0"/>
    <s v="Piscinas de urbanizaciones con vigilancia"/>
    <s v="Buenas condiciones metereológicas o del agua (Bandera Verde)"/>
    <s v="RCP basica SOS y SVA por SEM"/>
    <s v="En horario de vigilancia"/>
    <s v="Natación recreativa"/>
    <s v="Ciudadano"/>
    <s v="Asistencia por transeúntes no adiestrados"/>
  </r>
  <r>
    <d v="2019-07-18T00:00:00"/>
    <n v="5773"/>
    <n v="6232"/>
    <s v="Ciudad Real, Parque Acuático Playa Park"/>
    <s v="Ciudad Real"/>
    <s v="Castilla La Mancha"/>
    <d v="1899-12-30T19:15:00"/>
    <s v="38.991185"/>
    <s v="-3.915045"/>
    <s v="Rescatan a una niña de 4 años tras sufrir un accidente en el parque acuático Playa Park"/>
    <x v="0"/>
    <n v="4"/>
    <s v="Irán"/>
    <s v="Falta de supervisión o vigilancia"/>
    <s v="Residente"/>
    <s v="Ahogado con sintomas de aspiración de agua"/>
    <s v="Sin datos"/>
    <x v="4"/>
    <s v="Parque acuatico"/>
    <s v="Buenas condiciones metereológicas o del agua (Bandera Verde)"/>
    <s v="RCP basica SOS y SVA por SEM"/>
    <s v="En horario de vigilancia"/>
    <s v="Natación recreativa"/>
    <s v="Socorrista en servicio"/>
    <s v="Rescate por Socorristas o personas adiestradas en RCP"/>
  </r>
  <r>
    <d v="2019-07-16T00:00:00"/>
    <n v="5968"/>
    <n v="6495"/>
    <s v="Salinas, Playa de Salinas"/>
    <s v="Asturias"/>
    <s v="Asturias"/>
    <d v="1899-12-30T12:00:00"/>
    <s v="43.578768"/>
    <s v="-5.958640"/>
    <s v="Rescatan a padre y sus dos hijos en la playa de Salinas"/>
    <x v="1"/>
    <n v="10"/>
    <s v="España"/>
    <s v="Condiciones del medio acuático"/>
    <s v="Sin datos"/>
    <s v="Perdida de Control"/>
    <s v="Sin datos"/>
    <x v="3"/>
    <s v="Playas con vigilancia"/>
    <s v="Sin datos"/>
    <s v="Sin Reanimacion"/>
    <s v="En horario de vigilancia"/>
    <s v="Natación recreativa"/>
    <s v="Socorrista en servicio"/>
    <s v="Rescate por Socorristas o personas adiestradas en RCP"/>
  </r>
  <r>
    <d v="2019-07-16T00:00:00"/>
    <n v="5968"/>
    <n v="6496"/>
    <s v="Salinas, Playa de Salinas"/>
    <s v="Asturias"/>
    <s v="Asturias"/>
    <d v="1899-12-30T12:00:00"/>
    <s v="43.578768"/>
    <s v="-5.958640"/>
    <s v="Rescatan a padre y sus dos hijos en la playa de Salinas"/>
    <x v="1"/>
    <n v="8"/>
    <s v="España"/>
    <s v="Condiciones del medio acuático"/>
    <s v="Sin datos"/>
    <s v="Perdida de Control"/>
    <s v="Sin datos"/>
    <x v="3"/>
    <s v="Playas con vigilancia"/>
    <s v="Sin datos"/>
    <s v="Sin Reanimacion"/>
    <s v="En horario de vigilancia"/>
    <s v="Natación recreativa"/>
    <s v="Socorrista en servicio"/>
    <s v="Rescate por Socorristas o personas adiestradas en RCP"/>
  </r>
  <r>
    <d v="2019-07-15T00:00:00"/>
    <n v="5750"/>
    <n v="6207"/>
    <s v="Madrid, Calle San Cipriano"/>
    <s v="Madrid"/>
    <s v="Madrid"/>
    <d v="1899-12-30T16:20:00"/>
    <s v="40.402806"/>
    <s v="-3.597828"/>
    <s v="Un socorrista salva a un niño tras sufrir un ahogamiento en la piscina de su urbanización"/>
    <x v="1"/>
    <n v="6"/>
    <s v="España"/>
    <s v="Sin datos"/>
    <s v="Local"/>
    <s v="Ahogado con sintomas de aspiración de agua"/>
    <s v="Sin datos"/>
    <x v="4"/>
    <s v="Piscinas de urbanizaciones con vigilancia"/>
    <s v="Buenas condiciones metereológicas o del agua (Bandera Verde)"/>
    <s v="RCP basica SOS y SVA por SEM"/>
    <s v="En horario de vigilancia"/>
    <s v="Natación recreativa"/>
    <s v="Socorrista en servicio"/>
    <s v="Rescate por Socorristas o personas adiestradas en RCP"/>
  </r>
  <r>
    <d v="2019-07-14T00:00:00"/>
    <n v="5776"/>
    <n v="6235"/>
    <s v="Torremolinos, hotel Amaragua"/>
    <s v="Málaga"/>
    <s v="Andalucía"/>
    <m/>
    <s v="36.472426"/>
    <s v="-5.047471"/>
    <s v="Rescatada niña en piscina de Torremolinos"/>
    <x v="0"/>
    <n v="2"/>
    <s v="España"/>
    <s v="Falta de supervisión o vigilancia"/>
    <s v="Sin datos"/>
    <s v="Perdida de Control"/>
    <s v="Sin datos"/>
    <x v="2"/>
    <s v="Piscinas de equipamientos hoteleros y similares"/>
    <s v="Buenas condiciones metereológicas o del agua (Bandera Verde)"/>
    <s v="Sin Reanimacion"/>
    <s v="En horario de vigilancia"/>
    <s v="Natación recreativa"/>
    <s v="Socorrista en servicio"/>
    <s v="Rescate por Socorristas o personas adiestradas en RCP"/>
  </r>
  <r>
    <d v="2019-07-13T00:00:00"/>
    <n v="5796"/>
    <n v="6261"/>
    <s v="Las Torres de Cotillas"/>
    <s v="Murcia"/>
    <s v="Murcia"/>
    <d v="1899-12-30T17:51:00"/>
    <s v="38.024242"/>
    <s v="-1.252344"/>
    <s v="Una enfermera salva a un niño rescatado inconsciente de una piscina en Las Torres de Cotillas"/>
    <x v="1"/>
    <n v="6"/>
    <s v="España"/>
    <s v="Falta de supervisión o vigilancia"/>
    <s v="Local"/>
    <s v="Ahogado con sintomas de aspiración de agua"/>
    <s v="Sin datos"/>
    <x v="4"/>
    <s v="Piscinas publicas con vigilancia"/>
    <s v="Buenas condiciones metereológicas o del agua (Bandera Verde)"/>
    <s v="RCP basica SOS y SVA por SEM"/>
    <s v="En horario de vigilancia"/>
    <s v="Natación recreativa"/>
    <s v="Socorrista en servicio"/>
    <s v="Rescate por Socorristas o personas adiestradas en RCP"/>
  </r>
  <r>
    <d v="2019-07-13T00:00:00"/>
    <n v="5716"/>
    <n v="6168"/>
    <s v="Sa Font Seca de Palmanyola"/>
    <s v="Mallorca"/>
    <s v="Baleares"/>
    <d v="1899-12-30T14:00:00"/>
    <s v="39.668344"/>
    <s v="2.669882"/>
    <s v="Rescatan a una niña con parada cardio-respiratoria en la piscina de Sa Font Seca de Palmanyola"/>
    <x v="0"/>
    <n v="4"/>
    <s v="España"/>
    <s v="Falta de supervisión o vigilancia"/>
    <s v="Sin datos"/>
    <s v="Ahogado con sintomas de aspiración de agua"/>
    <s v="Sin datos"/>
    <x v="4"/>
    <s v="Piscinas publicas con vigilancia"/>
    <s v="Buenas condiciones metereológicas o del agua (Bandera Verde)"/>
    <s v="RCP basica SOS y SVA por SEM"/>
    <s v="En horario de vigilancia"/>
    <s v="Natación recreativa"/>
    <s v="Socorrista en servicio"/>
    <s v="Rescate por Socorristas o personas adiestradas en RCP"/>
  </r>
  <r>
    <d v="2019-07-10T00:00:00"/>
    <n v="5695"/>
    <n v="6132"/>
    <s v="Oviedo, Piscina de El Cortijo, La Corredoira"/>
    <s v="Asturias"/>
    <s v="Asturias"/>
    <d v="1899-12-30T18:50:00"/>
    <s v="43.383258"/>
    <s v="-5.824475"/>
    <s v="Rescatan a un adolescente flotando «boca abajo» en la piscina de Oviedo"/>
    <x v="1"/>
    <n v="14"/>
    <s v="España"/>
    <s v="Sin datos"/>
    <s v="Local"/>
    <s v="Ahogado sin sintomas de aspiración de agua"/>
    <s v="Sin datos"/>
    <x v="4"/>
    <s v="Piscinas publicas con vigilancia"/>
    <s v="Buenas condiciones metereológicas o del agua (Bandera Verde)"/>
    <s v="Sin Reanimacion"/>
    <s v="En horario de vigilancia"/>
    <s v="Natación recreativa"/>
    <s v="Acompañante, familiar, amigo"/>
    <s v="Rescate por Socorristas o personas adiestradas en RCP"/>
  </r>
  <r>
    <d v="2019-07-10T00:00:00"/>
    <n v="5682"/>
    <n v="6118"/>
    <s v="Torre del Mar, Vélez Málaga, Urbanzación los Geraneos"/>
    <s v="Málaga"/>
    <s v="Andalucía"/>
    <d v="1899-12-30T19:00:00"/>
    <s v="36.750651"/>
    <s v="-4.093622"/>
    <s v="Salvan la vida de un niño de tres años que se ahogaba en una piscina de Vélez-Málaga"/>
    <x v="1"/>
    <n v="3"/>
    <s v="España"/>
    <s v="Sin datos"/>
    <s v="Local"/>
    <s v="Ahogado con sintomas de aspiración de agua"/>
    <s v="Sin datos"/>
    <x v="4"/>
    <s v="Piscinas de urbanizaciones con vigilancia"/>
    <s v="Buenas condiciones metereológicas o del agua (Bandera Verde)"/>
    <s v="RCP basica SOS y SVA por SEM"/>
    <s v="No vigilado"/>
    <s v="Natación recreativa"/>
    <s v="Socorrista en servicio"/>
    <s v="Rescate por Socorristas o personas adiestradas en RCP"/>
  </r>
  <r>
    <d v="2019-07-06T00:00:00"/>
    <n v="5729"/>
    <n v="6180"/>
    <s v="Lloret de Mar, Cala Banys"/>
    <s v="Girona"/>
    <s v="Cataluña"/>
    <m/>
    <s v="41.694765"/>
    <s v="2.843490"/>
    <s v="Encuentran el cadáver de un menor de 17 años en la playa de Lloret"/>
    <x v="1"/>
    <n v="17"/>
    <s v="Alemania"/>
    <s v="Accidente, caída o zambullida accidentales"/>
    <s v="Extranjero"/>
    <s v="Ahogamiento secundario a accidente"/>
    <s v="Drogas, Alcohol, tóxicos"/>
    <x v="0"/>
    <s v="Entorno marino"/>
    <s v="Sin datos"/>
    <s v="Recuperacion de cadaver"/>
    <s v="No vigilado"/>
    <s v="Actividad cerca del agua"/>
    <s v="Ciudadano"/>
    <s v="Recuperación de cadaver"/>
  </r>
  <r>
    <d v="2019-07-05T00:00:00"/>
    <n v="5797"/>
    <n v="6262"/>
    <s v="Lorquí, Los Mateos"/>
    <s v="Murcia"/>
    <s v="Murcia"/>
    <d v="1899-12-30T19:45:00"/>
    <s v="38.098339"/>
    <s v="-1.261749"/>
    <s v="Una niña de 12 años, en la UCI de la Arrixaca tras sufrir un síndrome de inmersión en Lorquí"/>
    <x v="0"/>
    <n v="12"/>
    <s v="España"/>
    <s v="Falta de supervisión o vigilancia"/>
    <s v="Local"/>
    <s v="Ahogado con sintomas de aspiración de agua"/>
    <s v="Sin datos"/>
    <x v="4"/>
    <s v="Piscinas domesticas no vigiladas"/>
    <s v="Buenas condiciones metereológicas o del agua (Bandera Verde)"/>
    <s v="SVA por SEM"/>
    <s v="No vigilado"/>
    <s v="Natación recreativa"/>
    <s v="Acompañante, familiar, amigo"/>
    <s v="Asistencia por transeúntes no adiestrados"/>
  </r>
  <r>
    <d v="2019-07-04T00:00:00"/>
    <n v="5837"/>
    <n v="6302"/>
    <s v="Yaiza, Puerto Calero"/>
    <s v="Lanzarote"/>
    <s v="Canarias"/>
    <d v="1899-12-30T19:15:00"/>
    <s v="28.917672"/>
    <s v="-13.704216"/>
    <s v="Trasladada al Hospital una niña por un ahogamiento incompleto en Puerto Calero"/>
    <x v="0"/>
    <n v="3"/>
    <s v="España"/>
    <s v="Sin datos"/>
    <s v="Sin datos"/>
    <s v="Ahogado con sintomas de aspiración de agua"/>
    <s v="Sin datos"/>
    <x v="4"/>
    <s v="Piscinas de equipamientos hoteleros y similares"/>
    <s v="Buenas condiciones metereológicas o del agua (Bandera Verde)"/>
    <s v="SVA por SEM"/>
    <s v="No vigilado"/>
    <s v="Natación recreativa"/>
    <s v="Acompañante, familiar, amigo"/>
    <s v="Asistencia por transeúntes no adiestrados"/>
  </r>
  <r>
    <d v="2019-07-03T00:00:00"/>
    <n v="5825"/>
    <n v="6290"/>
    <s v="Mollerussa, Club de Tenis"/>
    <s v="Lleida"/>
    <s v="Cataluña"/>
    <d v="1899-12-30T12:00:00"/>
    <s v="41.637280"/>
    <s v="0.894366"/>
    <s v="Una socorrista reanima a un niño de seis años y lo salva de morir ahogado"/>
    <x v="1"/>
    <n v="6"/>
    <s v="España"/>
    <s v="Sin datos"/>
    <s v="Local"/>
    <s v="Ahogado con sintomas de aspiración de agua"/>
    <s v="Sin datos"/>
    <x v="4"/>
    <s v="Piscinas publicas con vigilancia"/>
    <s v="Buenas condiciones metereológicas o del agua (Bandera Verde)"/>
    <s v="RCP basica SOS y SVA por SEM"/>
    <s v="En horario de vigilancia"/>
    <s v="Natación recreativa"/>
    <s v="Socorrista en servicio"/>
    <s v="Rescate por Socorristas o personas adiestradas en RCP"/>
  </r>
  <r>
    <d v="2019-07-03T00:00:00"/>
    <n v="5674"/>
    <n v="6108"/>
    <s v="Corvera, Pantano de Trasona"/>
    <s v="Asturias"/>
    <s v="Asturias"/>
    <d v="1899-12-30T20:30:00"/>
    <s v="43.545394"/>
    <s v="-5.880092"/>
    <s v="Dos niñas, muy graves tras caerse al pantano de Trasona en un cumpleaños"/>
    <x v="0"/>
    <n v="10"/>
    <s v="España"/>
    <s v="Sin datos"/>
    <s v="Local"/>
    <s v="Ahogado con sintomas de aspiración de agua"/>
    <s v="Falta de supervisión o vigilancia"/>
    <x v="0"/>
    <s v="Embalses, Pantanos"/>
    <s v="Sin datos"/>
    <s v="RCP basica temprana por transeunte adiestrado"/>
    <s v="No vigilado"/>
    <s v="Actividad cerca del agua"/>
    <s v="Ciudadano"/>
    <s v="Asistencia por transeúntes no adiestrados"/>
  </r>
  <r>
    <d v="2019-07-03T00:00:00"/>
    <n v="5674"/>
    <n v="6109"/>
    <s v="Corvera, Pantano de Trasona"/>
    <s v="Asturias"/>
    <s v="Asturias"/>
    <d v="1899-12-30T20:30:00"/>
    <s v="43.545394"/>
    <s v="-5.880092"/>
    <s v="Dos niñas, muy graves tras caerse al pantano de Trasona en un cumpleaños"/>
    <x v="0"/>
    <n v="11"/>
    <s v="España"/>
    <s v="Sin datos"/>
    <s v="Local"/>
    <s v="Ahogado con sintomas de aspiración de agua"/>
    <s v="Falta de supervisión o vigilancia"/>
    <x v="0"/>
    <s v="Embalses, Pantanos"/>
    <s v="Sin datos"/>
    <s v="RCP basica temprana por transeunte adiestrado"/>
    <s v="No vigilado"/>
    <s v="Actividad cerca del agua"/>
    <s v="Ciudadano"/>
    <s v="Asistencia por transeúntes no adiestrados"/>
  </r>
  <r>
    <d v="2019-07-01T00:00:00"/>
    <n v="5839"/>
    <n v="6304"/>
    <s v="Escalona"/>
    <s v="Toledo"/>
    <s v="Castilla La Mancha"/>
    <d v="1899-12-30T17:00:00"/>
    <s v="40.167199"/>
    <s v="-4.406495"/>
    <s v="Fallece Ibrahim, el niño de 2 años que cayó a una piscina en Escalona"/>
    <x v="1"/>
    <n v="2"/>
    <s v="España"/>
    <s v="Sin datos"/>
    <s v="Sin datos"/>
    <s v="Ahogado con sintomas de aspiración de agua"/>
    <s v="Sin datos"/>
    <x v="0"/>
    <s v="Piscinas domesticas no vigiladas"/>
    <s v="Buenas condiciones metereológicas o del agua (Bandera Verde)"/>
    <s v="RCP basica temprana por transeunte adiestrado"/>
    <s v="No vigilado"/>
    <s v="Actividad cerca del agua"/>
    <s v="Acompañante, familiar, amigo"/>
    <s v="Asistencia por transeúntes no adiestrados"/>
  </r>
  <r>
    <d v="2019-07-01T00:00:00"/>
    <n v="5705"/>
    <n v="6145"/>
    <s v="Mera, Canide, Oleiros"/>
    <s v="A Coruña"/>
    <s v="Galicia"/>
    <d v="1899-12-30T19:15:00"/>
    <s v="43.368314"/>
    <s v="-8.340028"/>
    <s v="Rescatados dos niños y un perro en un acantilado de Oleiros"/>
    <x v="1"/>
    <n v="9"/>
    <s v="España"/>
    <s v="Condiciones del medio acuático"/>
    <s v="Local"/>
    <s v="Perdida de Control"/>
    <s v="Sin datos"/>
    <x v="3"/>
    <s v="Entorno marino"/>
    <s v="Sin datos"/>
    <s v="Sin Reanimacion"/>
    <s v="No vigilado"/>
    <s v="Actividad cerca del agua"/>
    <s v="Ciudadano"/>
    <s v="Rescate por personal adiestrado con equipamiento"/>
  </r>
  <r>
    <d v="2019-07-01T00:00:00"/>
    <n v="5705"/>
    <n v="6146"/>
    <s v="Mera, Canide, Oleiros"/>
    <s v="A Coruña"/>
    <s v="Galicia"/>
    <d v="1899-12-30T19:15:00"/>
    <s v="43.368314"/>
    <s v="-8.340028"/>
    <s v="Rescatados dos niños y un perro en un acantilado de Oleiros"/>
    <x v="1"/>
    <n v="10"/>
    <s v="España"/>
    <s v="Condiciones del medio acuático"/>
    <s v="Local"/>
    <s v="Perdida de Control"/>
    <s v="Sin datos"/>
    <x v="3"/>
    <s v="Entorno marino"/>
    <s v="Sin datos"/>
    <s v="Sin Reanimacion"/>
    <s v="No vigilado"/>
    <s v="Actividad cerca del agua"/>
    <s v="Ciudadano"/>
    <s v="Rescate por personal adiestrado con equipamiento"/>
  </r>
  <r>
    <d v="2019-07-01T00:00:00"/>
    <n v="5672"/>
    <n v="6106"/>
    <s v="Reus"/>
    <s v="Tarragona"/>
    <s v="Cataluña"/>
    <d v="1899-12-30T13:00:00"/>
    <s v="41.149470"/>
    <s v="-1.113150"/>
    <s v="Un niño de cinco años muere ahogado tras quedar su brazo atrapado en un mecanismo de la piscina"/>
    <x v="1"/>
    <n v="8"/>
    <s v="España"/>
    <s v="Atrapamiento"/>
    <s v="Local"/>
    <s v="Ahogado con sintomas de aspiración de agua"/>
    <s v="Sin datos"/>
    <x v="0"/>
    <s v="Piscinas urbanización o privadas no vigiladas"/>
    <s v="Buenas condiciones metereológicas o del agua (Bandera Verde)"/>
    <s v="SVA por SEM"/>
    <s v="No vigilado"/>
    <s v="Natación recreativa"/>
    <s v="Acompañante, familiar, amigo"/>
    <s v="Asistencia por transeúntes no adiestrados"/>
  </r>
  <r>
    <d v="2019-06-30T00:00:00"/>
    <n v="5698"/>
    <n v="6136"/>
    <s v="Domeño"/>
    <s v="Valencia"/>
    <s v="Cdad Valenciana"/>
    <d v="1899-12-30T18:25:00"/>
    <s v="39.661968"/>
    <s v="-0.672392"/>
    <s v="Una niña de tres años casi se ahoga en una piscina de Domeño"/>
    <x v="0"/>
    <n v="3"/>
    <s v="España"/>
    <s v="Sin datos"/>
    <s v="Sin datos"/>
    <s v="Ahogado con sintomas de aspiración de agua"/>
    <s v="Sin datos"/>
    <x v="4"/>
    <s v="Piscinas publicas con vigilancia"/>
    <s v="Buenas condiciones metereológicas o del agua (Bandera Verde)"/>
    <s v="RCP basica SOS y SVA por SEM"/>
    <s v="En horario de vigilancia"/>
    <s v="Natación recreativa"/>
    <s v="Sin datos"/>
    <s v="Rescate por Socorristas o personas adiestradas en RCP"/>
  </r>
  <r>
    <d v="2019-06-29T00:00:00"/>
    <n v="5673"/>
    <n v="6107"/>
    <s v="Aldaia, piscinas municipales"/>
    <s v="Valencia"/>
    <s v="Cdad Valenciana"/>
    <d v="1899-12-30T12:30:00"/>
    <s v="39.459887"/>
    <s v="-0.459058"/>
    <s v="Muere una niña tras ahogarse en una piscina de Aldaia, Valencia"/>
    <x v="0"/>
    <n v="11"/>
    <s v="España"/>
    <s v="Sin datos"/>
    <s v="Limítrofe"/>
    <s v="Ahogado con sintomas de aspiración de agua"/>
    <s v="Sin datos"/>
    <x v="0"/>
    <s v="Piscinas publicas con vigilancia"/>
    <s v="Buenas condiciones metereológicas o del agua (Bandera Verde)"/>
    <s v="RCP basica SOS y SVA por SEM"/>
    <s v="En horario de vigilancia"/>
    <s v="Natación recreativa"/>
    <s v="Acompañante, familiar, amigo"/>
    <s v="Rescate por Socorristas o personas adiestradas en RCP"/>
  </r>
  <r>
    <d v="2019-06-28T00:00:00"/>
    <n v="5688"/>
    <n v="6125"/>
    <s v="Bueu, Belusa, Cabo Udra"/>
    <s v="Pontevedra"/>
    <s v="Galicia"/>
    <d v="1899-12-30T11:15:00"/>
    <s v="42.340795"/>
    <s v="-8.835190"/>
    <s v="Rescatados un padre y su hijo aislados en unas rocas de Bueu mientras pescaban"/>
    <x v="1"/>
    <n v="15"/>
    <s v="España"/>
    <s v="Condiciones del medio acuático"/>
    <s v="Local"/>
    <s v="Perdida de Control"/>
    <s v="Sin datos"/>
    <x v="3"/>
    <s v="Entorno marino"/>
    <s v="Sin datos"/>
    <s v="Sin Reanimacion"/>
    <s v="No vigilado"/>
    <s v="Pesca desde playa o rocas"/>
    <s v="Acompañante, familiar, amigo"/>
    <s v="Rescate por personal adiestrado con equipamiento"/>
  </r>
  <r>
    <d v="2019-06-27T00:00:00"/>
    <n v="5687"/>
    <n v="6124"/>
    <s v="Alfaz del PI"/>
    <s v="Alicante"/>
    <s v="Cdad Valenciana"/>
    <d v="1899-12-30T10:25:00"/>
    <s v="38.577268"/>
    <s v="-0.098868"/>
    <s v="Rescatan con síntomas de ahogamiento a un niño de la piscina de un hotel en l'Alfàs del Pi"/>
    <x v="1"/>
    <n v="8"/>
    <s v="Argelia"/>
    <s v="Enfermedad, ataque cardíaco o ACVA"/>
    <s v="Residente"/>
    <s v="Perdida de Control"/>
    <s v="Sin datos"/>
    <x v="2"/>
    <s v="Piscinas de equipamientos hoteleros y similares"/>
    <s v="Buenas condiciones metereológicas o del agua (Bandera Verde)"/>
    <s v="Sin Reanimacion"/>
    <s v="En horario de vigilancia"/>
    <s v="Natación recreativa"/>
    <s v="Socorrista en servicio"/>
    <s v="Rescate por Socorristas o personas adiestradas en RCP"/>
  </r>
  <r>
    <d v="2019-06-27T00:00:00"/>
    <n v="5670"/>
    <n v="6105"/>
    <s v="El Molar, Piscina municipal"/>
    <s v="Madrid"/>
    <s v="Madrid"/>
    <d v="1899-12-30T18:00:00"/>
    <s v="40.738151"/>
    <s v="-3.578837"/>
    <s v="Un niño de 8 años, grave tras sufrir un ahogamiento en una piscina de El Molar"/>
    <x v="1"/>
    <n v="8"/>
    <s v="España"/>
    <s v="Sin datos"/>
    <s v="Local"/>
    <s v="Ahogado con sintomas de aspiración de agua"/>
    <s v="Sin datos"/>
    <x v="4"/>
    <s v="Piscinas publicas con vigilancia"/>
    <s v="Buenas condiciones metereológicas o del agua (Bandera Verde)"/>
    <s v="RCP basica SOS y SVA por SEM"/>
    <s v="En horario de vigilancia"/>
    <s v="Natación recreativa"/>
    <s v="Socorrista en servicio"/>
    <s v="Rescate por Socorristas o personas adiestradas en RCP"/>
  </r>
  <r>
    <d v="2019-06-27T00:00:00"/>
    <n v="5661"/>
    <n v="6087"/>
    <s v="Burriana, Playa de El Arenal"/>
    <s v="Castellón"/>
    <s v="Cdad Valenciana"/>
    <d v="1899-12-30T19:00:00"/>
    <s v="39.866533"/>
    <s v="-0.063794"/>
    <s v="Rescatan a un niño a punto de ahogarse en la playa del Arenal en Burriana"/>
    <x v="1"/>
    <n v="13"/>
    <s v="España"/>
    <s v="Condiciones del medio acuático"/>
    <s v="Local"/>
    <s v="Ahogado con sintomas de aspiración de agua"/>
    <s v="Sin datos"/>
    <x v="4"/>
    <s v="Playas con vigilancia"/>
    <s v="Sin datos"/>
    <s v="RCP basica SOS y SVA por SEM"/>
    <s v="En horario de vigilancia"/>
    <s v="Natación recreativa"/>
    <s v="Acompañante, familiar, amigo"/>
    <s v="Rescate por Socorristas o personas adiestradas en RCP"/>
  </r>
  <r>
    <d v="2019-06-25T00:00:00"/>
    <n v="5679"/>
    <n v="6115"/>
    <s v="Santa Cruz del Retamar, Río Alberche"/>
    <s v="Toledo"/>
    <s v="Castilla La Mancha"/>
    <m/>
    <s v="40.165535"/>
    <s v="-4.397622"/>
    <s v="Un niño de 8 años ayuda a rescatar a su madre y hermano atrapados en un río de Toledo"/>
    <x v="1"/>
    <n v="8"/>
    <s v="España"/>
    <s v="Riadas, desbordamientos, inundaciones"/>
    <s v="Sin datos"/>
    <s v="Perdida de Control"/>
    <s v="Sin datos"/>
    <x v="3"/>
    <s v="Rios, canales y similares"/>
    <s v="Sin datos"/>
    <s v="Sin Reanimacion"/>
    <s v="No vigilado"/>
    <s v="Actividad cerca del agua"/>
    <s v="Acompañante, familiar, amigo"/>
    <s v="Rescate por personal adiestrado con equipamiento"/>
  </r>
  <r>
    <d v="2019-06-25T00:00:00"/>
    <n v="5679"/>
    <n v="6116"/>
    <s v="Santa Cruz del Retamar, Río Alberche"/>
    <s v="Toledo"/>
    <s v="Castilla La Mancha"/>
    <m/>
    <s v="40.165535"/>
    <s v="-4.397622"/>
    <s v="Un niño de 8 años ayuda a rescatar a su madre y hermano atrapados en un río de Toledo"/>
    <x v="1"/>
    <n v="8"/>
    <s v="España"/>
    <s v="Riadas, desbordamientos, inundaciones"/>
    <s v="Sin datos"/>
    <s v="Perdida de Control"/>
    <s v="Sin datos"/>
    <x v="3"/>
    <s v="Rios, canales y similares"/>
    <s v="Sin datos"/>
    <s v="Sin Reanimacion"/>
    <s v="No vigilado"/>
    <s v="Actividad cerca del agua"/>
    <s v="Acompañante, familiar, amigo"/>
    <s v="Rescate por personal adiestrado con equipamiento"/>
  </r>
  <r>
    <d v="2019-06-23T00:00:00"/>
    <n v="5678"/>
    <n v="6114"/>
    <s v="Ruiloba, Acantilados de Casasola"/>
    <s v="Cantabria"/>
    <s v="Cantabria"/>
    <m/>
    <s v="43.393431"/>
    <s v="-4.268659"/>
    <s v="La autopsia confirma que el cuerpo hallado en la costa de Cóbreces es el de Manuel"/>
    <x v="1"/>
    <n v="16"/>
    <s v="España"/>
    <s v="Accidente, caída o zambullida accidentales"/>
    <s v="Limítrofe"/>
    <s v="Ahogamiento secundario a accidente"/>
    <s v="Sin datos"/>
    <x v="0"/>
    <s v="Entorno marino"/>
    <s v="Sin datos"/>
    <s v="Recuperacion de cadaver"/>
    <s v="No vigilado"/>
    <s v="Actividad cerca del agua"/>
    <s v="Ciudadano"/>
    <s v="Recuperación de cadaver"/>
  </r>
  <r>
    <d v="2019-06-23T00:00:00"/>
    <n v="5654"/>
    <n v="6080"/>
    <s v="La Pobla de Farnals"/>
    <s v="Valencia"/>
    <s v="Cdad Valenciana"/>
    <d v="1899-12-30T14:45:00"/>
    <s v="39.578782"/>
    <s v="-0.324236"/>
    <s v="Una mujer salva a su hijo de tres años de ahogarse en una piscina de la Pobla de Farnals"/>
    <x v="1"/>
    <n v="3"/>
    <s v="España"/>
    <s v="Accidente, caída o zambullida accidentales"/>
    <s v="Local"/>
    <s v="Ahogado con sintomas de aspiración de agua"/>
    <s v="Falta de supervisión o vigilancia"/>
    <x v="4"/>
    <s v="Piscinas domesticas no vigiladas"/>
    <s v="Buenas condiciones metereológicas o del agua (Bandera Verde)"/>
    <s v="RCP temprana por transeuntes no adiestrados"/>
    <s v="No vigilado"/>
    <s v="Actividad cerca del agua"/>
    <s v="Acompañante, familiar, amigo"/>
    <s v="Asistencia por transeúntes no adiestrados"/>
  </r>
  <r>
    <d v="2019-06-21T00:00:00"/>
    <n v="5669"/>
    <n v="6103"/>
    <s v="Órgiva, Junta de los ríos"/>
    <s v="Granada"/>
    <s v="Andalucía"/>
    <m/>
    <s v="36.834378"/>
    <s v="-3.735677"/>
    <s v="Un padre y su hijo mueren haciendo barranquismo en Órgiva"/>
    <x v="1"/>
    <n v="17"/>
    <s v="España"/>
    <s v="Accidente, caída o zambullida accidentales"/>
    <s v="Sin datos"/>
    <s v="Ahogado con sintomas de aspiración de agua"/>
    <s v="Peligrosidad del entorno"/>
    <x v="0"/>
    <s v="Rios, canales y similares"/>
    <s v="Sin datos"/>
    <s v="RCP temprana por transeuntes no adiestrados"/>
    <s v="No vigilado"/>
    <s v="Barranquismo"/>
    <s v="Acompañante, familiar, amigo"/>
    <s v="Recuperación de cadaver"/>
  </r>
  <r>
    <d v="2019-06-20T00:00:00"/>
    <n v="5653"/>
    <n v="6079"/>
    <s v="Los Romanes, La Viñuela"/>
    <s v="Málaga"/>
    <s v="Andalucía"/>
    <d v="1899-12-30T10:00:00"/>
    <s v="36.870264"/>
    <s v="-4.181052"/>
    <s v="Muere ahogado un niño de cinco años en La Viñuela"/>
    <x v="1"/>
    <n v="5"/>
    <s v="Reino Unido"/>
    <s v="Accidente, caída o zambullida accidentales"/>
    <s v="Extranjero"/>
    <s v="Ahogado con sintomas de aspiración de agua"/>
    <s v="Falta de supervisión o vigilancia"/>
    <x v="0"/>
    <s v="Piscinas domesticas no vigiladas"/>
    <s v="Excelentes condiciones, entornos cerrados o cubiertos"/>
    <s v="SVA por SEM"/>
    <s v="No vigilado"/>
    <s v="Actividad cerca del agua"/>
    <s v="Acompañante, familiar, amigo"/>
    <s v="Asistencia por transeúntes no adiestrados"/>
  </r>
  <r>
    <d v="2019-06-20T00:00:00"/>
    <n v="5652"/>
    <n v="6078"/>
    <s v="Aguadulce"/>
    <s v="Almería"/>
    <s v="Andalucía"/>
    <d v="1899-12-30T17:25:00"/>
    <s v="36.816328"/>
    <s v="-2.573855"/>
    <s v="Rescatan a un menor tras caer a una piscina en Aguadulce"/>
    <x v="1"/>
    <n v="4"/>
    <s v="España"/>
    <s v="Riadas, desbordamientos, inundaciones"/>
    <s v="Local"/>
    <s v="Ahogado con sintomas de aspiración de agua"/>
    <s v="Falta de supervisión o vigilancia"/>
    <x v="4"/>
    <s v="Piscinas urbanización o privadas no vigiladas"/>
    <s v="Buenas condiciones metereológicas o del agua (Bandera Verde)"/>
    <s v="RCP temprana por transeuntes no adiestrados"/>
    <s v="No vigilado"/>
    <s v="Actividad cerca del agua"/>
    <s v="Ciudadano"/>
    <s v="Asistencia por transeúntes no adiestrados"/>
  </r>
  <r>
    <d v="2019-06-18T00:00:00"/>
    <n v="5650"/>
    <n v="6073"/>
    <s v="Cádiz, playa de Santa María del Mar,"/>
    <s v="Cádiz"/>
    <s v="Andalucía"/>
    <m/>
    <s v="36.520241"/>
    <s v="-6.287773"/>
    <s v="Tres surfistas rescatan del agua a varios bañistas en una playa en Cádiz"/>
    <x v="1"/>
    <n v="15"/>
    <s v="España"/>
    <s v="Condiciones del medio acuático"/>
    <s v="Sin datos"/>
    <s v="Perdida de Control"/>
    <s v="Sin datos"/>
    <x v="3"/>
    <s v="Playas con vigilancia"/>
    <s v="Moderadas condiciones metereológicas o del agua (Bandera amarilla)"/>
    <s v="Sin Reanimacion"/>
    <s v="En horario de vigilancia"/>
    <s v="Natación recreativa"/>
    <s v="Ciudadano"/>
    <s v="Asistencia por transeúntes adiestrados"/>
  </r>
  <r>
    <d v="2019-06-18T00:00:00"/>
    <n v="5650"/>
    <n v="6074"/>
    <s v="Cádiz, playa de Santa María del Mar,"/>
    <s v="Cádiz"/>
    <s v="Andalucía"/>
    <m/>
    <s v="36.520241"/>
    <s v="-6.287773"/>
    <s v="Tres surfistas rescatan del agua a varios bañistas en una playa en Cádiz"/>
    <x v="0"/>
    <n v="15"/>
    <s v="España"/>
    <s v="Condiciones del medio acuático"/>
    <s v="Sin datos"/>
    <s v="Perdida de Control"/>
    <s v="Sin datos"/>
    <x v="3"/>
    <s v="Playas con vigilancia"/>
    <s v="Moderadas condiciones metereológicas o del agua (Bandera amarilla)"/>
    <s v="Sin Reanimacion"/>
    <s v="En horario de vigilancia"/>
    <s v="Natación recreativa"/>
    <s v="Ciudadano"/>
    <s v="Asistencia por transeúntes adiestrados"/>
  </r>
  <r>
    <d v="2019-06-17T00:00:00"/>
    <n v="5647"/>
    <n v="6070"/>
    <s v="Morata de Tajuña"/>
    <s v="Madrid"/>
    <s v="Madrid"/>
    <d v="1899-12-30T17:25:00"/>
    <s v="40.230592"/>
    <s v="-3.443494"/>
    <s v="Un niño de dos años en estado crítico tras ahogarse en una piscina"/>
    <x v="1"/>
    <n v="2"/>
    <s v="España"/>
    <s v="Accidente, caída o zambullida accidentales"/>
    <s v="Local"/>
    <s v="Ahogado con sintomas de aspiración de agua"/>
    <s v="Falta de supervisión o vigilancia"/>
    <x v="4"/>
    <s v="Piscinas domesticas no vigiladas"/>
    <s v="Buenas condiciones metereológicas o del agua (Bandera Verde)"/>
    <s v="RCP temprana por transeuntes no adiestrados"/>
    <s v="No vigilado"/>
    <s v="Actividad cerca del agua"/>
    <s v="Acompañante, familiar, amigo"/>
    <s v="Asistencia por transeúntes no adiestrados"/>
  </r>
  <r>
    <d v="2019-06-17T00:00:00"/>
    <n v="5643"/>
    <n v="6064"/>
    <s v="Camos, Nigrán"/>
    <s v="Pontevedra"/>
    <s v="Galicia"/>
    <m/>
    <s v="42.145954"/>
    <s v="-8.764218"/>
    <s v="Muere una niña ahogada en una piscina particular en Nigrán (Pontevedra)"/>
    <x v="0"/>
    <n v="3"/>
    <s v="España"/>
    <s v="Accidente, caída o zambullida accidentales"/>
    <s v="Local"/>
    <s v="Ahogado con sintomas de aspiración de agua"/>
    <s v="Falta de supervisión o vigilancia"/>
    <x v="0"/>
    <s v="Piscinas domesticas no vigiladas"/>
    <s v="Excelentes condiciones, entornos cerrados o cubiertos"/>
    <s v="RCP temprana por transeuntes no adiestrados"/>
    <s v="No vigilado"/>
    <s v="Actividad cerca del agua"/>
    <s v="Acompañante, familiar, amigo"/>
    <s v="Asistencia por transeúntes no adiestrados"/>
  </r>
  <r>
    <d v="2019-06-16T00:00:00"/>
    <n v="5644"/>
    <n v="6067"/>
    <s v="Helechosa de los Montes, Embalse de Cíjara"/>
    <s v="Badajoz"/>
    <s v="Extremadura"/>
    <d v="1899-12-30T17:25:00"/>
    <s v="39.309206"/>
    <s v="-4.864321"/>
    <s v="Ahogado hombre de Consuegra tras caer al pantano de Cíjara para rescatar a un niño"/>
    <x v="0"/>
    <n v="15"/>
    <s v="España"/>
    <s v="Naufragio"/>
    <s v="Otra provincia"/>
    <s v="Perdida de Control"/>
    <s v="Sin datos"/>
    <x v="3"/>
    <s v="Embalses, Pantanos"/>
    <s v="Sin datos"/>
    <s v="Sin Reanimacion"/>
    <s v="No vigilado"/>
    <s v="Pesca recreativa desde embarcacion"/>
    <s v="Acompañante, familiar, amigo"/>
    <s v="Recuperación de cadaver"/>
  </r>
  <r>
    <d v="2019-06-16T00:00:00"/>
    <n v="5642"/>
    <n v="6063"/>
    <s v="La Granja d'Escarp"/>
    <s v="Lleida"/>
    <s v="Cataluña"/>
    <d v="1899-12-30T12:30:00"/>
    <s v="41.415685"/>
    <s v="0.349556"/>
    <s v="Fallece el adolescente que se ahogó en una piscina en La Granja d'Escarp (Lleida)"/>
    <x v="1"/>
    <n v="14"/>
    <s v="España"/>
    <s v="Sin datos"/>
    <s v="Local"/>
    <s v="Ahogado con sintomas de aspiración de agua"/>
    <s v="Sin datos"/>
    <x v="0"/>
    <s v="Piscinas publicas con vigilancia"/>
    <s v="Excelentes condiciones, entornos cerrados o cubiertos"/>
    <s v="SVA por SEM"/>
    <s v="En horario de vigilancia"/>
    <s v="Natación recreativa"/>
    <s v="Sin datos"/>
    <s v="Sin datos"/>
  </r>
  <r>
    <d v="2019-06-11T00:00:00"/>
    <n v="5629"/>
    <n v="6050"/>
    <s v="Cabrera"/>
    <s v="Cabrera"/>
    <s v="Baleares"/>
    <d v="1899-12-30T16:00:00"/>
    <s v="39.146502"/>
    <s v="2.933034"/>
    <s v="Un niño de 11 años, herido grave por las hélices de una embarcación en Cabrera"/>
    <x v="1"/>
    <n v="12"/>
    <s v="Rusia"/>
    <s v="Navegación o deportes acuáticos"/>
    <s v="Extranjero"/>
    <s v="Victima con traumatismo"/>
    <s v="Navegación, deportes acuáticos"/>
    <x v="5"/>
    <s v="Playas con vigilancia"/>
    <s v="Sin datos"/>
    <s v="Sin Reanimacion"/>
    <s v="En horario de vigilancia"/>
    <s v="Natación recreativa"/>
    <s v="Socorrista en servicio"/>
    <s v="Rescate por Socorristas o personas adiestradas en RCP"/>
  </r>
  <r>
    <d v="2019-06-10T00:00:00"/>
    <n v="5621"/>
    <n v="6038"/>
    <s v="Can Picafort"/>
    <s v="Mallorca"/>
    <s v="Baleares"/>
    <d v="1899-12-30T17:40:00"/>
    <s v="39.769472"/>
    <s v="3.150518"/>
    <s v="Salvan la vida a una chica de 15 años que casi se ahoga en Can Picafort"/>
    <x v="0"/>
    <n v="15"/>
    <s v="Rumanía"/>
    <s v="Condiciones del medio acuático"/>
    <s v="Residente"/>
    <s v="Ahogado con sintomas de aspiración de agua"/>
    <s v="Sin datos"/>
    <x v="4"/>
    <s v="Playas con vigilancia"/>
    <s v="Moderadas condiciones metereológicas o del agua (Bandera amarilla)"/>
    <s v="RCP basica SOS y SVA por SEM"/>
    <s v="En horario de vigilancia"/>
    <s v="Natación recreativa"/>
    <s v="Socorrista en servicio"/>
    <s v="Rescate por Socorristas o personas adiestradas en RCP"/>
  </r>
  <r>
    <d v="2019-06-08T00:00:00"/>
    <n v="5593"/>
    <n v="6000"/>
    <s v="Oropesa, Playa de la Concha"/>
    <s v="Castellón"/>
    <s v="Cdad Valenciana"/>
    <m/>
    <s v="40.081891"/>
    <s v="0.142926"/>
    <s v="Rescatados en Oropesa dos menores atrapados por el oleaje en una roca"/>
    <x v="1"/>
    <n v="16"/>
    <s v="España"/>
    <s v="Condiciones del medio acuático"/>
    <s v="Sin datos"/>
    <s v="Perdida de Control"/>
    <s v="Sin datos"/>
    <x v="3"/>
    <s v="Entorno marino"/>
    <s v="Sin datos"/>
    <s v="Sin Reanimacion"/>
    <s v="No vigilado"/>
    <s v="Actividad cerca del agua"/>
    <s v="Ciudadano"/>
    <s v="Rescate por personal adiestrado con equipamiento"/>
  </r>
  <r>
    <d v="2019-06-08T00:00:00"/>
    <n v="5593"/>
    <n v="6001"/>
    <s v="Oropesa, Playa de la Concha"/>
    <s v="Castellón"/>
    <s v="Cdad Valenciana"/>
    <m/>
    <s v="40.081891"/>
    <s v="0.142926"/>
    <s v="Rescatados en Oropesa dos menores atrapados por el oleaje en una roca"/>
    <x v="0"/>
    <n v="16"/>
    <s v="España"/>
    <s v="Condiciones del medio acuático"/>
    <s v="Sin datos"/>
    <s v="Perdida de Control"/>
    <s v="Sin datos"/>
    <x v="3"/>
    <s v="Entorno marino"/>
    <s v="Sin datos"/>
    <s v="Sin Reanimacion"/>
    <s v="No vigilado"/>
    <s v="Actividad cerca del agua"/>
    <s v="Ciudadano"/>
    <s v="Rescate por personal adiestrado con equipamiento"/>
  </r>
  <r>
    <d v="2019-06-05T00:00:00"/>
    <n v="5557"/>
    <n v="5948"/>
    <s v="Jávea"/>
    <s v="Alicante"/>
    <s v="Cdad Valenciana"/>
    <d v="1899-12-30T16:20:00"/>
    <s v="38.738553"/>
    <s v="0.220444"/>
    <s v="Rescatan a una niña de cuatro años con síntomas de ahogamiento tras caer en la piscina"/>
    <x v="0"/>
    <n v="4"/>
    <s v="Alemania"/>
    <s v="Falta de supervisión o vigilancia"/>
    <s v="Extranjero"/>
    <s v="Ahogado con sintomas de aspiración de agua"/>
    <s v="Sin datos"/>
    <x v="4"/>
    <s v="Piscinas domesticas no vigiladas"/>
    <s v="Excelentes condiciones, entornos cerrados o cubiertos"/>
    <s v="RCP basica temprana por transeunte adiestrado"/>
    <s v="No vigilado"/>
    <s v="Actividad cerca del agua"/>
    <s v="Acompañante, familiar, amigo"/>
    <s v="Asistencia por transeúntes adiestrados"/>
  </r>
  <r>
    <d v="2019-06-03T00:00:00"/>
    <n v="5600"/>
    <n v="6013"/>
    <s v="Santa María de SalceDa de Caselas"/>
    <s v="Pontevedra"/>
    <s v="Galicia"/>
    <d v="1899-12-30T20:30:00"/>
    <s v="42.115406"/>
    <s v="-8.547856"/>
    <s v="Hospitalizan a un bebé en estado crítico tras caerse en la piscina de una casa en Salceda"/>
    <x v="1"/>
    <n v="2"/>
    <s v="España"/>
    <s v="Falta de supervisión o vigilancia"/>
    <s v="Local"/>
    <s v="Ahogado con sintomas de aspiración de agua"/>
    <s v="Sin datos"/>
    <x v="0"/>
    <s v="Piscinas domesticas no vigiladas"/>
    <s v="Excelentes condiciones, entornos cerrados o cubiertos"/>
    <s v="SVA por SEM"/>
    <s v="No vigilado"/>
    <s v="Actividad cerca del agua"/>
    <s v="Acompañante, familiar, amigo"/>
    <s v="Asistencia por transeúntes no adiestrados"/>
  </r>
  <r>
    <d v="2019-06-03T00:00:00"/>
    <n v="5558"/>
    <n v="5949"/>
    <s v="Villamediana de Iregua"/>
    <s v="La Rioja"/>
    <s v="La Rioja"/>
    <d v="1899-12-30T19:00:00"/>
    <s v="42.426435"/>
    <s v="-2.422052"/>
    <s v="Rescatado un joven de morir ahogado tras desvancerse en una piscina de Villamediana"/>
    <x v="1"/>
    <n v="14"/>
    <s v="España"/>
    <s v="Sin datos"/>
    <s v="Local"/>
    <s v="Ahogado con sintomas de aspiración de agua"/>
    <s v="Sin datos"/>
    <x v="4"/>
    <s v="Piscinas urbanización o privadas no vigiladas"/>
    <s v="Buenas condiciones metereológicas o del agua (Bandera Verde)"/>
    <s v="RCP basica temprana por transeunte adiestrado"/>
    <s v="No vigilado"/>
    <s v="Natación recreativa"/>
    <s v="Acompañante, familiar, amigo"/>
    <s v="Asistencia por transeúntes adiestrados"/>
  </r>
  <r>
    <d v="2019-06-02T00:00:00"/>
    <n v="5599"/>
    <n v="6012"/>
    <s v="Alginet"/>
    <s v="Valencia"/>
    <s v="Cdad Valenciana"/>
    <d v="1899-12-30T19:15:00"/>
    <s v="39.262827"/>
    <s v="-0.470066"/>
    <s v="Muere el niño de cuatro años que fue rescatado de una piscina en Alginet"/>
    <x v="1"/>
    <n v="4"/>
    <s v="España"/>
    <s v="Falta de supervisión o vigilancia"/>
    <s v="Local"/>
    <s v="Ahogado con sintomas de aspiración de agua"/>
    <s v="Sin datos"/>
    <x v="0"/>
    <s v="Piscinas domesticas no vigiladas"/>
    <s v="Excelentes condiciones, entornos cerrados o cubiertos"/>
    <s v="SVA por SEM"/>
    <s v="No vigilado"/>
    <s v="Natación recreativa"/>
    <s v="Acompañante, familiar, amigo"/>
    <s v="Asistencia por transeúntes no adiestrados"/>
  </r>
  <r>
    <d v="2019-06-02T00:00:00"/>
    <n v="5582"/>
    <n v="5987"/>
    <s v="Ayamonte, Punta del Moral"/>
    <s v="Huelva"/>
    <s v="Andalucía"/>
    <d v="1899-12-30T15:30:00"/>
    <s v="37.178798"/>
    <s v="-7.329095"/>
    <s v="Seis rescatados al volcar una embarcación en Ayamonte"/>
    <x v="1"/>
    <n v="3"/>
    <s v="España"/>
    <s v="Naufragio"/>
    <s v="Sin datos"/>
    <s v="Perdida de Control"/>
    <s v="Sin datos"/>
    <x v="3"/>
    <s v="Franja costera o alta mar"/>
    <s v="Sin datos"/>
    <s v="Sin Reanimacion"/>
    <s v="No vigilado"/>
    <s v="Embarcación a motor"/>
    <s v="Acompañante, familiar, amigo"/>
    <s v="Rescate por personal adiestrado con equipamiento"/>
  </r>
  <r>
    <d v="2019-06-02T00:00:00"/>
    <n v="5582"/>
    <n v="5988"/>
    <s v="Ayamonte, Punta del Moral"/>
    <s v="Huelva"/>
    <s v="Andalucía"/>
    <d v="1899-12-30T15:30:00"/>
    <s v="37.178798"/>
    <s v="-7.329095"/>
    <s v="Seis rescatados al volcar una embarcación en Ayamonte"/>
    <x v="1"/>
    <n v="3"/>
    <s v="España"/>
    <s v="Naufragio"/>
    <s v="Sin datos"/>
    <s v="Perdida de Control"/>
    <s v="Sin datos"/>
    <x v="3"/>
    <s v="Franja costera o alta mar"/>
    <s v="Sin datos"/>
    <s v="Sin Reanimacion"/>
    <s v="No vigilado"/>
    <s v="Embarcación a motor"/>
    <s v="Acompañante, familiar, amigo"/>
    <s v="Rescate por personal adiestrado con equipamiento"/>
  </r>
  <r>
    <d v="2019-06-02T00:00:00"/>
    <n v="5580"/>
    <n v="5980"/>
    <s v="Salinas, Playa de San Juan"/>
    <s v="Asturias"/>
    <s v="Asturias"/>
    <m/>
    <s v="43.585507"/>
    <s v="-5.944106"/>
    <s v="El peligroso estado de la mar condicionó el primer día masivo de playa en Salinas"/>
    <x v="1"/>
    <n v="15"/>
    <s v="España"/>
    <s v="Condiciones del medio acuático"/>
    <s v="Sin datos"/>
    <s v="Perdida de Control"/>
    <s v="Sin datos"/>
    <x v="3"/>
    <s v="Playas con vigilancia"/>
    <s v="Moderadas condiciones metereológicas o del agua (Bandera amarilla)"/>
    <s v="Sin Reanimacion"/>
    <s v="En horario de vigilancia"/>
    <s v="Natación recreativa"/>
    <s v="Socorrista en servicio"/>
    <s v="Rescate por Socorristas o personas adiestradas en RCP"/>
  </r>
  <r>
    <d v="2019-06-02T00:00:00"/>
    <n v="5580"/>
    <n v="5981"/>
    <s v="Salinas, Playa de San Juan"/>
    <s v="Asturias"/>
    <s v="Asturias"/>
    <m/>
    <s v="43.585507"/>
    <s v="-5.944106"/>
    <s v="El peligroso estado de la mar condicionó el primer día masivo de playa en Salinas"/>
    <x v="1"/>
    <n v="15"/>
    <s v="España"/>
    <s v="Condiciones del medio acuático"/>
    <s v="Sin datos"/>
    <s v="Perdida de Control"/>
    <s v="Sin datos"/>
    <x v="3"/>
    <s v="Playas con vigilancia"/>
    <s v="Moderadas condiciones metereológicas o del agua (Bandera amarilla)"/>
    <s v="Sin Reanimacion"/>
    <s v="En horario de vigilancia"/>
    <s v="Natación recreativa"/>
    <s v="Socorrista en servicio"/>
    <s v="Rescate por Socorristas o personas adiestradas en RCP"/>
  </r>
  <r>
    <d v="2019-05-31T00:00:00"/>
    <n v="5608"/>
    <n v="6022"/>
    <s v="Avilés, Playa de San Juan de Nieva"/>
    <s v="Asturias"/>
    <s v="Asturias"/>
    <m/>
    <s v="43.588461"/>
    <s v="-5.942157"/>
    <s v="Un surfista rescata a tres menores atrapadas por la corriente en San Juan de Nieva"/>
    <x v="0"/>
    <n v="15"/>
    <s v="España"/>
    <s v="Corriente de resaca"/>
    <s v="Local"/>
    <s v="Perdida de Control"/>
    <s v="Sin datos"/>
    <x v="3"/>
    <s v="Playas sin vigilancia"/>
    <s v="Sin datos"/>
    <s v="Sin Reanimacion"/>
    <s v="No vigilado"/>
    <s v="Natación recreativa"/>
    <s v="Ciudadano"/>
    <s v="Asistencia por transeúntes adiestrados"/>
  </r>
  <r>
    <d v="2019-05-31T00:00:00"/>
    <n v="5608"/>
    <n v="6023"/>
    <s v="Avilés, Playa de San Juan de Nieva"/>
    <s v="Asturias"/>
    <s v="Asturias"/>
    <m/>
    <s v="43.588461"/>
    <s v="-5.942157"/>
    <s v="Un surfista rescata a tres menores atrapadas por la corriente en San Juan de Nieva"/>
    <x v="0"/>
    <n v="15"/>
    <s v="España"/>
    <s v="Corriente de resaca"/>
    <s v="Local"/>
    <s v="Perdida de Control"/>
    <s v="Sin datos"/>
    <x v="3"/>
    <s v="Playas sin vigilancia"/>
    <s v="Sin datos"/>
    <s v="Sin Reanimacion"/>
    <s v="No vigilado"/>
    <s v="Natación recreativa"/>
    <s v="Ciudadano"/>
    <s v="Asistencia por transeúntes adiestrados"/>
  </r>
  <r>
    <d v="2019-05-31T00:00:00"/>
    <n v="5608"/>
    <n v="6024"/>
    <s v="Avilés, Playa de San Juan de Nieva"/>
    <s v="Asturias"/>
    <s v="Asturias"/>
    <m/>
    <s v="43.588461"/>
    <s v="-5.942157"/>
    <s v="Un surfista rescata a tres menores atrapadas por la corriente en San Juan de Nieva"/>
    <x v="0"/>
    <n v="15"/>
    <s v="España"/>
    <s v="Corriente de resaca"/>
    <s v="Local"/>
    <s v="Perdida de Control"/>
    <s v="Sin datos"/>
    <x v="3"/>
    <s v="Playas sin vigilancia"/>
    <s v="Sin datos"/>
    <s v="Sin Reanimacion"/>
    <s v="No vigilado"/>
    <s v="Natación recreativa"/>
    <s v="Ciudadano"/>
    <s v="Asistencia por transeúntes adiestrados"/>
  </r>
  <r>
    <d v="2019-05-30T00:00:00"/>
    <n v="5609"/>
    <n v="6025"/>
    <s v="Miami Playa"/>
    <s v="Tarragona"/>
    <s v="Cataluña"/>
    <m/>
    <s v="41.011688"/>
    <s v="0.933362"/>
    <s v="Salvan a una niña de 2 años de morir ahogada en una piscina privada de Miami Platja"/>
    <x v="0"/>
    <n v="2"/>
    <s v="España"/>
    <s v="Falta de supervisión o vigilancia"/>
    <s v="Sin datos"/>
    <s v="Perdida de Control"/>
    <s v="Sin datos"/>
    <x v="2"/>
    <s v="Piscinas domesticas no vigiladas"/>
    <s v="Excelentes condiciones, entornos cerrados o cubiertos"/>
    <s v="Sin Reanimacion"/>
    <s v="No vigilado"/>
    <s v="Actividad cerca del agua"/>
    <s v="Acompañante, familiar, amigo"/>
    <s v="Asistencia por transeúntes no adiestrados"/>
  </r>
  <r>
    <d v="2019-05-28T00:00:00"/>
    <n v="5532"/>
    <n v="5914"/>
    <s v="Vilaseca, Playa de La Pineda"/>
    <s v="Tarragona"/>
    <s v="Cataluña"/>
    <d v="1899-12-30T13:00:00"/>
    <s v="41.076532"/>
    <s v="1.183281"/>
    <s v="Una niña de 5 años muere ahogada en una playa de Tarragona tras ir a la deriva con su flotador"/>
    <x v="0"/>
    <n v="5"/>
    <s v="Georgia"/>
    <s v="Condiciones del medio acuático"/>
    <s v="Extranjero"/>
    <s v="Ahogado con sintomas de aspiración de agua"/>
    <s v="Sin datos"/>
    <x v="0"/>
    <s v="Playas sin vigilancia"/>
    <s v="Sin datos"/>
    <s v="SVA por SEM"/>
    <s v="No vigilado"/>
    <s v="Natación recreativa"/>
    <s v="Acompañante, familiar, amigo"/>
    <s v="Asistencia por transeúntes no adiestrados"/>
  </r>
  <r>
    <d v="2019-05-26T00:00:00"/>
    <n v="5561"/>
    <n v="5954"/>
    <s v="Las Palmas de Gran Canaria"/>
    <s v="Gran Canaria"/>
    <s v="Canarias"/>
    <m/>
    <s v="28.124226"/>
    <s v="-15.422474"/>
    <s v="Rescatan a 4 personas a la deriva en el mar"/>
    <x v="1"/>
    <n v="15"/>
    <s v="España"/>
    <s v="Naufragio"/>
    <s v="Local"/>
    <s v="Perdida de Control"/>
    <s v="Sin datos"/>
    <x v="3"/>
    <s v="Entorno marino"/>
    <s v="Moderadas condiciones metereológicas o del agua (Bandera amarilla)"/>
    <s v="Sin Reanimacion"/>
    <s v="No vigilado"/>
    <s v="Embarcación a motor"/>
    <s v="Ciudadano"/>
    <s v="Rescate por personal adiestrado con equipamiento"/>
  </r>
  <r>
    <d v="2019-05-26T00:00:00"/>
    <n v="5561"/>
    <n v="5955"/>
    <s v="Las Palmas de Gran Canaria"/>
    <s v="Gran Canaria"/>
    <s v="Canarias"/>
    <m/>
    <s v="28.124226"/>
    <s v="-15.422474"/>
    <s v="Rescatan a 4 personas a la deriva en el mar"/>
    <x v="1"/>
    <n v="15"/>
    <s v="España"/>
    <s v="Naufragio"/>
    <s v="Local"/>
    <s v="Perdida de Control"/>
    <s v="Sin datos"/>
    <x v="3"/>
    <s v="Entorno marino"/>
    <s v="Moderadas condiciones metereológicas o del agua (Bandera amarilla)"/>
    <s v="Sin Reanimacion"/>
    <s v="No vigilado"/>
    <s v="Embarcación a motor"/>
    <s v="Ciudadano"/>
    <s v="Rescate por personal adiestrado con equipamiento"/>
  </r>
  <r>
    <d v="2019-05-26T00:00:00"/>
    <n v="5530"/>
    <n v="5912"/>
    <s v="Muro"/>
    <s v="Mallorca"/>
    <s v="Baleares"/>
    <d v="1899-12-30T10:00:00"/>
    <s v="39.809752"/>
    <s v="3.118486"/>
    <s v="Reaniman a una niña rusa de 10 años a punto de ahogarse en Platja de Muro"/>
    <x v="0"/>
    <n v="10"/>
    <s v="Rusia"/>
    <s v="Sin datos"/>
    <s v="Extranjero"/>
    <s v="Ahogado con sintomas de aspiración de agua"/>
    <s v="Sin datos"/>
    <x v="4"/>
    <s v="Playas con vigilancia"/>
    <s v="Sin datos"/>
    <s v="RCP basica SOS y SVA por SEM"/>
    <s v="En horario de vigilancia"/>
    <s v="Natación recreativa"/>
    <s v="Socorrista en servicio"/>
    <s v="Rescate por Socorristas o personas adiestradas en RCP"/>
  </r>
  <r>
    <d v="2019-05-12T00:00:00"/>
    <n v="5537"/>
    <n v="5919"/>
    <s v="Palomares del Río"/>
    <s v="Sevilla"/>
    <s v="Andalucía"/>
    <d v="1899-12-30T14:00:00"/>
    <s v="37.318987"/>
    <s v="-6.068308"/>
    <s v="La autopsia desvela que el menor de Palomares del Río murió ahogado de manera fortuita al quedarse solo"/>
    <x v="1"/>
    <n v="6"/>
    <s v="España"/>
    <s v="Falta de supervisión o vigilancia"/>
    <s v="Local"/>
    <s v="Ahogamiento secundario a enfermedad"/>
    <s v="Edad, Enfermedad, Enfermedad Mental"/>
    <x v="0"/>
    <s v="Bañera"/>
    <s v="Sin datos"/>
    <s v="SVA por SEM"/>
    <s v="No vigilado"/>
    <s v="Baño en reposo"/>
    <s v="Acompañante, familiar, amigo"/>
    <s v="Asistencia por transeúntes no adiestrados"/>
  </r>
  <r>
    <d v="2019-05-11T00:00:00"/>
    <n v="5526"/>
    <n v="5908"/>
    <s v="Avilés, Playa de Salinas"/>
    <s v="Asturias"/>
    <s v="Asturias"/>
    <d v="1899-12-30T18:00:00"/>
    <s v="43.578361"/>
    <s v="-5.959837"/>
    <s v="Tres surfistas rescatan a una niña de 14 años que se estaba bañando en la playa de Salinas"/>
    <x v="0"/>
    <n v="14"/>
    <s v="España"/>
    <s v="Condiciones del medio acuático"/>
    <s v="Local"/>
    <s v="Perdida de Control"/>
    <s v="Sin datos"/>
    <x v="2"/>
    <s v="Playas sin vigilancia"/>
    <s v="Sin datos"/>
    <s v="Sin Reanimacion"/>
    <s v="No vigilado"/>
    <s v="Natación recreativa"/>
    <s v="Ciudadano"/>
    <s v="Asistencia por transeúntes no adiestrados"/>
  </r>
  <r>
    <d v="2019-04-27T00:00:00"/>
    <n v="5510"/>
    <n v="5892"/>
    <s v="Barranco de Balcez"/>
    <s v="Huesca"/>
    <s v="Aragón"/>
    <d v="1899-12-30T20:00:00"/>
    <s v="42.227377"/>
    <s v="-0.049078"/>
    <s v="Localizado el cadáver del niño de 9 años desaparecido en un barranco en Huesca"/>
    <x v="1"/>
    <n v="9"/>
    <s v="Francia"/>
    <s v="Atrapamiento"/>
    <s v="Extranjero"/>
    <s v="Ahogamiento secundario a accidente"/>
    <s v="Peligrosidad del entorno"/>
    <x v="0"/>
    <s v="Rios, canales y similares"/>
    <s v="Sin datos"/>
    <s v="Recuperacion de cadaver"/>
    <s v="No vigilado"/>
    <s v="Barranquismo"/>
    <s v="Acompañante, familiar, amigo"/>
    <s v="Recuperación de cadaver"/>
  </r>
  <r>
    <d v="2019-04-21T00:00:00"/>
    <n v="5501"/>
    <n v="5881"/>
    <s v="San Pedro de Muro, Playa de Basoñas"/>
    <s v="A Coruña"/>
    <s v="Galicia"/>
    <m/>
    <s v="42.620326"/>
    <s v="-9.063871"/>
    <s v="Rescatan a dos personas que quedaron atrapadas en unas rocas de la playa de Basoñas al subir la marea"/>
    <x v="1"/>
    <n v="15"/>
    <s v="España"/>
    <s v="Condiciones del medio acuático"/>
    <s v="Local"/>
    <s v="Perdida de Control"/>
    <s v="Sin datos"/>
    <x v="3"/>
    <s v="Entorno marino"/>
    <s v="Moderadas condiciones metereológicas o del agua (Bandera amarilla)"/>
    <s v="Sin Reanimacion"/>
    <s v="No vigilado"/>
    <s v="Pesca desde playa o rocas"/>
    <s v="Ciudadano"/>
    <s v="Rescate por personal adiestrado con equipamiento"/>
  </r>
  <r>
    <d v="2019-04-19T00:00:00"/>
    <n v="5495"/>
    <n v="5872"/>
    <s v="Sanxenxo, Playa de Pragueira"/>
    <s v="Pontevedra"/>
    <s v="Galicia"/>
    <d v="1899-12-30T16:00:00"/>
    <s v="42.410580"/>
    <s v="-8.865119"/>
    <s v="Rescatadas dos niñas en una zona acantilada en la Playa de Pragueira en Sanxenxo"/>
    <x v="0"/>
    <n v="14"/>
    <s v="España"/>
    <s v="Condiciones del medio acuático"/>
    <s v="Otra CCAA"/>
    <s v="Perdida de Control"/>
    <s v="Sin datos"/>
    <x v="3"/>
    <s v="Playas sin vigilancia"/>
    <s v="Sin datos"/>
    <s v="Sin Reanimacion"/>
    <s v="No vigilado"/>
    <s v="Natación recreativa"/>
    <s v="Ciudadano"/>
    <s v="Rescate por personal adiestrado con equipamiento"/>
  </r>
  <r>
    <d v="2019-04-19T00:00:00"/>
    <n v="5495"/>
    <n v="5873"/>
    <s v="Sanxenxo, Playa de Pragueira"/>
    <s v="Pontevedra"/>
    <s v="Galicia"/>
    <d v="1899-12-30T16:00:00"/>
    <s v="42.410580"/>
    <s v="-8.865119"/>
    <s v="Rescatadas dos niñas en una zona acantilada en la Playa de Pragueira en Sanxenxo"/>
    <x v="0"/>
    <n v="14"/>
    <s v="España"/>
    <s v="Condiciones del medio acuático"/>
    <s v="Otra CCAA"/>
    <s v="Perdida de Control"/>
    <s v="Sin datos"/>
    <x v="3"/>
    <s v="Playas sin vigilancia"/>
    <s v="Sin datos"/>
    <s v="Sin Reanimacion"/>
    <s v="No vigilado"/>
    <s v="Natación recreativa"/>
    <s v="Ciudadano"/>
    <s v="Rescate por personal adiestrado con equipamiento"/>
  </r>
  <r>
    <d v="2019-04-16T00:00:00"/>
    <n v="5483"/>
    <n v="5860"/>
    <s v="Trobajo del Camino"/>
    <s v="León"/>
    <s v="Castilla y León"/>
    <d v="1899-12-30T16:04:00"/>
    <s v="42.596267"/>
    <s v="-5.608534"/>
    <s v="Rescatan a un menor tras caerse por un pozo en Trobajo del Camino (León"/>
    <x v="1"/>
    <n v="15"/>
    <s v="España"/>
    <s v="Accidente, caída o zambullida accidentales"/>
    <s v="Local"/>
    <s v="Perdida de Control"/>
    <s v="Sin datos"/>
    <x v="2"/>
    <s v="Sistemas de recogida, transporte o almacenamiento de agua"/>
    <s v="Sin datos"/>
    <s v="Sin Reanimacion"/>
    <s v="No vigilado"/>
    <s v="Actividad cerca del agua"/>
    <s v="Acompañante, familiar, amigo"/>
    <s v="Rescate por personal adiestrado con equipamiento"/>
  </r>
  <r>
    <d v="2019-04-14T00:00:00"/>
    <n v="5482"/>
    <n v="5859"/>
    <s v="Guimar"/>
    <s v="Tenerife"/>
    <s v="Canarias"/>
    <d v="1899-12-30T17:01:00"/>
    <s v="28.287629"/>
    <s v="-16.379620"/>
    <s v="Menor herido tras un corte con la hélice de una embarcación de recreo en Tenerife"/>
    <x v="1"/>
    <n v="15"/>
    <s v="España"/>
    <s v="Navegación o deportes acuáticos"/>
    <s v="Sin datos"/>
    <s v="Victima con traumatismo"/>
    <s v="Sin datos"/>
    <x v="5"/>
    <s v="Entorno marino"/>
    <s v="Sin datos"/>
    <s v="Sin Reanimacion"/>
    <s v="No vigilado"/>
    <s v="Embarcación a motor"/>
    <s v="Acompañante, familiar, amigo"/>
    <s v="Asistencia por transeúntes no adiestrados"/>
  </r>
  <r>
    <d v="2019-04-12T00:00:00"/>
    <n v="5475"/>
    <n v="5850"/>
    <s v="Tías"/>
    <s v="Lanzarote"/>
    <s v="Canarias"/>
    <d v="1899-12-30T15:40:00"/>
    <s v="28.921881"/>
    <s v="-13.651414"/>
    <s v="Rescatada una menor con signos de ahogamiento en Lanzarote"/>
    <x v="0"/>
    <n v="5"/>
    <s v="Irlanda"/>
    <s v="Sin datos"/>
    <s v="Extranjero"/>
    <s v="Ahogado con sintomas de aspiración de agua"/>
    <s v="Sin datos"/>
    <x v="4"/>
    <s v="Piscinas de equipamientos hoteleros y similares"/>
    <s v="Buenas condiciones metereológicas o del agua (Bandera Verde)"/>
    <s v="RCP basica SOS y SVA por SEM"/>
    <s v="En horario de vigilancia"/>
    <s v="Natación recreativa"/>
    <s v="Sin datos"/>
    <s v="Rescate por Socorristas o personas adiestradas en RCP"/>
  </r>
  <r>
    <d v="2019-04-12T00:00:00"/>
    <n v="5474"/>
    <n v="5849"/>
    <s v="Tacoronte, Bajas Mesa del Mar"/>
    <s v="Tenerife"/>
    <s v="Canarias"/>
    <d v="1899-12-30T14:16:00"/>
    <s v="28.504150"/>
    <s v="-16.426022"/>
    <s v="Helicóptero del GES rescata a un menor que quedó aislado en la costa en Tenerife"/>
    <x v="1"/>
    <n v="15"/>
    <s v="España"/>
    <s v="Condiciones del medio acuático"/>
    <s v="Sin datos"/>
    <s v="Perdida de Control"/>
    <s v="Sin datos"/>
    <x v="2"/>
    <s v="Entorno marino"/>
    <s v="Sin datos"/>
    <s v="Sin Reanimacion"/>
    <s v="No vigilado"/>
    <s v="Natación recreativa"/>
    <s v="Ciudadano"/>
    <s v="Rescate por personal adiestrado con equipamiento"/>
  </r>
  <r>
    <d v="2019-04-11T00:00:00"/>
    <n v="5893"/>
    <n v="6362"/>
    <s v="Costa Teguise"/>
    <s v="Lanzarote"/>
    <s v="Canarias"/>
    <d v="1899-12-30T14:40:00"/>
    <s v="28.998707"/>
    <s v="-13.492992"/>
    <s v="Fallece un niño de 13 años ahogado en un complejo turístico de Costa Teguise"/>
    <x v="1"/>
    <n v="13"/>
    <s v="Reino Unido"/>
    <s v="Sin datos"/>
    <s v="Extranjero"/>
    <s v="Ahogado con sintomas de aspiración de agua"/>
    <s v="Sin datos"/>
    <x v="0"/>
    <s v="Piscinas de equipamientos hoteleros y similares"/>
    <s v="Buenas condiciones metereológicas o del agua (Bandera Verde)"/>
    <s v="SVA por SEM"/>
    <s v="No vigilado"/>
    <s v="Natación recreativa"/>
    <s v="Acompañante, familiar, amigo"/>
    <s v="Asistencia por transeúntes no adiestrados"/>
  </r>
  <r>
    <d v="2019-03-25T00:00:00"/>
    <n v="5441"/>
    <n v="5811"/>
    <s v="Guardamar del Segura"/>
    <s v="Alicante"/>
    <s v="Cdad Valenciana"/>
    <m/>
    <s v="38.083363"/>
    <s v="-0.651700"/>
    <s v="Rescatada una menor con síntomas de ahogamiento en Guardamar, Alicante"/>
    <x v="0"/>
    <n v="4"/>
    <s v="España"/>
    <s v="Falta de supervisión o vigilancia"/>
    <s v="Local"/>
    <s v="Ahogado con sintomas de aspiración de agua"/>
    <s v="Falta de protección o equipamiento"/>
    <x v="4"/>
    <s v="Piscinas urbanización o privadas no vigiladas"/>
    <s v="Buenas condiciones metereológicas o del agua (Bandera Verde)"/>
    <s v="SVA por SEM"/>
    <s v="No vigilado"/>
    <s v="Natación recreativa"/>
    <s v="Acompañante, familiar, amigo"/>
    <s v="Asistencia por transeúntes no adiestrados"/>
  </r>
  <r>
    <d v="2019-03-10T00:00:00"/>
    <n v="5414"/>
    <n v="5773"/>
    <s v="La Riba, Río Brugent"/>
    <s v="Tarragona"/>
    <s v="Cataluña"/>
    <d v="1899-12-30T11:20:00"/>
    <s v="41.316390"/>
    <s v="1.165659"/>
    <s v="Muere ahogado un joven de 17 años en el río Brugent, a su paso por Tarragona"/>
    <x v="1"/>
    <n v="17"/>
    <s v="España"/>
    <s v="Accidente, caída o zambullida accidentales"/>
    <s v="Local"/>
    <s v="Ahogamiento secundario a accidente"/>
    <s v="Peligrosidad del entorno"/>
    <x v="0"/>
    <s v="Puertos, embarcaderos, amarres"/>
    <s v="Sin datos"/>
    <s v="SVA por SEM"/>
    <s v="No vigilado"/>
    <s v="Zambullida"/>
    <s v="Acompañante, familiar, amigo"/>
    <s v="Recuperación de cadaver"/>
  </r>
  <r>
    <d v="2019-03-10T00:00:00"/>
    <n v="5414"/>
    <n v="5774"/>
    <s v="La Riba, Río Brugent"/>
    <s v="Tarragona"/>
    <s v="Cataluña"/>
    <d v="1899-12-30T11:20:00"/>
    <s v="41.316390"/>
    <s v="1.165659"/>
    <s v="Muere ahogado un joven de 17 años en el río Brugent, a su paso por Tarragona"/>
    <x v="1"/>
    <n v="17"/>
    <s v="España"/>
    <s v="Accidente, caída o zambullida accidentales"/>
    <s v="Local"/>
    <s v="Victima con traumatismo"/>
    <s v="Peligrosidad del entorno"/>
    <x v="5"/>
    <s v="Puertos, embarcaderos, amarres"/>
    <s v="Sin datos"/>
    <s v="Sin Reanimacion"/>
    <s v="No vigilado"/>
    <s v="Zambullida"/>
    <s v="Acompañante, familiar, amigo"/>
    <s v="Recuperación de cadaver"/>
  </r>
  <r>
    <d v="2019-03-10T00:00:00"/>
    <n v="5414"/>
    <n v="5775"/>
    <s v="La Riba, Río Brugent"/>
    <s v="Tarragona"/>
    <s v="Cataluña"/>
    <d v="1899-12-30T11:20:00"/>
    <s v="41.316390"/>
    <s v="1.165659"/>
    <s v="Muere ahogado un joven de 17 años en el río Brugent, a su paso por Tarragona"/>
    <x v="1"/>
    <n v="17"/>
    <s v="España"/>
    <s v="Accidente, caída o zambullida accidentales"/>
    <s v="Local"/>
    <s v="Victima con traumatismo"/>
    <s v="Peligrosidad del entorno"/>
    <x v="5"/>
    <s v="Puertos, embarcaderos, amarres"/>
    <s v="Sin datos"/>
    <s v="Sin Reanimacion"/>
    <s v="No vigilado"/>
    <s v="Zambullida"/>
    <s v="Acompañante, familiar, amigo"/>
    <s v="Recuperación de cadaver"/>
  </r>
  <r>
    <d v="2019-03-07T00:00:00"/>
    <n v="5407"/>
    <n v="5763"/>
    <s v="Gallur, Canal Imperial"/>
    <s v="Zaragoza"/>
    <s v="Aragón"/>
    <d v="1899-12-30T19:00:00"/>
    <s v="41.876112"/>
    <s v="-1.334842"/>
    <s v="Localizado el cuerpo sin vida del joven que cayó con su coche al canal Imperial"/>
    <x v="0"/>
    <n v="17"/>
    <s v="España"/>
    <s v="Accidente de Trafico"/>
    <s v="Sin datos"/>
    <s v="Perdida de Control"/>
    <s v="Sin datos"/>
    <x v="3"/>
    <s v="Rios, canales y similares"/>
    <s v="Sin datos"/>
    <s v="Sin Reanimacion"/>
    <s v="No vigilado"/>
    <s v="Circulación en vehiculo"/>
    <s v="Ciudadano"/>
    <s v="Recuperación de cadaver"/>
  </r>
  <r>
    <d v="2019-03-07T00:00:00"/>
    <n v="5404"/>
    <n v="5760"/>
    <s v="Aguimes, Muelle de Arinaga"/>
    <s v="Gran Canaria"/>
    <s v="Canarias"/>
    <d v="1899-12-30T13:13:00"/>
    <s v="27.849875"/>
    <s v="-15.401527"/>
    <s v="Rescatado un menor tras sufrir un accidente en el mar en Gran Canaria"/>
    <x v="1"/>
    <n v="15"/>
    <s v="España"/>
    <s v="Condiciones del medio acuático"/>
    <s v="Sin datos"/>
    <s v="Victima con traumatismo"/>
    <s v="Sin datos"/>
    <x v="5"/>
    <s v="Playas sin vigilancia"/>
    <s v="Sin datos"/>
    <s v="Sin Reanimacion"/>
    <s v="No vigilado"/>
    <s v="Natación recreativa"/>
    <s v="Acompañante, familiar, amigo"/>
    <s v="Rescate por personal adiestrado con equipamiento"/>
  </r>
  <r>
    <d v="2019-02-25T00:00:00"/>
    <n v="5385"/>
    <n v="5738"/>
    <s v="Cambre, río Mero, presa de A Telva"/>
    <s v="A Coruña"/>
    <s v="Galicia"/>
    <d v="1899-12-30T17:15:00"/>
    <s v="43.299130"/>
    <s v="-8.358381"/>
    <s v="Rescatados tres menores cuando eran arrastrados por la corriente en Cambre"/>
    <x v="1"/>
    <n v="15"/>
    <s v="España"/>
    <s v="Condiciones del medio acuático"/>
    <s v="Local"/>
    <s v="Perdida de Control"/>
    <s v="Peligrosidad del entorno"/>
    <x v="3"/>
    <s v="Rios, canales y similares"/>
    <s v="Sin datos"/>
    <s v="Sin Reanimacion"/>
    <s v="No vigilado"/>
    <s v="Natación recreativa"/>
    <s v="Ciudadano"/>
    <s v="Asistencia por transeúntes no adiestrados"/>
  </r>
  <r>
    <d v="2019-02-25T00:00:00"/>
    <n v="5385"/>
    <n v="5739"/>
    <s v="Cambre, río Mero, presa de A Telva"/>
    <s v="A Coruña"/>
    <s v="Galicia"/>
    <d v="1899-12-30T17:15:00"/>
    <s v="43.299130"/>
    <s v="-8.358381"/>
    <s v="Rescatados tres menores cuando eran arrastrados por la corriente en Cambre"/>
    <x v="1"/>
    <n v="15"/>
    <s v="España"/>
    <s v="Condiciones del medio acuático"/>
    <s v="Local"/>
    <s v="Perdida de Control"/>
    <s v="Peligrosidad del entorno"/>
    <x v="3"/>
    <s v="Rios, canales y similares"/>
    <s v="Sin datos"/>
    <s v="Sin Reanimacion"/>
    <s v="No vigilado"/>
    <s v="Natación recreativa"/>
    <s v="Ciudadano"/>
    <s v="Asistencia por transeúntes no adiestrados"/>
  </r>
  <r>
    <d v="2019-02-25T00:00:00"/>
    <n v="5385"/>
    <n v="5740"/>
    <s v="Cambre, río Mero, presa de A Telva"/>
    <s v="A Coruña"/>
    <s v="Galicia"/>
    <d v="1899-12-30T17:15:00"/>
    <s v="43.299130"/>
    <s v="-8.358381"/>
    <s v="Rescatados tres menores cuando eran arrastrados por la corriente en Cambre"/>
    <x v="1"/>
    <n v="15"/>
    <s v="España"/>
    <s v="Condiciones del medio acuático"/>
    <s v="Local"/>
    <s v="Perdida de Control"/>
    <s v="Peligrosidad del entorno"/>
    <x v="3"/>
    <s v="Rios, canales y similares"/>
    <s v="Sin datos"/>
    <s v="Sin Reanimacion"/>
    <s v="No vigilado"/>
    <s v="Natación recreativa"/>
    <s v="Ciudadano"/>
    <s v="Asistencia por transeúntes no adiestrados"/>
  </r>
  <r>
    <d v="2019-02-24T00:00:00"/>
    <n v="5386"/>
    <n v="5741"/>
    <s v="Zamora, Río Duero"/>
    <s v="Zamora"/>
    <s v="Castilla y León"/>
    <d v="1899-12-30T19:30:00"/>
    <s v="41.500024"/>
    <s v="-5.742344"/>
    <s v="Rescatan a dos niños del azud del río"/>
    <x v="1"/>
    <n v="12"/>
    <s v="España"/>
    <s v="Excesiva confianza o asunción de riesgo"/>
    <s v="Local"/>
    <s v="Perdida de Control"/>
    <s v="Sin datos"/>
    <x v="3"/>
    <s v="Rios, canales y similares"/>
    <s v="Sin datos"/>
    <s v="Sin Reanimacion"/>
    <s v="No vigilado"/>
    <s v="Actividad cerca del agua"/>
    <s v="Ciudadano"/>
    <s v="Rescate por personal adiestrado con equipamiento"/>
  </r>
  <r>
    <d v="2019-02-24T00:00:00"/>
    <n v="5386"/>
    <n v="5742"/>
    <s v="Zamora, Río Duero"/>
    <s v="Zamora"/>
    <s v="Castilla y León"/>
    <d v="1899-12-30T19:30:00"/>
    <s v="41.500024"/>
    <s v="-5.742344"/>
    <s v="Rescatan a dos niños del azud del río"/>
    <x v="1"/>
    <n v="12"/>
    <s v="España"/>
    <s v="Excesiva confianza o asunción de riesgo"/>
    <s v="Local"/>
    <s v="Perdida de Control"/>
    <s v="Sin datos"/>
    <x v="3"/>
    <s v="Rios, canales y similares"/>
    <s v="Sin datos"/>
    <s v="Sin Reanimacion"/>
    <s v="No vigilado"/>
    <s v="Actividad cerca del agua"/>
    <s v="Ciudadano"/>
    <s v="Rescate por personal adiestrado con equipamiento"/>
  </r>
  <r>
    <d v="2019-02-03T00:00:00"/>
    <n v="5395"/>
    <n v="5751"/>
    <s v="Belén, Trujillo"/>
    <s v="Cáceres"/>
    <s v="Extremadura"/>
    <d v="1899-12-30T14:30:00"/>
    <s v="39.481566"/>
    <s v="-5.844636"/>
    <s v="Fallece un niño de 2 años ahogado tras caer a una piscina"/>
    <x v="1"/>
    <n v="2"/>
    <s v="España"/>
    <s v="Falta de supervisión o vigilancia"/>
    <s v="Local"/>
    <s v="Ahogado con sintomas de aspiración de agua"/>
    <s v="Sin datos"/>
    <x v="0"/>
    <s v="Piscinas domesticas no vigiladas"/>
    <s v="Excelentes condiciones, entornos cerrados o cubiertos"/>
    <s v="SVA por SEM"/>
    <s v="No vigilado"/>
    <s v="Actividad cerca del agua"/>
    <s v="Acompañante, familiar, amigo"/>
    <s v="Asistencia por transeúntes no adiestrados"/>
  </r>
  <r>
    <d v="2019-01-04T00:00:00"/>
    <n v="5292"/>
    <n v="5622"/>
    <s v="Tamariu, Cala Gamarus"/>
    <s v="Girona"/>
    <s v="Cataluña"/>
    <d v="1899-12-30T11:30:00"/>
    <s v="41.911388"/>
    <s v="3.209499"/>
    <s v="Rescatan a un adulto y a un menor del mar en Tamariu"/>
    <x v="1"/>
    <n v="10"/>
    <s v="Lituania"/>
    <s v="Accidente, caída o zambullida accidentales"/>
    <s v="Extranjero"/>
    <s v="Perdida de Control"/>
    <s v="Sin datos"/>
    <x v="2"/>
    <s v="Entorno marino"/>
    <s v="Moderadas condiciones metereológicas o del agua (Bandera amarilla)"/>
    <s v="Sin Reanimacion"/>
    <s v="No vigilado"/>
    <s v="Actividad cerca del agua"/>
    <s v="Acompañante, familiar, amigo"/>
    <s v="Rescate por personal adiestrado con equipamiento"/>
  </r>
  <r>
    <m/>
    <m/>
    <m/>
    <m/>
    <m/>
    <m/>
    <m/>
    <m/>
    <m/>
    <m/>
    <x v="3"/>
    <m/>
    <m/>
    <m/>
    <m/>
    <m/>
    <m/>
    <x v="6"/>
    <m/>
    <m/>
    <m/>
    <m/>
    <m/>
    <m/>
    <m/>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name="Tabla dinámica1" cacheId="0" applyNumberFormats="0" applyBorderFormats="0" applyFontFormats="0" applyPatternFormats="0" applyAlignmentFormats="0" applyWidthHeightFormats="1" dataCaption="Valores" updatedVersion="3" minRefreshableVersion="3" showCalcMbrs="0" useAutoFormatting="1" itemPrintTitles="1" createdVersion="3" indent="0" outline="1" outlineData="1" multipleFieldFilters="0" chartFormat="4" rowHeaderCaption="Pronóstico" colHeaderCaption="Sexo">
  <location ref="B3:F14" firstHeaderRow="1" firstDataRow="2" firstDataCol="1"/>
  <pivotFields count="26">
    <pivotField showAll="0"/>
    <pivotField showAll="0"/>
    <pivotField showAll="0"/>
    <pivotField showAll="0"/>
    <pivotField showAll="0"/>
    <pivotField showAll="0"/>
    <pivotField showAll="0"/>
    <pivotField showAll="0"/>
    <pivotField showAll="0"/>
    <pivotField showAll="0"/>
    <pivotField axis="axisCol" dataField="1" showAll="0">
      <items count="12">
        <item x="1"/>
        <item x="0"/>
        <item h="1" x="2"/>
        <item x="3"/>
        <item m="1" x="9"/>
        <item m="1" x="4"/>
        <item m="1" x="7"/>
        <item m="1" x="8"/>
        <item m="1" x="10"/>
        <item m="1" x="6"/>
        <item m="1" x="5"/>
        <item t="default"/>
      </items>
    </pivotField>
    <pivotField showAll="0"/>
    <pivotField showAll="0"/>
    <pivotField showAll="0"/>
    <pivotField showAll="0"/>
    <pivotField showAll="0"/>
    <pivotField showAll="0"/>
    <pivotField axis="axisRow" showAll="0" sortType="descending">
      <items count="11">
        <item x="0"/>
        <item x="5"/>
        <item x="8"/>
        <item x="2"/>
        <item h="1" x="9"/>
        <item x="1"/>
        <item x="3"/>
        <item x="7"/>
        <item x="4"/>
        <item x="6"/>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showAll="0"/>
    <pivotField showAll="0"/>
    <pivotField showAll="0"/>
  </pivotFields>
  <rowFields count="1">
    <field x="17"/>
  </rowFields>
  <rowItems count="10">
    <i>
      <x/>
    </i>
    <i>
      <x v="3"/>
    </i>
    <i>
      <x v="5"/>
    </i>
    <i>
      <x v="6"/>
    </i>
    <i>
      <x v="1"/>
    </i>
    <i>
      <x v="8"/>
    </i>
    <i>
      <x v="2"/>
    </i>
    <i>
      <x v="9"/>
    </i>
    <i>
      <x v="7"/>
    </i>
    <i t="grand">
      <x/>
    </i>
  </rowItems>
  <colFields count="1">
    <field x="10"/>
  </colFields>
  <colItems count="4">
    <i>
      <x/>
    </i>
    <i>
      <x v="1"/>
    </i>
    <i>
      <x v="3"/>
    </i>
    <i t="grand">
      <x/>
    </i>
  </colItems>
  <dataFields count="1">
    <dataField name="Cuenta de Sexo" fld="10" subtotal="count" baseField="0" baseItem="0"/>
  </dataFields>
  <formats count="6">
    <format dxfId="798">
      <pivotArea type="all" dataOnly="0" outline="0" fieldPosition="0"/>
    </format>
    <format dxfId="797">
      <pivotArea outline="0" collapsedLevelsAreSubtotals="1" fieldPosition="0"/>
    </format>
    <format dxfId="796">
      <pivotArea field="10" type="button" dataOnly="0" labelOnly="1" outline="0" axis="axisCol" fieldPosition="0"/>
    </format>
    <format dxfId="795">
      <pivotArea type="topRight" dataOnly="0" labelOnly="1" outline="0" fieldPosition="0"/>
    </format>
    <format dxfId="794">
      <pivotArea dataOnly="0" labelOnly="1" fieldPosition="0">
        <references count="1">
          <reference field="10" count="0"/>
        </references>
      </pivotArea>
    </format>
    <format dxfId="793">
      <pivotArea dataOnly="0" labelOnly="1" grandCol="1" outline="0" fieldPosition="0"/>
    </format>
  </formats>
  <chartFormats count="16">
    <chartFormat chart="0" format="0" series="1">
      <pivotArea type="data" outline="0" fieldPosition="0">
        <references count="2">
          <reference field="4294967294" count="1" selected="0">
            <x v="0"/>
          </reference>
          <reference field="10" count="1" selected="0">
            <x v="0"/>
          </reference>
        </references>
      </pivotArea>
    </chartFormat>
    <chartFormat chart="0" format="1" series="1">
      <pivotArea type="data" outline="0" fieldPosition="0">
        <references count="2">
          <reference field="4294967294" count="1" selected="0">
            <x v="0"/>
          </reference>
          <reference field="10" count="1" selected="0">
            <x v="1"/>
          </reference>
        </references>
      </pivotArea>
    </chartFormat>
    <chartFormat chart="0" format="2" series="1">
      <pivotArea type="data" outline="0" fieldPosition="0">
        <references count="2">
          <reference field="4294967294" count="1" selected="0">
            <x v="0"/>
          </reference>
          <reference field="10" count="1" selected="0">
            <x v="2"/>
          </reference>
        </references>
      </pivotArea>
    </chartFormat>
    <chartFormat chart="0" format="3">
      <pivotArea type="data" outline="0" fieldPosition="0">
        <references count="3">
          <reference field="4294967294" count="1" selected="0">
            <x v="0"/>
          </reference>
          <reference field="10" count="1" selected="0">
            <x v="0"/>
          </reference>
          <reference field="17" count="1" selected="0">
            <x v="5"/>
          </reference>
        </references>
      </pivotArea>
    </chartFormat>
    <chartFormat chart="0" format="4">
      <pivotArea type="data" outline="0" fieldPosition="0">
        <references count="3">
          <reference field="4294967294" count="1" selected="0">
            <x v="0"/>
          </reference>
          <reference field="10" count="1" selected="0">
            <x v="0"/>
          </reference>
          <reference field="17" count="1" selected="0">
            <x v="0"/>
          </reference>
        </references>
      </pivotArea>
    </chartFormat>
    <chartFormat chart="0" format="5">
      <pivotArea type="data" outline="0" fieldPosition="0">
        <references count="3">
          <reference field="4294967294" count="1" selected="0">
            <x v="0"/>
          </reference>
          <reference field="10" count="1" selected="0">
            <x v="0"/>
          </reference>
          <reference field="17" count="1" selected="0">
            <x v="1"/>
          </reference>
        </references>
      </pivotArea>
    </chartFormat>
    <chartFormat chart="0" format="6">
      <pivotArea type="data" outline="0" fieldPosition="0">
        <references count="3">
          <reference field="4294967294" count="1" selected="0">
            <x v="0"/>
          </reference>
          <reference field="10" count="1" selected="0">
            <x v="0"/>
          </reference>
          <reference field="17" count="1" selected="0">
            <x v="3"/>
          </reference>
        </references>
      </pivotArea>
    </chartFormat>
    <chartFormat chart="0" format="7">
      <pivotArea type="data" outline="0" fieldPosition="0">
        <references count="3">
          <reference field="4294967294" count="1" selected="0">
            <x v="0"/>
          </reference>
          <reference field="10" count="1" selected="0">
            <x v="0"/>
          </reference>
          <reference field="17" count="1" selected="0">
            <x v="2"/>
          </reference>
        </references>
      </pivotArea>
    </chartFormat>
    <chartFormat chart="1" format="0" series="1">
      <pivotArea type="data" outline="0" fieldPosition="0">
        <references count="2">
          <reference field="4294967294" count="1" selected="0">
            <x v="0"/>
          </reference>
          <reference field="10" count="1" selected="0">
            <x v="0"/>
          </reference>
        </references>
      </pivotArea>
    </chartFormat>
    <chartFormat chart="1" format="1" series="1">
      <pivotArea type="data" outline="0" fieldPosition="0">
        <references count="2">
          <reference field="4294967294" count="1" selected="0">
            <x v="0"/>
          </reference>
          <reference field="10" count="1" selected="0">
            <x v="1"/>
          </reference>
        </references>
      </pivotArea>
    </chartFormat>
    <chartFormat chart="1" format="2" series="1">
      <pivotArea type="data" outline="0" fieldPosition="0">
        <references count="2">
          <reference field="4294967294" count="1" selected="0">
            <x v="0"/>
          </reference>
          <reference field="10" count="1" selected="0">
            <x v="2"/>
          </reference>
        </references>
      </pivotArea>
    </chartFormat>
    <chartFormat chart="2" format="0" series="1">
      <pivotArea type="data" outline="0" fieldPosition="0">
        <references count="2">
          <reference field="4294967294" count="1" selected="0">
            <x v="0"/>
          </reference>
          <reference field="10" count="1" selected="0">
            <x v="0"/>
          </reference>
        </references>
      </pivotArea>
    </chartFormat>
    <chartFormat chart="2" format="1" series="1">
      <pivotArea type="data" outline="0" fieldPosition="0">
        <references count="2">
          <reference field="4294967294" count="1" selected="0">
            <x v="0"/>
          </reference>
          <reference field="10" count="1" selected="0">
            <x v="1"/>
          </reference>
        </references>
      </pivotArea>
    </chartFormat>
    <chartFormat chart="2" format="2" series="1">
      <pivotArea type="data" outline="0" fieldPosition="0">
        <references count="2">
          <reference field="4294967294" count="1" selected="0">
            <x v="0"/>
          </reference>
          <reference field="10" count="1" selected="0">
            <x v="3"/>
          </reference>
        </references>
      </pivotArea>
    </chartFormat>
    <chartFormat chart="2" format="3" series="1">
      <pivotArea type="data" outline="0" fieldPosition="0">
        <references count="2">
          <reference field="4294967294" count="1" selected="0">
            <x v="0"/>
          </reference>
          <reference field="10" count="1" selected="0">
            <x v="6"/>
          </reference>
        </references>
      </pivotArea>
    </chartFormat>
    <chartFormat chart="2" format="4" series="1">
      <pivotArea type="data" outline="0" fieldPosition="0">
        <references count="2">
          <reference field="4294967294" count="1" selected="0">
            <x v="0"/>
          </reference>
          <reference field="10" count="1" selected="0">
            <x v="7"/>
          </reference>
        </references>
      </pivotArea>
    </chartFormat>
  </chartFormats>
  <pivotTableStyleInfo name="PivotStyleLight16"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name="Tabla dinámica5" cacheId="0" applyNumberFormats="0" applyBorderFormats="0" applyFontFormats="0" applyPatternFormats="0" applyAlignmentFormats="0" applyWidthHeightFormats="1" dataCaption="Valores" updatedVersion="3" minRefreshableVersion="3" showCalcMbrs="0" useAutoFormatting="1" itemPrintTitles="1" createdVersion="3" indent="0" outline="1" outlineData="1" multipleFieldFilters="0" chartFormat="8" rowHeaderCaption="Sexo" colHeaderCaption="Sexo">
  <location ref="P23:Q27" firstHeaderRow="1" firstDataRow="1" firstDataCol="1"/>
  <pivotFields count="26">
    <pivotField showAll="0"/>
    <pivotField showAll="0"/>
    <pivotField showAll="0"/>
    <pivotField showAll="0"/>
    <pivotField showAll="0"/>
    <pivotField showAll="0"/>
    <pivotField showAll="0"/>
    <pivotField showAll="0"/>
    <pivotField showAll="0"/>
    <pivotField showAll="0"/>
    <pivotField axis="axisRow" dataField="1" showAll="0">
      <items count="12">
        <item x="1"/>
        <item x="0"/>
        <item h="1" x="2"/>
        <item x="3"/>
        <item m="1" x="9"/>
        <item m="1" x="4"/>
        <item h="1" m="1" x="7"/>
        <item h="1" m="1" x="8"/>
        <item h="1" m="1" x="10"/>
        <item h="1" m="1" x="6"/>
        <item h="1" m="1" x="5"/>
        <item t="default"/>
      </items>
    </pivotField>
    <pivotField showAll="0"/>
    <pivotField showAll="0"/>
    <pivotField showAll="0"/>
    <pivotField showAll="0"/>
    <pivotField showAll="0"/>
    <pivotField showAll="0"/>
    <pivotField multipleItemSelectionAllowed="1" showAll="0"/>
    <pivotField showAll="0"/>
    <pivotField showAll="0"/>
    <pivotField showAll="0"/>
    <pivotField showAll="0"/>
    <pivotField showAll="0"/>
    <pivotField showAll="0"/>
    <pivotField showAll="0"/>
    <pivotField showAll="0"/>
  </pivotFields>
  <rowFields count="1">
    <field x="10"/>
  </rowFields>
  <rowItems count="4">
    <i>
      <x/>
    </i>
    <i>
      <x v="1"/>
    </i>
    <i>
      <x v="3"/>
    </i>
    <i t="grand">
      <x/>
    </i>
  </rowItems>
  <colItems count="1">
    <i/>
  </colItems>
  <dataFields count="1">
    <dataField name="Cuenta de Sexo" fld="10" subtotal="count" baseField="0" baseItem="0"/>
  </dataFields>
  <formats count="6">
    <format dxfId="804">
      <pivotArea type="all" dataOnly="0" outline="0" fieldPosition="0"/>
    </format>
    <format dxfId="803">
      <pivotArea outline="0" collapsedLevelsAreSubtotals="1" fieldPosition="0"/>
    </format>
    <format dxfId="802">
      <pivotArea field="10" type="button" dataOnly="0" labelOnly="1" outline="0" axis="axisRow" fieldPosition="0"/>
    </format>
    <format dxfId="801">
      <pivotArea type="topRight" dataOnly="0" labelOnly="1" outline="0" fieldPosition="0"/>
    </format>
    <format dxfId="800">
      <pivotArea dataOnly="0" labelOnly="1" fieldPosition="0">
        <references count="1">
          <reference field="10" count="0"/>
        </references>
      </pivotArea>
    </format>
    <format dxfId="799">
      <pivotArea dataOnly="0" labelOnly="1" grandCol="1" outline="0" fieldPosition="0"/>
    </format>
  </formats>
  <chartFormats count="10">
    <chartFormat chart="0" format="0" series="1">
      <pivotArea type="data" outline="0" fieldPosition="0">
        <references count="2">
          <reference field="4294967294" count="1" selected="0">
            <x v="0"/>
          </reference>
          <reference field="10" count="1" selected="0">
            <x v="0"/>
          </reference>
        </references>
      </pivotArea>
    </chartFormat>
    <chartFormat chart="0" format="1" series="1">
      <pivotArea type="data" outline="0" fieldPosition="0">
        <references count="2">
          <reference field="4294967294" count="1" selected="0">
            <x v="0"/>
          </reference>
          <reference field="10" count="1" selected="0">
            <x v="1"/>
          </reference>
        </references>
      </pivotArea>
    </chartFormat>
    <chartFormat chart="0" format="2" series="1">
      <pivotArea type="data" outline="0" fieldPosition="0">
        <references count="2">
          <reference field="4294967294" count="1" selected="0">
            <x v="0"/>
          </reference>
          <reference field="10" count="1" selected="0">
            <x v="2"/>
          </reference>
        </references>
      </pivotArea>
    </chartFormat>
    <chartFormat chart="1" format="0" series="1">
      <pivotArea type="data" outline="0" fieldPosition="0">
        <references count="2">
          <reference field="4294967294" count="1" selected="0">
            <x v="0"/>
          </reference>
          <reference field="10" count="1" selected="0">
            <x v="0"/>
          </reference>
        </references>
      </pivotArea>
    </chartFormat>
    <chartFormat chart="1" format="1" series="1">
      <pivotArea type="data" outline="0" fieldPosition="0">
        <references count="2">
          <reference field="4294967294" count="1" selected="0">
            <x v="0"/>
          </reference>
          <reference field="10" count="1" selected="0">
            <x v="1"/>
          </reference>
        </references>
      </pivotArea>
    </chartFormat>
    <chartFormat chart="1" format="2" series="1">
      <pivotArea type="data" outline="0" fieldPosition="0">
        <references count="2">
          <reference field="4294967294" count="1" selected="0">
            <x v="0"/>
          </reference>
          <reference field="10" count="1" selected="0">
            <x v="2"/>
          </reference>
        </references>
      </pivotArea>
    </chartFormat>
    <chartFormat chart="2" format="0" series="1">
      <pivotArea type="data" outline="0" fieldPosition="0">
        <references count="1">
          <reference field="4294967294" count="1" selected="0">
            <x v="0"/>
          </reference>
        </references>
      </pivotArea>
    </chartFormat>
    <chartFormat chart="2" format="1">
      <pivotArea type="data" outline="0" fieldPosition="0">
        <references count="2">
          <reference field="4294967294" count="1" selected="0">
            <x v="0"/>
          </reference>
          <reference field="10" count="1" selected="0">
            <x v="0"/>
          </reference>
        </references>
      </pivotArea>
    </chartFormat>
    <chartFormat chart="2" format="2">
      <pivotArea type="data" outline="0" fieldPosition="0">
        <references count="2">
          <reference field="4294967294" count="1" selected="0">
            <x v="0"/>
          </reference>
          <reference field="10" count="1" selected="0">
            <x v="1"/>
          </reference>
        </references>
      </pivotArea>
    </chartFormat>
    <chartFormat chart="2" format="3">
      <pivotArea type="data" outline="0" fieldPosition="0">
        <references count="2">
          <reference field="4294967294" count="1" selected="0">
            <x v="0"/>
          </reference>
          <reference field="10" count="1" selected="0">
            <x v="3"/>
          </reference>
        </references>
      </pivotArea>
    </chartFormat>
  </chartFormats>
  <pivotTableStyleInfo name="PivotStyleLight16"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name="Tabla dinámica3" cacheId="1" applyNumberFormats="0" applyBorderFormats="0" applyFontFormats="0" applyPatternFormats="0" applyAlignmentFormats="0" applyWidthHeightFormats="1" dataCaption="Valores" updatedVersion="3" minRefreshableVersion="3" showCalcMbrs="0" useAutoFormatting="1" itemPrintTitles="1" createdVersion="3" indent="0" outline="1" outlineData="1" multipleFieldFilters="0" chartFormat="2" rowHeaderCaption="Pronóstico" colHeaderCaption="Sexo">
  <location ref="B35:D1782" firstHeaderRow="1" firstDataRow="2" firstDataCol="1"/>
  <pivotFields count="27">
    <pivotField showAll="0"/>
    <pivotField axis="axisRow" dataField="1" showAll="0">
      <items count="1855">
        <item sd="0" m="1" x="1715"/>
        <item sd="0" m="1" x="1063"/>
        <item sd="0" m="1" x="1283"/>
        <item sd="0" m="1" x="1392"/>
        <item sd="0" m="1" x="1503"/>
        <item sd="0" m="1" x="1615"/>
        <item sd="0" m="1" x="1729"/>
        <item sd="0" m="1" x="1843"/>
        <item sd="0" m="1" x="1077"/>
        <item sd="0" m="1" x="1187"/>
        <item sd="0" m="1" x="1295"/>
        <item sd="0" m="1" x="1406"/>
        <item sd="0" m="1" x="1517"/>
        <item sd="0" m="1" x="1629"/>
        <item sd="0" m="1" x="1092"/>
        <item sd="0" m="1" x="1199"/>
        <item sd="0" m="1" x="1310"/>
        <item sd="0" x="974"/>
        <item sd="0" m="1" x="1420"/>
        <item sd="0" m="1" x="1644"/>
        <item sd="0" m="1" x="1434"/>
        <item sd="0" m="1" x="1322"/>
        <item sd="0" m="1" x="1116"/>
        <item sd="0" m="1" x="1222"/>
        <item sd="0" m="1" x="1004"/>
        <item sd="0" m="1" x="1771"/>
        <item sd="0" m="1" x="1657"/>
        <item sd="0" m="1" x="1547"/>
        <item sd="0" m="1" x="1533"/>
        <item sd="0" m="1" x="1448"/>
        <item sd="0" m="1" x="1336"/>
        <item sd="0" m="1" x="1237"/>
        <item sd="0" m="1" x="1460"/>
        <item sd="0" m="1" x="1670"/>
        <item sd="0" m="1" x="1560"/>
        <item sd="0" m="1" x="1030"/>
        <item sd="0" m="1" x="1684"/>
        <item sd="0" m="1" x="1798"/>
        <item sd="0" m="1" x="1575"/>
        <item sd="0" m="1" x="1045"/>
        <item sd="0" m="1" x="1470"/>
        <item sd="0" m="1" x="1252"/>
        <item sd="0" m="1" x="1362"/>
        <item sd="0" m="1" x="1349"/>
        <item sd="0" m="1" x="1599"/>
        <item sd="0" m="1" x="1711"/>
        <item sd="0" m="1" x="1485"/>
        <item sd="0" m="1" x="1375"/>
        <item sd="0" m="1" x="1266"/>
        <item sd="0" m="1" x="1157"/>
        <item sd="0" m="1" x="1059"/>
        <item sd="0" m="1" x="1170"/>
        <item sd="0" m="1" x="1839"/>
        <item sd="0" m="1" x="1725"/>
        <item sd="0" m="1" x="1611"/>
        <item sd="0" m="1" x="1073"/>
        <item sd="0" m="1" x="1499"/>
        <item sd="0" m="1" x="1825"/>
        <item sd="0" m="1" x="1388"/>
        <item sd="0" m="1" x="1703"/>
        <item sd="0" m="1" x="1474"/>
        <item sd="0" m="1" x="1850"/>
        <item sd="0" m="1" x="1736"/>
        <item sd="0" m="1" x="1084"/>
        <item sd="0" m="1" x="1413"/>
        <item sd="0" m="1" x="1302"/>
        <item sd="0" m="1" x="1636"/>
        <item sd="0" m="1" x="1524"/>
        <item sd="0" m="1" x="1750"/>
        <item sd="0" m="1" x="1346"/>
        <item sd="0" m="1" x="1127"/>
        <item sd="0" m="1" x="1233"/>
        <item sd="0" m="1" x="1183"/>
        <item sd="0" m="1" x="1251"/>
        <item sd="0" m="1" x="1586"/>
        <item sd="0" m="1" x="1361"/>
        <item sd="0" m="1" x="1144"/>
        <item sd="0" m="1" x="1683"/>
        <item sd="0" m="1" x="1029"/>
        <item sd="0" m="1" x="1797"/>
        <item sd="0" m="1" x="1574"/>
        <item sd="0" m="1" x="1156"/>
        <item sd="0" m="1" x="1374"/>
        <item sd="0" m="1" x="1044"/>
        <item sd="0" m="1" x="1265"/>
        <item sd="0" m="1" x="1697"/>
        <item sd="0" m="1" x="1610"/>
        <item sd="0" m="1" x="1498"/>
        <item sd="0" m="1" x="1279"/>
        <item sd="0" m="1" x="1169"/>
        <item sd="0" m="1" x="1058"/>
        <item sd="0" m="1" x="1824"/>
        <item sd="0" m="1" x="1710"/>
        <item sd="0" m="1" x="1598"/>
        <item sd="0" m="1" x="1387"/>
        <item sd="0" m="1" x="1484"/>
        <item sd="0" m="1" x="1625"/>
        <item sd="0" m="1" x="1838"/>
        <item sd="0" m="1" x="1740"/>
        <item sd="0" m="1" x="1513"/>
        <item sd="0" m="1" x="1402"/>
        <item sd="0" m="1" x="1182"/>
        <item sd="0" m="1" x="1291"/>
        <item sd="0" m="1" x="1072"/>
        <item sd="0" m="1" x="1724"/>
        <item sd="0" m="1" x="1088"/>
        <item sd="0" m="1" x="1306"/>
        <item sd="0" m="1" x="1543"/>
        <item sd="0" m="1" x="1528"/>
        <item sd="0" m="1" x="1207"/>
        <item sd="0" m="1" x="1430"/>
        <item sd="0" m="1" x="1100"/>
        <item sd="0" m="1" x="987"/>
        <item sd="0" m="1" x="1754"/>
        <item sd="0" m="1" x="1640"/>
        <item sd="0" m="1" x="1196"/>
        <item sd="0" m="1" x="1653"/>
        <item sd="0" m="1" x="1767"/>
        <item sd="0" m="1" x="1112"/>
        <item sd="0" m="1" x="1000"/>
        <item sd="0" m="1" x="1126"/>
        <item sd="0" m="1" x="1014"/>
        <item sd="0" m="1" x="1781"/>
        <item sd="0" m="1" x="1667"/>
        <item sd="0" m="1" x="1444"/>
        <item sd="0" m="1" x="1332"/>
        <item sd="0" m="1" x="1232"/>
        <item sd="0" m="1" x="1345"/>
        <item sd="0" m="1" x="1820"/>
        <item sd="0" m="1" x="1706"/>
        <item sd="0" m="1" x="1582"/>
        <item sd="0" m="1" x="1466"/>
        <item sd="0" m="1" x="1679"/>
        <item sd="0" m="1" x="1570"/>
        <item sd="0" m="1" x="1594"/>
        <item sd="0" m="1" x="1153"/>
        <item sd="0" m="1" x="1357"/>
        <item sd="0" m="1" x="1026"/>
        <item sd="0" m="1" x="1456"/>
        <item sd="0" m="1" x="1808"/>
        <item sd="0" m="1" x="1140"/>
        <item sd="0" m="1" x="1275"/>
        <item sd="0" m="1" x="1694"/>
        <item sd="0" m="1" x="1384"/>
        <item sd="0" m="1" x="1166"/>
        <item sd="0" m="1" x="1261"/>
        <item sd="0" m="1" x="1040"/>
        <item sd="0" m="1" x="1247"/>
        <item sd="0" m="1" x="1370"/>
        <item sd="0" m="1" x="1793"/>
        <item sd="0" m="1" x="1480"/>
        <item sd="0" m="1" x="1054"/>
        <item sd="0" m="1" x="1834"/>
        <item sd="0" m="1" x="1720"/>
        <item sd="0" m="1" x="1069"/>
        <item sd="0" m="1" x="1494"/>
        <item sd="0" m="1" x="1607"/>
        <item sd="0" m="1" x="1315"/>
        <item sd="0" m="1" x="1763"/>
        <item sd="0" m="1" x="1650"/>
        <item sd="0" m="1" x="1539"/>
        <item sd="0" m="1" x="1426"/>
        <item sd="0" m="1" x="1412"/>
        <item sd="0" m="1" x="1301"/>
        <item sd="0" m="1" x="1749"/>
        <item sd="0" m="1" x="1193"/>
        <item sd="0" m="1" x="1635"/>
        <item sd="0" m="1" x="1523"/>
        <item sd="0" m="1" x="1096"/>
        <item sd="0" m="1" x="983"/>
        <item sd="0" m="1" x="1083"/>
        <item sd="0" m="1" x="1849"/>
        <item sd="0" m="1" x="1735"/>
        <item sd="0" m="1" x="1509"/>
        <item sd="0" m="1" x="1621"/>
        <item sd="0" m="1" x="1287"/>
        <item sd="0" m="1" x="1398"/>
        <item sd="0" m="1" x="1718"/>
        <item sd="0" m="1" x="1831"/>
        <item sd="0" m="1" x="1010"/>
        <item sd="0" m="1" x="1122"/>
        <item sd="0" m="1" x="1553"/>
        <item sd="0" m="1" x="1328"/>
        <item sd="0" m="1" x="996"/>
        <item sd="0" m="1" x="1228"/>
        <item sd="0" m="1" x="1440"/>
        <item sd="0" m="1" x="1216"/>
        <item sd="0" m="1" x="1108"/>
        <item sd="0" m="1" x="1663"/>
        <item sd="0" m="1" x="1342"/>
        <item sd="0" m="1" x="1022"/>
        <item sd="0" m="1" x="1604"/>
        <item sd="0" m="1" x="1381"/>
        <item sd="0" m="1" x="1163"/>
        <item sd="0" m="1" x="1051"/>
        <item sd="0" m="1" x="1817"/>
        <item sd="0" m="1" x="1272"/>
        <item sd="0" m="1" x="1702"/>
        <item sd="0" m="1" x="1368"/>
        <item sd="0" m="1" x="1804"/>
        <item sd="0" m="1" x="1150"/>
        <item sd="0" m="1" x="1690"/>
        <item sd="0" m="1" x="1036"/>
        <item sd="0" m="1" x="1477"/>
        <item sd="0" m="1" x="1243"/>
        <item sd="0" m="1" x="1136"/>
        <item sd="0" m="1" x="1789"/>
        <item sd="0" m="1" x="1258"/>
        <item sd="0" m="1" x="1566"/>
        <item sd="0" m="1" x="1452"/>
        <item sd="0" m="1" x="1777"/>
        <item sd="0" m="1" x="1491"/>
        <item sd="0" m="1" x="1676"/>
        <item sd="0" m="1" x="1190"/>
        <item sd="0" m="1" x="1066"/>
        <item sd="0" m="1" x="1298"/>
        <item sd="0" m="1" x="1080"/>
        <item sd="0" m="1" x="1732"/>
        <item sd="0" m="1" x="1618"/>
        <item sd="0" m="1" x="1395"/>
        <item sd="0" m="1" x="1846"/>
        <item sd="0" m="1" x="1506"/>
        <item sd="0" m="1" x="1176"/>
        <item sd="0" m="1" x="1746"/>
        <item sd="0" m="1" x="1632"/>
        <item sd="0" m="1" x="1409"/>
        <item sd="0" m="1" x="1105"/>
        <item sd="0" m="1" x="993"/>
        <item sd="0" m="1" x="1536"/>
        <item sd="0" m="1" x="1201"/>
        <item sd="0" m="1" x="980"/>
        <item sd="0" m="1" x="1760"/>
        <item sd="0" m="1" x="1647"/>
        <item sd="0" m="1" x="1423"/>
        <item sd="0" m="1" x="1019"/>
        <item sd="0" m="1" x="1563"/>
        <item sd="0" m="1" x="1450"/>
        <item sd="0" m="1" x="1339"/>
        <item sd="0" m="1" x="1225"/>
        <item sd="0" m="1" x="1550"/>
        <item sd="0" m="1" x="1119"/>
        <item sd="0" m="1" x="1007"/>
        <item sd="0" m="1" x="1660"/>
        <item sd="0" m="1" x="1213"/>
        <item sd="0" m="1" x="1774"/>
        <item sd="0" m="1" x="1133"/>
        <item sd="0" m="1" x="1240"/>
        <item sd="0" m="1" x="1352"/>
        <item sd="0" m="1" x="1437"/>
        <item sd="0" m="1" x="1325"/>
        <item sd="0" m="1" x="1687"/>
        <item sd="0" m="1" x="1801"/>
        <item sd="0" m="1" x="1076"/>
        <item sd="0" m="1" x="1842"/>
        <item sd="0" m="1" x="1728"/>
        <item sd="0" m="1" x="1173"/>
        <item sd="0" m="1" x="1714"/>
        <item sd="0" m="1" x="1062"/>
        <item sd="0" m="1" x="1828"/>
        <item sd="0" m="1" x="1378"/>
        <item sd="0" m="1" x="1048"/>
        <item sd="0" m="1" x="1814"/>
        <item sd="0" m="1" x="1391"/>
        <item sd="0" m="1" x="1282"/>
        <item sd="0" m="1" x="1488"/>
        <item sd="0" m="1" x="1502"/>
        <item sd="0" m="1" x="1160"/>
        <item sd="0" m="1" x="1269"/>
        <item sd="0" m="1" x="1589"/>
        <item sd="0" m="1" x="1255"/>
        <item sd="0" m="1" x="1700"/>
        <item sd="0" m="1" x="1365"/>
        <item sd="0" m="1" x="1147"/>
        <item sd="0" m="1" x="1033"/>
        <item sd="0" m="1" x="1614"/>
        <item sd="0" m="1" x="1473"/>
        <item sd="0" m="1" x="1532"/>
        <item sd="0" m="1" x="1757"/>
        <item sd="0" m="1" x="1643"/>
        <item sd="0" m="1" x="1309"/>
        <item sd="0" m="1" x="1419"/>
        <item sd="0" m="1" x="1743"/>
        <item sd="0" m="1" x="1405"/>
        <item sd="0" m="1" x="1186"/>
        <item sd="0" m="1" x="1628"/>
        <item sd="0" m="1" x="1516"/>
        <item sd="0" m="1" x="1294"/>
        <item sd="0" m="1" x="1091"/>
        <item sd="0" m="1" x="977"/>
        <item sd="0" m="1" x="1290"/>
        <item sd="0" m="1" x="1278"/>
        <item sd="0" m="1" x="1837"/>
        <item sd="0" m="1" x="1723"/>
        <item sd="0" m="1" x="1609"/>
        <item sd="0" m="1" x="1497"/>
        <item sd="0" m="1" x="1168"/>
        <item sd="0" m="1" x="1057"/>
        <item sd="0" m="1" x="1696"/>
        <item sd="0" m="1" x="1585"/>
        <item sd="0" m="1" x="1682"/>
        <item sd="0" m="1" x="1573"/>
        <item sd="0" m="1" x="1796"/>
        <item sd="0" m="1" x="1130"/>
        <item sd="0" m="1" x="1447"/>
        <item sd="0" m="1" x="1459"/>
        <item sd="0" m="1" x="1236"/>
        <item sd="0" m="1" x="1559"/>
        <item sd="0" m="1" x="1210"/>
        <item sd="0" m="1" x="1102"/>
        <item sd="0" m="1" x="1335"/>
        <item sd="0" m="1" x="1221"/>
        <item sd="0" m="1" x="1115"/>
        <item sd="0" m="1" x="1003"/>
        <item sd="0" m="1" x="990"/>
        <item sd="0" m="1" x="1143"/>
        <item sd="0" m="1" x="1770"/>
        <item sd="0" m="1" x="1656"/>
        <item sd="0" m="1" x="1546"/>
        <item sd="0" m="1" x="1433"/>
        <item sd="0" m="1" x="1321"/>
        <item sd="0" m="1" x="1348"/>
        <item sd="0" m="1" x="1823"/>
        <item sd="0" m="1" x="1709"/>
        <item sd="0" m="1" x="1512"/>
        <item sd="0" m="1" x="1401"/>
        <item sd="0" m="1" x="1373"/>
        <item sd="0" m="1" x="1264"/>
        <item sd="0" m="1" x="1597"/>
        <item sd="0" m="1" x="1483"/>
        <item sd="0" m="1" x="1155"/>
        <item sd="0" m="1" x="1043"/>
        <item sd="0" m="1" x="1811"/>
        <item sd="0" m="1" x="1360"/>
        <item sd="0" m="1" x="1469"/>
        <item sd="0" m="1" x="1250"/>
        <item sd="0" m="1" x="1181"/>
        <item sd="0" m="1" x="1195"/>
        <item sd="0" m="1" x="1739"/>
        <item sd="0" m="1" x="1624"/>
        <item sd="0" m="1" x="1099"/>
        <item sd="0" m="1" x="986"/>
        <item sd="0" m="1" x="1753"/>
        <item sd="0" m="1" x="1639"/>
        <item sd="0" m="1" x="1527"/>
        <item sd="0" m="1" x="1305"/>
        <item sd="0" m="1" x="1416"/>
        <item sd="0" m="1" x="1087"/>
        <item sd="0" m="1" x="1853"/>
        <item sd="0" m="1" x="1542"/>
        <item sd="0" m="1" x="1429"/>
        <item sd="0" m="1" x="1318"/>
        <item sd="0" m="1" x="1206"/>
        <item sd="0" m="1" x="1219"/>
        <item sd="0" m="1" x="999"/>
        <item sd="0" m="1" x="1766"/>
        <item sd="0" m="1" x="1111"/>
        <item sd="0" m="1" x="1666"/>
        <item sd="0" m="1" x="1556"/>
        <item sd="0" m="1" x="1443"/>
        <item sd="0" m="1" x="1331"/>
        <item sd="0" m="1" x="1013"/>
        <item sd="0" m="1" x="1780"/>
        <item sd="0" m="1" x="1231"/>
        <item sd="0" m="1" x="1125"/>
        <item sd="0" m="1" x="1569"/>
        <item sd="0" m="1" x="1455"/>
        <item sd="0" m="1" x="1593"/>
        <item sd="0" m="1" x="1479"/>
        <item sd="0" m="1" x="1819"/>
        <item sd="0" m="1" x="1025"/>
        <item sd="0" m="1" x="1792"/>
        <item sd="0" m="1" x="1053"/>
        <item sd="0" m="1" x="1039"/>
        <item sd="0" m="1" x="1383"/>
        <item sd="0" m="1" x="1606"/>
        <item sd="0" m="1" x="1493"/>
        <item sd="0" m="1" x="1274"/>
        <item sd="0" m="1" x="1833"/>
        <item sd="0" m="1" x="1286"/>
        <item sd="0" m="1" x="1178"/>
        <item sd="0" m="1" x="1397"/>
        <item sd="0" m="1" x="1068"/>
        <item sd="0" m="1" x="1508"/>
        <item sd="0" m="1" x="1620"/>
        <item sd="0" m="1" x="1734"/>
        <item sd="0" m="1" x="1848"/>
        <item sd="0" m="1" x="1165"/>
        <item sd="0" m="1" x="1260"/>
        <item sd="0" m="1" x="1807"/>
        <item sd="0" m="1" x="1693"/>
        <item sd="0" m="1" x="1581"/>
        <item sd="0" m="1" x="1152"/>
        <item sd="0" m="1" x="1465"/>
        <item sd="0" m="1" x="1356"/>
        <item sd="0" m="1" x="1246"/>
        <item sd="0" m="1" x="1139"/>
        <item sd="0" m="1" x="1786"/>
        <item sd="0" m="1" x="1673"/>
        <item sd="0" m="1" x="1107"/>
        <item sd="0" m="1" x="995"/>
        <item sd="0" m="1" x="1762"/>
        <item sd="0" m="1" x="1314"/>
        <item sd="0" m="1" x="1095"/>
        <item sd="0" m="1" x="1705"/>
        <item sd="0" m="1" x="1538"/>
        <item sd="0" m="1" x="1203"/>
        <item sd="0" m="1" x="1649"/>
        <item sd="0" m="1" x="1425"/>
        <item sd="0" m="1" x="1701"/>
        <item sd="0" m="1" x="1591"/>
        <item sd="0" m="1" x="1476"/>
        <item sd="0" m="1" x="1257"/>
        <item sd="0" m="1" x="1367"/>
        <item sd="0" m="1" x="1035"/>
        <item sd="0" m="1" x="1803"/>
        <item sd="0" m="1" x="1689"/>
        <item sd="0" m="1" x="1579"/>
        <item sd="0" m="1" x="1354"/>
        <item sd="0" m="1" x="1788"/>
        <item sd="0" m="1" x="1135"/>
        <item sd="0" m="1" x="1021"/>
        <item sd="0" m="1" x="1675"/>
        <item sd="0" m="1" x="1565"/>
        <item sd="0" m="1" x="1451"/>
        <item sd="0" m="1" x="1242"/>
        <item sd="0" m="1" x="1341"/>
        <item sd="0" m="1" x="1227"/>
        <item sd="0" m="1" x="1121"/>
        <item sd="0" m="1" x="1009"/>
        <item sd="0" m="1" x="1776"/>
        <item sd="0" m="1" x="1662"/>
        <item sd="0" m="1" x="1552"/>
        <item sd="0" m="1" x="1439"/>
        <item sd="0" m="1" x="1327"/>
        <item sd="0" m="1" x="1215"/>
        <item sd="0" m="1" x="982"/>
        <item sd="0" m="1" x="1748"/>
        <item sd="0" m="1" x="1522"/>
        <item sd="0" m="1" x="1634"/>
        <item sd="0" m="1" x="1411"/>
        <item sd="0" m="1" x="1192"/>
        <item sd="0" m="1" x="1082"/>
        <item sd="0" m="1" x="1300"/>
        <item sd="0" m="1" x="1149"/>
        <item sd="0" m="1" x="1094"/>
        <item sd="0" m="1" x="979"/>
        <item sd="0" m="1" x="1200"/>
        <item sd="0" m="1" x="1745"/>
        <item sd="0" m="1" x="1631"/>
        <item sd="0" m="1" x="1519"/>
        <item sd="0" m="1" x="1408"/>
        <item sd="0" m="1" x="1297"/>
        <item sd="0" m="1" x="1189"/>
        <item sd="0" m="1" x="1212"/>
        <item sd="0" m="1" x="992"/>
        <item sd="0" m="1" x="1422"/>
        <item sd="0" m="1" x="1079"/>
        <item sd="0" m="1" x="1845"/>
        <item sd="0" m="1" x="1759"/>
        <item sd="0" m="1" x="1646"/>
        <item sd="0" m="1" x="1535"/>
        <item sd="0" m="1" x="1312"/>
        <item sd="0" m="1" x="1617"/>
        <item sd="0" m="1" x="1394"/>
        <item sd="0" m="1" x="1175"/>
        <item sd="0" m="1" x="1505"/>
        <item sd="0" m="1" x="1284"/>
        <item sd="0" m="1" x="1065"/>
        <item sd="0" m="1" x="1731"/>
        <item sd="0" m="1" x="1830"/>
        <item sd="0" m="1" x="1380"/>
        <item sd="0" m="1" x="1271"/>
        <item sd="0" m="1" x="1162"/>
        <item sd="0" m="1" x="1050"/>
        <item sd="0" m="1" x="1717"/>
        <item sd="0" m="1" x="1603"/>
        <item sd="0" m="1" x="1816"/>
        <item sd="0" m="1" x="1490"/>
        <item sd="0" m="1" x="1104"/>
        <item sd="0" m="1" x="1436"/>
        <item sd="0" m="1" x="1324"/>
        <item sd="0" m="1" x="1549"/>
        <item sd="0" m="1" x="1006"/>
        <item sd="0" m="1" x="1773"/>
        <item sd="0" m="1" x="1659"/>
        <item sd="0" m="1" x="1678"/>
        <item sd="0" m="1" x="1132"/>
        <item sd="0" m="1" x="1018"/>
        <item sd="0" m="1" x="1562"/>
        <item sd="0" m="1" x="1449"/>
        <item sd="0" m="1" x="1338"/>
        <item sd="0" m="1" x="1224"/>
        <item sd="0" m="1" x="1118"/>
        <item sd="0" m="1" x="1672"/>
        <item sd="0" m="1" x="1785"/>
        <item sd="0" m="1" x="1032"/>
        <item sd="0" m="1" x="1800"/>
        <item sd="0" m="1" x="1577"/>
        <item sd="0" m="1" x="1239"/>
        <item sd="0" m="1" x="1146"/>
        <item sd="0" m="1" x="1351"/>
        <item sd="0" m="1" x="1686"/>
        <item sd="0" m="1" x="1827"/>
        <item sd="0" m="1" x="1713"/>
        <item sd="0" m="1" x="1487"/>
        <item sd="0" m="1" x="1268"/>
        <item sd="0" m="1" x="1601"/>
        <item sd="0" m="1" x="1377"/>
        <item sd="0" m="1" x="1159"/>
        <item sd="0" m="1" x="1813"/>
        <item sd="0" m="1" x="1699"/>
        <item sd="0" m="1" x="1588"/>
        <item sd="0" m="1" x="1472"/>
        <item sd="0" m="1" x="1364"/>
        <item sd="0" m="1" x="1254"/>
        <item sd="0" m="1" x="1047"/>
        <item sd="0" m="1" x="1515"/>
        <item sd="0" m="1" x="1172"/>
        <item sd="0" m="1" x="1531"/>
        <item sd="0" m="1" x="1727"/>
        <item sd="0" m="1" x="1281"/>
        <item sd="0" m="1" x="1756"/>
        <item sd="0" m="1" x="1308"/>
        <item sd="0" m="1" x="1090"/>
        <item sd="0" m="1" x="1418"/>
        <item sd="0" m="1" x="976"/>
        <item sd="0" m="1" x="1627"/>
        <item sd="0" m="1" x="1185"/>
        <item sd="0" m="1" x="989"/>
        <item sd="0" m="1" x="1642"/>
        <item sd="0" m="1" x="1198"/>
        <item sd="0" m="1" x="1404"/>
        <item sd="0" m="1" x="1293"/>
        <item sd="0" m="1" x="1075"/>
        <item sd="0" m="1" x="1501"/>
        <item sd="0" m="1" x="1390"/>
        <item sd="0" m="1" x="1742"/>
        <item sd="0" m="1" x="1613"/>
        <item sd="0" m="1" x="1061"/>
        <item sd="0" m="1" x="1101"/>
        <item sd="0" m="1" x="1841"/>
        <item sd="0" m="1" x="1769"/>
        <item sd="0" m="1" x="1655"/>
        <item sd="0" m="1" x="1545"/>
        <item sd="0" m="1" x="1446"/>
        <item sd="0" m="1" x="1334"/>
        <item sd="0" m="1" x="1002"/>
        <item sd="0" m="1" x="1432"/>
        <item sd="0" m="1" x="1320"/>
        <item sd="0" m="1" x="1558"/>
        <item sd="0" m="1" x="1220"/>
        <item sd="0" m="1" x="1114"/>
        <item sd="0" m="1" x="1209"/>
        <item sd="0" m="1" x="1669"/>
        <item sd="0" m="1" x="1783"/>
        <item sd="0" m="1" x="1016"/>
        <item sd="0" m="1" x="1836"/>
        <item sd="0" m="1" x="1722"/>
        <item sd="0" m="1" x="1608"/>
        <item sd="0" m="1" x="1304"/>
        <item sd="0" m="1" x="1086"/>
        <item sd="0" m="1" x="1400"/>
        <item sd="0" m="1" x="1386"/>
        <item sd="0" m="1" x="1852"/>
        <item sd="0" m="1" x="1623"/>
        <item sd="0" m="1" x="1511"/>
        <item sd="0" m="1" x="1277"/>
        <item sd="0" m="1" x="1415"/>
        <item sd="0" m="1" x="1738"/>
        <item sd="0" m="1" x="1289"/>
        <item sd="0" m="1" x="1071"/>
        <item sd="0" m="1" x="1167"/>
        <item sd="0" m="1" x="1180"/>
        <item sd="0" m="1" x="1496"/>
        <item sd="0" m="1" x="1056"/>
        <item sd="0" m="1" x="1596"/>
        <item sd="0" m="1" x="1822"/>
        <item sd="0" m="1" x="1708"/>
        <item sd="0" m="1" x="1482"/>
        <item sd="0" m="1" x="1359"/>
        <item sd="0" m="1" x="1142"/>
        <item sd="0" m="1" x="1129"/>
        <item sd="0" m="1" x="1468"/>
        <item sd="0" m="1" x="1249"/>
        <item sd="0" m="1" x="1028"/>
        <item sd="0" m="1" x="1584"/>
        <item sd="0" m="1" x="1795"/>
        <item sd="0" m="1" x="1681"/>
        <item sd="0" m="1" x="1572"/>
        <item sd="0" m="1" x="1458"/>
        <item sd="0" m="1" x="1347"/>
        <item sd="0" m="1" x="1263"/>
        <item sd="0" m="1" x="1042"/>
        <item sd="0" m="1" x="1810"/>
        <item sd="0" m="1" x="1235"/>
        <item sd="0" m="1" x="1372"/>
        <item sd="0" m="1" x="1765"/>
        <item sd="0" m="1" x="1526"/>
        <item sd="0" m="1" x="1752"/>
        <item sd="0" m="1" x="1428"/>
        <item sd="0" m="1" x="1317"/>
        <item sd="0" m="1" x="1205"/>
        <item sd="0" m="1" x="985"/>
        <item sd="0" m="1" x="1652"/>
        <item sd="0" m="1" x="1541"/>
        <item sd="0" m="1" x="1638"/>
        <item sd="0" m="1" x="1098"/>
        <item sd="0" m="1" x="1464"/>
        <item sd="0" m="1" x="1138"/>
        <item sd="0" m="1" x="1568"/>
        <item sd="0" m="1" x="1245"/>
        <item sd="0" m="1" x="1024"/>
        <item sd="0" m="1" x="1791"/>
        <item sd="0" m="1" x="1344"/>
        <item sd="0" m="1" x="1124"/>
        <item sd="0" m="1" x="1230"/>
        <item sd="0" m="1" x="1012"/>
        <item sd="0" m="1" x="1779"/>
        <item sd="0" m="1" x="1442"/>
        <item sd="0" m="1" x="1330"/>
        <item sd="0" m="1" x="1555"/>
        <item sd="0" m="1" x="998"/>
        <item sd="0" m="1" x="1110"/>
        <item sd="0" m="1" x="1355"/>
        <item sd="0" m="1" x="1218"/>
        <item sd="0" m="1" x="1454"/>
        <item sd="0" m="1" x="1665"/>
        <item sd="0" m="1" x="1052"/>
        <item sd="0" m="1" x="1151"/>
        <item sd="0" m="1" x="1038"/>
        <item sd="0" m="1" x="1164"/>
        <item sd="0" m="1" x="1818"/>
        <item sd="0" m="1" x="1704"/>
        <item sd="0" m="1" x="1592"/>
        <item sd="0" m="1" x="1259"/>
        <item sd="0" m="1" x="1369"/>
        <item sd="0" m="1" x="1806"/>
        <item sd="0" m="1" x="1580"/>
        <item sd="0" m="1" x="1478"/>
        <item sd="0" m="1" x="1692"/>
        <item sd="0" m="1" x="1145"/>
        <item sd="0" m="1" x="1031"/>
        <item sd="0" m="1" x="1799"/>
        <item sd="0" m="1" x="1685"/>
        <item sd="0" m="1" x="1576"/>
        <item sd="0" m="1" x="1350"/>
        <item sd="0" m="1" x="1017"/>
        <item sd="0" m="1" x="1238"/>
        <item sd="0" m="1" x="1671"/>
        <item sd="0" m="1" x="1461"/>
        <item sd="0" m="1" x="1784"/>
        <item sd="0" m="1" x="1337"/>
        <item sd="0" m="1" x="1005"/>
        <item sd="0" m="1" x="1772"/>
        <item sd="0" m="1" x="1658"/>
        <item sd="0" m="1" x="1223"/>
        <item sd="0" m="1" x="1117"/>
        <item sd="0" m="1" x="1548"/>
        <item sd="0" m="1" x="1435"/>
        <item sd="0" m="1" x="1103"/>
        <item sd="0" m="1" x="1645"/>
        <item sd="0" m="1" x="1131"/>
        <item sd="0" m="1" x="1323"/>
        <item sd="0" m="1" x="1758"/>
        <item sd="0" m="1" x="1534"/>
        <item sd="0" m="1" x="1311"/>
        <item sd="0" m="1" x="1093"/>
        <item sd="0" m="1" x="991"/>
        <item sd="0" m="1" x="1421"/>
        <item sd="0" m="1" x="1211"/>
        <item sd="0" m="1" x="978"/>
        <item sd="0" m="1" x="1744"/>
        <item sd="0" m="1" x="1630"/>
        <item sd="0" m="1" x="1518"/>
        <item sd="0" m="1" x="1407"/>
        <item sd="0" m="1" x="1296"/>
        <item sd="0" m="1" x="1078"/>
        <item sd="0" m="1" x="1844"/>
        <item sd="0" m="1" x="1730"/>
        <item sd="0" m="1" x="1616"/>
        <item sd="0" m="1" x="1504"/>
        <item sd="0" m="1" x="1829"/>
        <item sd="0" m="1" x="1602"/>
        <item sd="0" m="1" x="1393"/>
        <item sd="0" m="1" x="1716"/>
        <item sd="0" m="1" x="1489"/>
        <item sd="0" m="1" x="1270"/>
        <item sd="0" m="1" x="1020"/>
        <item sd="0" m="1" x="1561"/>
        <item sd="0" m="1" x="1161"/>
        <item sd="0" m="1" x="1049"/>
        <item sd="0" m="1" x="1815"/>
        <item sd="0" m="1" x="1174"/>
        <item sd="0" m="1" x="1379"/>
        <item sd="0" m="1" x="1475"/>
        <item sd="0" m="1" x="1366"/>
        <item sd="0" m="1" x="1256"/>
        <item sd="0" m="1" x="1148"/>
        <item sd="0" m="1" x="1802"/>
        <item sd="0" m="1" x="1034"/>
        <item sd="0" m="1" x="1578"/>
        <item sd="0" m="1" x="1353"/>
        <item sd="0" m="1" x="1438"/>
        <item sd="0" m="1" x="1462"/>
        <item sd="0" m="1" x="1241"/>
        <item sd="0" m="1" x="1134"/>
        <item sd="0" m="1" x="1787"/>
        <item sd="0" m="1" x="1674"/>
        <item sd="0" m="1" x="1661"/>
        <item sd="0" m="1" x="1551"/>
        <item sd="0" m="1" x="1226"/>
        <item sd="0" m="1" x="1120"/>
        <item sd="0" m="1" x="1008"/>
        <item sd="0" m="1" x="1775"/>
        <item sd="0" m="1" x="1214"/>
        <item sd="0" m="1" x="1326"/>
        <item sd="0" m="1" x="994"/>
        <item sd="0" m="1" x="1106"/>
        <item sd="0" m="1" x="1761"/>
        <item sd="0" m="1" x="1648"/>
        <item sd="0" m="1" x="1537"/>
        <item sd="0" m="1" x="1564"/>
        <item sd="0" m="1" x="1424"/>
        <item sd="0" m="1" x="1313"/>
        <item sd="0" m="1" x="1590"/>
        <item sd="0" m="1" x="1202"/>
        <item sd="0" m="1" x="981"/>
        <item sd="0" m="1" x="1747"/>
        <item sd="0" m="1" x="1688"/>
        <item sd="0" m="1" x="1521"/>
        <item sd="0" m="1" x="1299"/>
        <item sd="0" m="1" x="1191"/>
        <item sd="0" m="1" x="1081"/>
        <item sd="0" m="1" x="1847"/>
        <item sd="0" m="1" x="1733"/>
        <item sd="0" m="1" x="1619"/>
        <item sd="0" m="1" x="1507"/>
        <item sd="0" m="1" x="1396"/>
        <item sd="0" m="1" x="1285"/>
        <item sd="0" m="1" x="1832"/>
        <item sd="0" m="1" x="1719"/>
        <item sd="0" m="1" x="1177"/>
        <item sd="0" m="1" x="1067"/>
        <item sd="0" m="1" x="1605"/>
        <item sd="0" m="1" x="1382"/>
        <item sd="0" m="1" x="1273"/>
        <item sd="0" m="1" x="1188"/>
        <item sd="0" m="1" x="1492"/>
        <item sd="0" m="1" x="1633"/>
        <item sd="0" m="1" x="1340"/>
        <item sd="0" m="1" x="1410"/>
        <item sd="0" m="1" x="1064"/>
        <item sd="0" m="1" x="1520"/>
        <item sd="0" m="1" x="1253"/>
        <item sd="0" m="1" x="1431"/>
        <item sd="0" m="1" x="1319"/>
        <item sd="0" m="1" x="1208"/>
        <item sd="0" m="1" x="1755"/>
        <item sd="0" m="1" x="988"/>
        <item sd="0" m="1" x="1641"/>
        <item sd="0" m="1" x="1530"/>
        <item sd="0" m="1" x="1307"/>
        <item sd="0" m="1" x="1417"/>
        <item sd="0" m="1" x="1197"/>
        <item sd="0" m="1" x="1089"/>
        <item sd="0" m="1" x="1654"/>
        <item sd="0" m="1" x="975"/>
        <item sd="0" m="1" x="1741"/>
        <item sd="0" m="1" x="1626"/>
        <item sd="0" m="1" x="1514"/>
        <item sd="0" m="1" x="1403"/>
        <item sd="0" m="1" x="1292"/>
        <item sd="0" m="1" x="1544"/>
        <item sd="0" m="1" x="1184"/>
        <item sd="0" m="1" x="1074"/>
        <item sd="0" m="1" x="1612"/>
        <item sd="0" m="1" x="1500"/>
        <item sd="0" m="1" x="1698"/>
        <item sd="0" m="1" x="1471"/>
        <item sd="0" m="1" x="1587"/>
        <item sd="0" m="1" x="1812"/>
        <item sd="0" m="1" x="1363"/>
        <item sd="0" m="1" x="1046"/>
        <item sd="0" m="1" x="1267"/>
        <item sd="0" m="1" x="1158"/>
        <item sd="0" m="1" x="1486"/>
        <item sd="0" m="1" x="1376"/>
        <item sd="0" m="1" x="1712"/>
        <item sd="0" m="1" x="1600"/>
        <item sd="0" m="1" x="1826"/>
        <item sd="0" m="1" x="1060"/>
        <item sd="0" m="1" x="1171"/>
        <item sd="0" m="1" x="1389"/>
        <item sd="0" m="1" x="1280"/>
        <item sd="0" m="1" x="1840"/>
        <item sd="0" m="1" x="1726"/>
        <item sd="0" m="1" x="1333"/>
        <item sd="0" m="1" x="1768"/>
        <item sd="0" m="1" x="1113"/>
        <item sd="0" m="1" x="1001"/>
        <item sd="0" m="1" x="1680"/>
        <item sd="0" m="1" x="1571"/>
        <item sd="0" m="1" x="1457"/>
        <item sd="0" m="1" x="1128"/>
        <item sd="0" m="1" x="1668"/>
        <item sd="0" m="1" x="1015"/>
        <item sd="0" m="1" x="1782"/>
        <item sd="0" m="1" x="1445"/>
        <item sd="0" m="1" x="1557"/>
        <item sd="0" m="1" x="1234"/>
        <item sd="0" m="1" x="1027"/>
        <item sd="0" m="1" x="1794"/>
        <item sd="0" m="1" x="1262"/>
        <item sd="0" m="1" x="1041"/>
        <item sd="0" m="1" x="1809"/>
        <item sd="0" m="1" x="1695"/>
        <item sd="0" m="1" x="1583"/>
        <item sd="0" m="1" x="1467"/>
        <item sd="0" m="1" x="1358"/>
        <item sd="0" m="1" x="1154"/>
        <item sd="0" m="1" x="1248"/>
        <item sd="0" m="1" x="1141"/>
        <item sd="0" m="1" x="1194"/>
        <item sd="0" m="1" x="1303"/>
        <item sd="0" m="1" x="1851"/>
        <item sd="0" m="1" x="1622"/>
        <item sd="0" m="1" x="1399"/>
        <item sd="0" m="1" x="1737"/>
        <item sd="0" m="1" x="1288"/>
        <item sd="0" m="1" x="1179"/>
        <item sd="0" m="1" x="1070"/>
        <item sd="0" m="1" x="1835"/>
        <item sd="0" m="1" x="1721"/>
        <item sd="0" m="1" x="1385"/>
        <item sd="0" m="1" x="1276"/>
        <item sd="0" m="1" x="1510"/>
        <item sd="0" m="1" x="1055"/>
        <item sd="0" m="1" x="1595"/>
        <item sd="0" m="1" x="1371"/>
        <item sd="0" m="1" x="1707"/>
        <item sd="0" m="1" x="1481"/>
        <item sd="0" m="1" x="1495"/>
        <item sd="0" m="1" x="1821"/>
        <item sd="0" m="1" x="1137"/>
        <item sd="0" m="1" x="1023"/>
        <item sd="0" m="1" x="1790"/>
        <item sd="0" m="1" x="1567"/>
        <item sd="0" m="1" x="1677"/>
        <item sd="0" m="1" x="1453"/>
        <item sd="0" m="1" x="1229"/>
        <item sd="0" m="1" x="1123"/>
        <item sd="0" m="1" x="1329"/>
        <item sd="0" m="1" x="1011"/>
        <item sd="0" m="1" x="1778"/>
        <item sd="0" m="1" x="1441"/>
        <item sd="0" m="1" x="1664"/>
        <item sd="0" m="1" x="1554"/>
        <item sd="0" m="1" x="1343"/>
        <item sd="0" m="1" x="1217"/>
        <item sd="0" m="1" x="1109"/>
        <item sd="0" m="1" x="997"/>
        <item sd="0" m="1" x="1764"/>
        <item sd="0" m="1" x="1540"/>
        <item sd="0" m="1" x="1651"/>
        <item sd="0" m="1" x="1427"/>
        <item sd="0" m="1" x="1316"/>
        <item sd="0" m="1" x="1204"/>
        <item sd="0" m="1" x="1751"/>
        <item sd="0" m="1" x="984"/>
        <item sd="0" m="1" x="1637"/>
        <item sd="0" m="1" x="1525"/>
        <item sd="0" m="1" x="1414"/>
        <item sd="0" m="1" x="1097"/>
        <item sd="0" m="1" x="1085"/>
        <item sd="0" m="1" x="1244"/>
        <item sd="0" m="1" x="1463"/>
        <item sd="0" m="1" x="1805"/>
        <item sd="0" m="1" x="1691"/>
        <item sd="0" m="1" x="1037"/>
        <item sd="0" x="956"/>
        <item sd="0" x="957"/>
        <item sd="0" x="958"/>
        <item sd="0" x="959"/>
        <item sd="0" x="960"/>
        <item sd="0" x="962"/>
        <item sd="0" x="963"/>
        <item sd="0" x="964"/>
        <item sd="0" x="965"/>
        <item sd="0" x="966"/>
        <item sd="0" x="968"/>
        <item sd="0" x="969"/>
        <item sd="0" x="970"/>
        <item sd="0" x="971"/>
        <item sd="0" x="972"/>
        <item sd="0" x="973"/>
        <item sd="0" x="932"/>
        <item sd="0" x="933"/>
        <item sd="0" x="934"/>
        <item sd="0" x="935"/>
        <item sd="0" x="936"/>
        <item sd="0" x="937"/>
        <item sd="0" x="938"/>
        <item sd="0" x="939"/>
        <item sd="0" x="940"/>
        <item sd="0" x="941"/>
        <item sd="0" x="942"/>
        <item sd="0" x="943"/>
        <item sd="0" x="944"/>
        <item sd="0" x="945"/>
        <item sd="0" x="946"/>
        <item sd="0" x="947"/>
        <item sd="0" x="948"/>
        <item sd="0" x="950"/>
        <item sd="0" x="951"/>
        <item sd="0" x="952"/>
        <item sd="0" x="953"/>
        <item sd="0" x="954"/>
        <item sd="0" x="955"/>
        <item sd="0" x="893"/>
        <item sd="0" x="896"/>
        <item sd="0" x="897"/>
        <item sd="0" x="898"/>
        <item sd="0" x="899"/>
        <item sd="0" x="900"/>
        <item sd="0" x="901"/>
        <item sd="0" x="902"/>
        <item sd="0" x="904"/>
        <item sd="0" x="905"/>
        <item sd="0" x="906"/>
        <item sd="0" x="907"/>
        <item sd="0" x="908"/>
        <item sd="0" x="909"/>
        <item sd="0" x="911"/>
        <item sd="0" x="912"/>
        <item sd="0" x="913"/>
        <item sd="0" x="914"/>
        <item sd="0" x="915"/>
        <item sd="0" x="916"/>
        <item sd="0" x="917"/>
        <item sd="0" x="918"/>
        <item sd="0" x="919"/>
        <item sd="0" x="920"/>
        <item sd="0" x="921"/>
        <item sd="0" x="922"/>
        <item sd="0" x="923"/>
        <item sd="0" x="924"/>
        <item sd="0" x="925"/>
        <item sd="0" x="926"/>
        <item sd="0" x="927"/>
        <item sd="0" x="928"/>
        <item sd="0" x="929"/>
        <item sd="0" x="930"/>
        <item sd="0" x="931"/>
        <item sd="0" x="949"/>
        <item sd="0" x="961"/>
        <item sd="0" x="967"/>
        <item sd="0" x="888"/>
        <item sd="0" x="890"/>
        <item sd="0" x="891"/>
        <item sd="0" x="892"/>
        <item sd="0" x="894"/>
        <item sd="0" x="895"/>
        <item sd="0" x="884"/>
        <item sd="0" x="885"/>
        <item sd="0" x="886"/>
        <item sd="0" x="882"/>
        <item sd="0" x="883"/>
        <item sd="0" x="887"/>
        <item sd="0" x="842"/>
        <item sd="0" x="843"/>
        <item sd="0" x="845"/>
        <item sd="0" x="846"/>
        <item sd="0" x="847"/>
        <item sd="0" x="848"/>
        <item sd="0" x="849"/>
        <item sd="0" x="850"/>
        <item sd="0" x="851"/>
        <item sd="0" x="852"/>
        <item sd="0" x="853"/>
        <item sd="0" x="854"/>
        <item sd="0" x="855"/>
        <item sd="0" x="856"/>
        <item sd="0" x="857"/>
        <item sd="0" x="858"/>
        <item sd="0" x="859"/>
        <item sd="0" x="860"/>
        <item sd="0" x="861"/>
        <item sd="0" x="862"/>
        <item sd="0" x="863"/>
        <item sd="0" x="864"/>
        <item sd="0" x="865"/>
        <item sd="0" x="866"/>
        <item sd="0" x="867"/>
        <item sd="0" x="869"/>
        <item sd="0" x="870"/>
        <item sd="0" x="871"/>
        <item sd="0" x="872"/>
        <item sd="0" x="873"/>
        <item sd="0" x="874"/>
        <item sd="0" x="875"/>
        <item sd="0" x="876"/>
        <item sd="0" x="877"/>
        <item sd="0" x="879"/>
        <item sd="0" x="880"/>
        <item sd="0" x="881"/>
        <item sd="0" x="903"/>
        <item sd="0" x="820"/>
        <item sd="0" x="821"/>
        <item sd="0" x="822"/>
        <item sd="0" x="823"/>
        <item sd="0" x="824"/>
        <item sd="0" x="825"/>
        <item sd="0" x="826"/>
        <item sd="0" x="827"/>
        <item sd="0" x="828"/>
        <item sd="0" x="829"/>
        <item sd="0" x="830"/>
        <item sd="0" x="831"/>
        <item sd="0" x="832"/>
        <item sd="0" x="833"/>
        <item sd="0" x="834"/>
        <item sd="0" x="836"/>
        <item sd="0" x="838"/>
        <item sd="0" x="839"/>
        <item sd="0" x="840"/>
        <item sd="0" x="841"/>
        <item sd="0" x="844"/>
        <item sd="0" x="868"/>
        <item sd="0" x="835"/>
        <item sd="0" x="878"/>
        <item sd="0" x="818"/>
        <item sd="0" x="819"/>
        <item sd="0" x="817"/>
        <item sd="0" x="723"/>
        <item sd="0" x="724"/>
        <item sd="0" x="725"/>
        <item sd="0" x="730"/>
        <item sd="0" x="742"/>
        <item sd="0" x="747"/>
        <item sd="0" x="751"/>
        <item sd="0" x="758"/>
        <item sd="0" x="760"/>
        <item sd="0" x="761"/>
        <item sd="0" x="762"/>
        <item sd="0" x="763"/>
        <item sd="0" x="764"/>
        <item sd="0" x="765"/>
        <item sd="0" x="767"/>
        <item sd="0" x="768"/>
        <item sd="0" x="769"/>
        <item sd="0" x="771"/>
        <item sd="0" x="772"/>
        <item sd="0" x="773"/>
        <item sd="0" x="774"/>
        <item sd="0" x="775"/>
        <item sd="0" x="776"/>
        <item sd="0" x="777"/>
        <item sd="0" x="778"/>
        <item sd="0" x="780"/>
        <item sd="0" x="781"/>
        <item sd="0" x="782"/>
        <item sd="0" x="784"/>
        <item sd="0" x="785"/>
        <item sd="0" x="786"/>
        <item sd="0" x="787"/>
        <item sd="0" x="788"/>
        <item sd="0" x="789"/>
        <item sd="0" x="790"/>
        <item sd="0" x="791"/>
        <item sd="0" x="792"/>
        <item sd="0" x="794"/>
        <item sd="0" x="795"/>
        <item sd="0" x="796"/>
        <item sd="0" x="797"/>
        <item sd="0" x="798"/>
        <item sd="0" x="799"/>
        <item sd="0" x="800"/>
        <item sd="0" x="801"/>
        <item sd="0" x="802"/>
        <item sd="0" x="803"/>
        <item sd="0" x="805"/>
        <item sd="0" x="806"/>
        <item sd="0" x="807"/>
        <item sd="0" x="808"/>
        <item sd="0" x="809"/>
        <item sd="0" x="810"/>
        <item sd="0" x="811"/>
        <item sd="0" x="812"/>
        <item sd="0" x="813"/>
        <item sd="0" x="814"/>
        <item sd="0" x="815"/>
        <item sd="0" x="816"/>
        <item sd="0" x="703"/>
        <item sd="0" x="704"/>
        <item sd="0" x="707"/>
        <item sd="0" x="708"/>
        <item sd="0" x="709"/>
        <item sd="0" x="710"/>
        <item sd="0" x="711"/>
        <item sd="0" x="712"/>
        <item sd="0" x="715"/>
        <item sd="0" x="717"/>
        <item sd="0" x="718"/>
        <item sd="0" x="719"/>
        <item sd="0" x="720"/>
        <item sd="0" x="721"/>
        <item sd="0" x="722"/>
        <item sd="0" x="727"/>
        <item sd="0" x="728"/>
        <item sd="0" x="729"/>
        <item sd="0" x="733"/>
        <item sd="0" x="734"/>
        <item sd="0" x="735"/>
        <item sd="0" x="736"/>
        <item sd="0" x="737"/>
        <item sd="0" x="738"/>
        <item sd="0" x="739"/>
        <item sd="0" x="741"/>
        <item sd="0" x="745"/>
        <item sd="0" x="746"/>
        <item sd="0" x="748"/>
        <item sd="0" x="749"/>
        <item sd="0" x="750"/>
        <item sd="0" x="755"/>
        <item sd="0" x="756"/>
        <item sd="0" x="757"/>
        <item sd="0" x="910"/>
        <item sd="0" x="698"/>
        <item sd="0" x="699"/>
        <item sd="0" x="700"/>
        <item sd="0" x="701"/>
        <item sd="0" x="702"/>
        <item sd="0" x="706"/>
        <item sd="0" x="714"/>
        <item sd="0" x="716"/>
        <item sd="0" x="783"/>
        <item sd="0" x="691"/>
        <item sd="0" x="693"/>
        <item sd="0" x="694"/>
        <item sd="0" x="695"/>
        <item sd="0" x="696"/>
        <item sd="0" x="697"/>
        <item sd="0" x="705"/>
        <item sd="0" x="713"/>
        <item sd="0" x="726"/>
        <item sd="0" x="731"/>
        <item sd="0" x="732"/>
        <item sd="0" x="740"/>
        <item sd="0" x="743"/>
        <item sd="0" x="744"/>
        <item sd="0" x="752"/>
        <item sd="0" x="754"/>
        <item sd="0" x="759"/>
        <item sd="0" x="770"/>
        <item sd="0" x="779"/>
        <item sd="0" x="804"/>
        <item sd="0" x="682"/>
        <item sd="0" x="683"/>
        <item sd="0" x="684"/>
        <item sd="0" x="685"/>
        <item sd="0" x="686"/>
        <item sd="0" x="687"/>
        <item sd="0" x="688"/>
        <item sd="0" x="689"/>
        <item sd="0" x="690"/>
        <item sd="0" x="692"/>
        <item sd="0" x="793"/>
        <item sd="0" x="635"/>
        <item sd="0" x="566"/>
        <item sd="0" x="567"/>
        <item sd="0" x="569"/>
        <item sd="0" x="570"/>
        <item sd="0" x="571"/>
        <item sd="0" x="572"/>
        <item sd="0" x="573"/>
        <item sd="0" x="576"/>
        <item sd="0" x="577"/>
        <item sd="0" x="578"/>
        <item sd="0" x="579"/>
        <item sd="0" x="580"/>
        <item sd="0" x="581"/>
        <item sd="0" x="582"/>
        <item sd="0" x="583"/>
        <item sd="0" x="584"/>
        <item sd="0" x="587"/>
        <item sd="0" x="585"/>
        <item sd="0" x="588"/>
        <item sd="0" x="589"/>
        <item sd="0" x="590"/>
        <item sd="0" x="591"/>
        <item sd="0" x="592"/>
        <item sd="0" x="594"/>
        <item sd="0" x="595"/>
        <item sd="0" x="596"/>
        <item sd="0" x="597"/>
        <item sd="0" x="600"/>
        <item sd="0" x="601"/>
        <item sd="0" x="604"/>
        <item sd="0" x="605"/>
        <item sd="0" x="606"/>
        <item sd="0" x="607"/>
        <item sd="0" x="609"/>
        <item sd="0" x="610"/>
        <item sd="0" x="611"/>
        <item sd="0" x="612"/>
        <item sd="0" x="613"/>
        <item sd="0" x="614"/>
        <item sd="0" x="615"/>
        <item sd="0" x="616"/>
        <item sd="0" x="617"/>
        <item sd="0" x="618"/>
        <item sd="0" x="620"/>
        <item sd="0" x="621"/>
        <item sd="0" x="622"/>
        <item sd="0" x="623"/>
        <item sd="0" x="624"/>
        <item sd="0" x="625"/>
        <item sd="0" x="626"/>
        <item sd="0" x="627"/>
        <item sd="0" x="629"/>
        <item sd="0" x="630"/>
        <item sd="0" x="631"/>
        <item sd="0" x="632"/>
        <item sd="0" x="633"/>
        <item sd="0" x="634"/>
        <item sd="0" x="636"/>
        <item sd="0" x="637"/>
        <item sd="0" x="639"/>
        <item sd="0" x="641"/>
        <item sd="0" x="642"/>
        <item sd="0" x="643"/>
        <item sd="0" x="644"/>
        <item sd="0" x="645"/>
        <item sd="0" x="646"/>
        <item sd="0" x="647"/>
        <item sd="0" x="648"/>
        <item sd="0" x="649"/>
        <item sd="0" x="650"/>
        <item sd="0" x="651"/>
        <item sd="0" x="652"/>
        <item sd="0" x="653"/>
        <item sd="0" x="654"/>
        <item sd="0" x="655"/>
        <item sd="0" x="656"/>
        <item sd="0" x="657"/>
        <item sd="0" x="658"/>
        <item sd="0" x="659"/>
        <item sd="0" x="660"/>
        <item sd="0" x="662"/>
        <item sd="0" x="663"/>
        <item sd="0" x="664"/>
        <item sd="0" x="665"/>
        <item sd="0" x="666"/>
        <item sd="0" x="667"/>
        <item sd="0" x="668"/>
        <item sd="0" x="669"/>
        <item sd="0" x="670"/>
        <item sd="0" x="671"/>
        <item sd="0" x="672"/>
        <item sd="0" x="673"/>
        <item sd="0" x="674"/>
        <item sd="0" x="675"/>
        <item sd="0" x="676"/>
        <item sd="0" x="677"/>
        <item sd="0" x="678"/>
        <item sd="0" x="679"/>
        <item sd="0" x="680"/>
        <item sd="0" x="681"/>
        <item sd="0" x="889"/>
        <item x="553"/>
        <item x="556"/>
        <item x="557"/>
        <item x="558"/>
        <item x="559"/>
        <item x="560"/>
        <item x="562"/>
        <item x="563"/>
        <item x="565"/>
        <item x="568"/>
        <item x="638"/>
        <item x="640"/>
        <item x="753"/>
        <item x="512"/>
        <item x="513"/>
        <item x="514"/>
        <item x="515"/>
        <item x="516"/>
        <item x="517"/>
        <item x="518"/>
        <item x="519"/>
        <item x="520"/>
        <item x="521"/>
        <item x="524"/>
        <item x="525"/>
        <item x="526"/>
        <item x="527"/>
        <item x="528"/>
        <item x="529"/>
        <item x="530"/>
        <item x="531"/>
        <item x="532"/>
        <item x="533"/>
        <item x="534"/>
        <item x="535"/>
        <item x="536"/>
        <item x="537"/>
        <item x="538"/>
        <item x="539"/>
        <item x="540"/>
        <item x="541"/>
        <item x="542"/>
        <item x="543"/>
        <item x="544"/>
        <item x="546"/>
        <item x="547"/>
        <item x="548"/>
        <item x="549"/>
        <item x="550"/>
        <item x="551"/>
        <item x="552"/>
        <item x="554"/>
        <item x="555"/>
        <item x="561"/>
        <item x="564"/>
        <item x="574"/>
        <item x="575"/>
        <item x="599"/>
        <item x="661"/>
        <item x="493"/>
        <item x="494"/>
        <item x="495"/>
        <item x="496"/>
        <item x="498"/>
        <item x="499"/>
        <item x="500"/>
        <item x="501"/>
        <item x="502"/>
        <item x="503"/>
        <item x="504"/>
        <item x="505"/>
        <item x="506"/>
        <item x="509"/>
        <item x="510"/>
        <item x="511"/>
        <item x="522"/>
        <item x="523"/>
        <item x="482"/>
        <item x="484"/>
        <item x="485"/>
        <item x="486"/>
        <item x="487"/>
        <item x="488"/>
        <item x="489"/>
        <item x="490"/>
        <item x="491"/>
        <item x="492"/>
        <item x="508"/>
        <item x="608"/>
        <item x="586"/>
        <item x="593"/>
        <item x="598"/>
        <item x="602"/>
        <item x="603"/>
        <item x="619"/>
        <item x="469"/>
        <item x="470"/>
        <item x="471"/>
        <item x="477"/>
        <item x="478"/>
        <item x="479"/>
        <item x="480"/>
        <item x="481"/>
        <item x="476"/>
        <item x="461"/>
        <item x="462"/>
        <item x="463"/>
        <item x="464"/>
        <item x="465"/>
        <item x="466"/>
        <item x="467"/>
        <item x="468"/>
        <item x="474"/>
        <item x="475"/>
        <item x="450"/>
        <item x="451"/>
        <item x="453"/>
        <item x="454"/>
        <item x="455"/>
        <item x="456"/>
        <item x="457"/>
        <item x="458"/>
        <item x="459"/>
        <item x="473"/>
        <item x="430"/>
        <item x="431"/>
        <item x="434"/>
        <item x="435"/>
        <item x="436"/>
        <item x="437"/>
        <item x="438"/>
        <item x="439"/>
        <item x="440"/>
        <item x="441"/>
        <item x="442"/>
        <item x="443"/>
        <item x="444"/>
        <item x="445"/>
        <item x="446"/>
        <item x="447"/>
        <item x="448"/>
        <item x="449"/>
        <item x="452"/>
        <item x="472"/>
        <item x="497"/>
        <item x="837"/>
        <item x="429"/>
        <item x="425"/>
        <item x="426"/>
        <item x="427"/>
        <item x="428"/>
        <item x="419"/>
        <item x="420"/>
        <item x="421"/>
        <item x="422"/>
        <item x="423"/>
        <item x="424"/>
        <item x="433"/>
        <item x="334"/>
        <item x="335"/>
        <item x="336"/>
        <item x="337"/>
        <item x="338"/>
        <item x="339"/>
        <item x="344"/>
        <item x="345"/>
        <item x="346"/>
        <item x="347"/>
        <item x="348"/>
        <item x="349"/>
        <item x="351"/>
        <item x="352"/>
        <item x="353"/>
        <item x="354"/>
        <item x="355"/>
        <item x="356"/>
        <item x="358"/>
        <item x="359"/>
        <item x="361"/>
        <item x="362"/>
        <item x="363"/>
        <item x="364"/>
        <item x="365"/>
        <item x="366"/>
        <item x="367"/>
        <item x="368"/>
        <item x="369"/>
        <item x="370"/>
        <item x="374"/>
        <item x="375"/>
        <item x="376"/>
        <item x="377"/>
        <item x="378"/>
        <item x="379"/>
        <item x="380"/>
        <item x="382"/>
        <item x="383"/>
        <item x="384"/>
        <item x="385"/>
        <item x="387"/>
        <item x="388"/>
        <item x="389"/>
        <item x="390"/>
        <item x="391"/>
        <item x="392"/>
        <item x="393"/>
        <item x="394"/>
        <item x="395"/>
        <item x="396"/>
        <item x="397"/>
        <item x="399"/>
        <item x="400"/>
        <item x="401"/>
        <item x="402"/>
        <item x="403"/>
        <item x="406"/>
        <item x="407"/>
        <item x="408"/>
        <item x="409"/>
        <item x="410"/>
        <item x="411"/>
        <item x="412"/>
        <item x="413"/>
        <item x="414"/>
        <item x="415"/>
        <item x="417"/>
        <item x="418"/>
        <item x="483"/>
        <item x="545"/>
        <item x="327"/>
        <item x="320"/>
        <item x="321"/>
        <item x="322"/>
        <item x="323"/>
        <item x="324"/>
        <item x="325"/>
        <item x="326"/>
        <item x="331"/>
        <item x="332"/>
        <item x="333"/>
        <item x="340"/>
        <item x="341"/>
        <item x="342"/>
        <item x="343"/>
        <item x="350"/>
        <item x="357"/>
        <item x="360"/>
        <item x="371"/>
        <item x="372"/>
        <item x="373"/>
        <item x="381"/>
        <item x="386"/>
        <item x="398"/>
        <item x="628"/>
        <item x="312"/>
        <item x="315"/>
        <item x="316"/>
        <item x="317"/>
        <item x="319"/>
        <item x="318"/>
        <item x="405"/>
        <item x="416"/>
        <item x="304"/>
        <item x="305"/>
        <item x="309"/>
        <item x="310"/>
        <item x="311"/>
        <item x="313"/>
        <item x="314"/>
        <item x="329"/>
        <item x="330"/>
        <item x="292"/>
        <item x="293"/>
        <item x="294"/>
        <item x="295"/>
        <item x="296"/>
        <item x="297"/>
        <item x="298"/>
        <item x="299"/>
        <item x="300"/>
        <item x="301"/>
        <item x="302"/>
        <item x="306"/>
        <item x="307"/>
        <item x="308"/>
        <item x="404"/>
        <item x="268"/>
        <item x="270"/>
        <item x="271"/>
        <item x="272"/>
        <item x="273"/>
        <item x="274"/>
        <item x="277"/>
        <item x="278"/>
        <item x="279"/>
        <item x="280"/>
        <item x="281"/>
        <item x="282"/>
        <item x="283"/>
        <item x="284"/>
        <item x="285"/>
        <item x="286"/>
        <item x="287"/>
        <item x="288"/>
        <item x="289"/>
        <item x="290"/>
        <item x="291"/>
        <item x="263"/>
        <item x="262"/>
        <item x="265"/>
        <item x="266"/>
        <item x="267"/>
        <item x="276"/>
        <item x="256"/>
        <item x="257"/>
        <item x="258"/>
        <item x="259"/>
        <item x="260"/>
        <item x="261"/>
        <item x="264"/>
        <item x="269"/>
        <item x="328"/>
        <item x="254"/>
        <item x="255"/>
        <item x="250"/>
        <item x="251"/>
        <item x="252"/>
        <item x="253"/>
        <item x="228"/>
        <item x="230"/>
        <item x="231"/>
        <item x="232"/>
        <item x="233"/>
        <item x="234"/>
        <item x="235"/>
        <item x="237"/>
        <item x="238"/>
        <item x="239"/>
        <item x="240"/>
        <item x="241"/>
        <item x="242"/>
        <item x="243"/>
        <item x="244"/>
        <item x="245"/>
        <item x="246"/>
        <item x="247"/>
        <item x="248"/>
        <item x="249"/>
        <item x="432"/>
        <item x="214"/>
        <item x="215"/>
        <item x="216"/>
        <item x="217"/>
        <item x="218"/>
        <item x="219"/>
        <item x="220"/>
        <item x="221"/>
        <item x="222"/>
        <item x="223"/>
        <item x="224"/>
        <item x="225"/>
        <item x="226"/>
        <item x="227"/>
        <item x="229"/>
        <item x="236"/>
        <item x="179"/>
        <item x="180"/>
        <item x="181"/>
        <item x="182"/>
        <item x="183"/>
        <item x="184"/>
        <item x="185"/>
        <item x="186"/>
        <item x="187"/>
        <item x="188"/>
        <item x="189"/>
        <item x="190"/>
        <item x="191"/>
        <item x="192"/>
        <item x="193"/>
        <item x="194"/>
        <item x="195"/>
        <item x="196"/>
        <item x="197"/>
        <item x="198"/>
        <item x="199"/>
        <item x="200"/>
        <item x="201"/>
        <item x="202"/>
        <item x="204"/>
        <item x="205"/>
        <item x="206"/>
        <item x="207"/>
        <item x="208"/>
        <item x="209"/>
        <item x="210"/>
        <item x="211"/>
        <item x="212"/>
        <item x="177"/>
        <item x="178"/>
        <item x="213"/>
        <item x="203"/>
        <item x="172"/>
        <item x="173"/>
        <item x="174"/>
        <item x="175"/>
        <item x="176"/>
        <item x="275"/>
        <item x="152"/>
        <item x="154"/>
        <item x="155"/>
        <item x="156"/>
        <item x="157"/>
        <item x="158"/>
        <item x="159"/>
        <item x="160"/>
        <item x="161"/>
        <item x="162"/>
        <item x="163"/>
        <item x="164"/>
        <item x="165"/>
        <item x="166"/>
        <item x="167"/>
        <item x="168"/>
        <item x="169"/>
        <item x="170"/>
        <item x="171"/>
        <item x="151"/>
        <item x="83"/>
        <item x="84"/>
        <item x="85"/>
        <item x="86"/>
        <item x="87"/>
        <item x="88"/>
        <item x="89"/>
        <item x="90"/>
        <item x="91"/>
        <item x="92"/>
        <item x="93"/>
        <item x="94"/>
        <item x="95"/>
        <item x="96"/>
        <item x="98"/>
        <item x="99"/>
        <item x="100"/>
        <item x="101"/>
        <item x="102"/>
        <item x="103"/>
        <item x="104"/>
        <item x="105"/>
        <item x="106"/>
        <item x="107"/>
        <item x="108"/>
        <item x="109"/>
        <item x="110"/>
        <item x="111"/>
        <item m="1" x="1529"/>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3"/>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11"/>
        <item x="12"/>
        <item x="13"/>
        <item x="16"/>
        <item x="17"/>
        <item x="18"/>
        <item x="19"/>
        <item x="36"/>
        <item x="20"/>
        <item x="22"/>
        <item x="23"/>
        <item x="24"/>
        <item x="25"/>
        <item x="26"/>
        <item x="29"/>
        <item x="33"/>
        <item x="30"/>
        <item x="31"/>
        <item x="32"/>
        <item x="35"/>
        <item x="37"/>
        <item x="38"/>
        <item x="39"/>
        <item x="40"/>
        <item x="41"/>
        <item x="42"/>
        <item x="43"/>
        <item x="44"/>
        <item x="45"/>
        <item x="46"/>
        <item x="82"/>
        <item x="10"/>
        <item x="9"/>
        <item x="15"/>
        <item x="21"/>
        <item x="27"/>
        <item x="28"/>
        <item x="34"/>
        <item x="97"/>
        <item x="14"/>
        <item x="766"/>
        <item x="112"/>
        <item x="303"/>
        <item x="460"/>
        <item x="507"/>
        <item x="8"/>
        <item x="2"/>
        <item x="3"/>
        <item x="5"/>
        <item x="6"/>
        <item x="7"/>
        <item x="1"/>
        <item x="4"/>
        <item x="0"/>
        <item t="default" sd="0"/>
      </items>
    </pivotField>
    <pivotField axis="axisRow" showAll="0">
      <items count="2459">
        <item m="1" x="1610"/>
        <item m="1" x="1827"/>
        <item m="1" x="1882"/>
        <item m="1" x="1939"/>
        <item m="1" x="2054"/>
        <item m="1" x="2110"/>
        <item m="1" x="2166"/>
        <item m="1" x="2223"/>
        <item m="1" x="2280"/>
        <item m="1" x="2334"/>
        <item m="1" x="2386"/>
        <item m="1" x="2438"/>
        <item m="1" x="1315"/>
        <item m="1" x="1366"/>
        <item m="1" x="1417"/>
        <item m="1" x="1472"/>
        <item m="1" x="1527"/>
        <item m="1" x="1582"/>
        <item m="1" x="1637"/>
        <item m="1" x="1799"/>
        <item m="1" x="1855"/>
        <item m="1" x="1912"/>
        <item m="1" x="1969"/>
        <item x="1281"/>
        <item m="1" x="2026"/>
        <item m="1" x="2138"/>
        <item m="1" x="2195"/>
        <item m="1" x="2308"/>
        <item m="1" x="2361"/>
        <item m="1" x="2412"/>
        <item m="1" x="1289"/>
        <item m="1" x="1771"/>
        <item m="1" x="1717"/>
        <item m="1" x="2055"/>
        <item m="1" x="2111"/>
        <item m="1" x="1998"/>
        <item m="1" x="1940"/>
        <item m="1" x="1883"/>
        <item m="1" x="1828"/>
        <item m="1" x="2252"/>
        <item m="1" x="2281"/>
        <item m="1" x="2167"/>
        <item m="1" x="2224"/>
        <item m="1" x="1473"/>
        <item m="1" x="1638"/>
        <item m="1" x="2387"/>
        <item m="1" x="2335"/>
        <item m="1" x="1856"/>
        <item m="1" x="1744"/>
        <item m="1" x="1800"/>
        <item m="1" x="1690"/>
        <item m="1" x="2413"/>
        <item m="1" x="2139"/>
        <item m="1" x="1970"/>
        <item m="1" x="2083"/>
        <item m="1" x="1528"/>
        <item m="1" x="1583"/>
        <item m="1" x="1392"/>
        <item m="1" x="1555"/>
        <item m="1" x="1445"/>
        <item m="1" x="1501"/>
        <item m="1" x="1341"/>
        <item m="1" x="1290"/>
        <item m="1" x="1665"/>
        <item m="1" x="1718"/>
        <item m="1" x="2225"/>
        <item m="1" x="2282"/>
        <item m="1" x="2336"/>
        <item m="1" x="2388"/>
        <item m="1" x="2439"/>
        <item m="1" x="1316"/>
        <item m="1" x="2168"/>
        <item m="1" x="1999"/>
        <item m="1" x="1367"/>
        <item m="1" x="1941"/>
        <item m="1" x="1611"/>
        <item m="1" x="1884"/>
        <item m="1" x="2440"/>
        <item m="1" x="1474"/>
        <item m="1" x="1829"/>
        <item m="1" x="1772"/>
        <item m="1" x="1885"/>
        <item m="1" x="1942"/>
        <item m="1" x="2000"/>
        <item m="1" x="1971"/>
        <item m="1" x="2056"/>
        <item m="1" x="2027"/>
        <item m="1" x="2084"/>
        <item m="1" x="2309"/>
        <item m="1" x="2196"/>
        <item m="1" x="2253"/>
        <item m="1" x="1418"/>
        <item m="1" x="1612"/>
        <item m="1" x="1691"/>
        <item m="1" x="1719"/>
        <item m="1" x="1639"/>
        <item m="1" x="1584"/>
        <item m="1" x="1446"/>
        <item m="1" x="1556"/>
        <item m="1" x="1475"/>
        <item m="1" x="1502"/>
        <item m="1" x="1529"/>
        <item m="1" x="1419"/>
        <item m="1" x="1857"/>
        <item m="1" x="2112"/>
        <item m="1" x="1830"/>
        <item m="1" x="1886"/>
        <item m="1" x="1913"/>
        <item m="1" x="1943"/>
        <item m="1" x="1972"/>
        <item m="1" x="2001"/>
        <item m="1" x="2028"/>
        <item m="1" x="2057"/>
        <item m="1" x="2085"/>
        <item m="1" x="1745"/>
        <item m="1" x="1773"/>
        <item m="1" x="1801"/>
        <item m="1" x="2441"/>
        <item m="1" x="2414"/>
        <item m="1" x="2362"/>
        <item m="1" x="2337"/>
        <item m="1" x="2254"/>
        <item m="1" x="2283"/>
        <item m="1" x="2310"/>
        <item m="1" x="2226"/>
        <item m="1" x="2197"/>
        <item m="1" x="2169"/>
        <item m="1" x="2389"/>
        <item m="1" x="2140"/>
        <item m="1" x="1613"/>
        <item m="1" x="1317"/>
        <item m="1" x="1342"/>
        <item m="1" x="1640"/>
        <item m="1" x="1476"/>
        <item m="1" x="1503"/>
        <item m="1" x="1530"/>
        <item m="1" x="1557"/>
        <item m="1" x="1585"/>
        <item m="1" x="1447"/>
        <item m="1" x="1393"/>
        <item m="1" x="1420"/>
        <item m="1" x="1368"/>
        <item m="1" x="1291"/>
        <item m="1" x="1666"/>
        <item m="1" x="1746"/>
        <item m="1" x="2170"/>
        <item m="1" x="2198"/>
        <item m="1" x="1774"/>
        <item m="1" x="2113"/>
        <item m="1" x="2141"/>
        <item m="1" x="2002"/>
        <item m="1" x="2029"/>
        <item m="1" x="2058"/>
        <item m="1" x="1914"/>
        <item m="1" x="1944"/>
        <item m="1" x="1973"/>
        <item m="1" x="1831"/>
        <item m="1" x="1858"/>
        <item m="1" x="1887"/>
        <item m="1" x="1802"/>
        <item m="1" x="1692"/>
        <item m="1" x="2227"/>
        <item m="1" x="2255"/>
        <item m="1" x="2311"/>
        <item m="1" x="2284"/>
        <item m="1" x="1394"/>
        <item m="1" x="1292"/>
        <item m="1" x="1318"/>
        <item m="1" x="1343"/>
        <item m="1" x="1369"/>
        <item m="1" x="2442"/>
        <item m="1" x="2415"/>
        <item m="1" x="2363"/>
        <item m="1" x="2338"/>
        <item m="1" x="1421"/>
        <item m="1" x="1448"/>
        <item m="1" x="2030"/>
        <item m="1" x="2003"/>
        <item m="1" x="1747"/>
        <item m="1" x="1720"/>
        <item m="1" x="1531"/>
        <item m="1" x="1504"/>
        <item m="1" x="1974"/>
        <item m="1" x="1859"/>
        <item m="1" x="1693"/>
        <item m="1" x="1586"/>
        <item m="1" x="1614"/>
        <item m="1" x="1477"/>
        <item m="1" x="1803"/>
        <item m="1" x="1641"/>
        <item m="1" x="2114"/>
        <item m="1" x="1775"/>
        <item m="1" x="2142"/>
        <item m="1" x="2086"/>
        <item m="1" x="1888"/>
        <item m="1" x="1832"/>
        <item m="1" x="1667"/>
        <item m="1" x="1915"/>
        <item m="1" x="1558"/>
        <item m="1" x="1945"/>
        <item m="1" x="2059"/>
        <item m="1" x="2256"/>
        <item m="1" x="2285"/>
        <item m="1" x="2312"/>
        <item m="1" x="2228"/>
        <item m="1" x="2339"/>
        <item m="1" x="2364"/>
        <item m="1" x="2171"/>
        <item m="1" x="2199"/>
        <item m="1" x="1642"/>
        <item m="1" x="1833"/>
        <item m="1" x="1748"/>
        <item m="1" x="1776"/>
        <item m="1" x="1804"/>
        <item m="1" x="1694"/>
        <item m="1" x="1721"/>
        <item m="1" x="1668"/>
        <item m="1" x="1449"/>
        <item m="1" x="1422"/>
        <item m="1" x="1532"/>
        <item m="1" x="1395"/>
        <item m="1" x="1505"/>
        <item m="1" x="1479"/>
        <item m="1" x="1587"/>
        <item m="1" x="1559"/>
        <item m="1" x="1370"/>
        <item m="1" x="1344"/>
        <item m="1" x="1319"/>
        <item m="1" x="2443"/>
        <item m="1" x="1293"/>
        <item m="1" x="2390"/>
        <item m="1" x="2416"/>
        <item m="1" x="1947"/>
        <item m="1" x="1976"/>
        <item m="1" x="2200"/>
        <item m="1" x="2229"/>
        <item m="1" x="2115"/>
        <item m="1" x="2060"/>
        <item m="1" x="1860"/>
        <item m="1" x="1889"/>
        <item m="1" x="1916"/>
        <item m="1" x="1946"/>
        <item m="1" x="2257"/>
        <item m="1" x="2087"/>
        <item m="1" x="2031"/>
        <item m="1" x="1975"/>
        <item m="1" x="2004"/>
        <item m="1" x="2143"/>
        <item m="1" x="2286"/>
        <item m="1" x="2444"/>
        <item m="1" x="1917"/>
        <item m="1" x="1861"/>
        <item m="1" x="1777"/>
        <item m="1" x="1749"/>
        <item m="1" x="1695"/>
        <item m="1" x="1722"/>
        <item m="1" x="1805"/>
        <item m="1" x="1834"/>
        <item m="1" x="1643"/>
        <item m="1" x="1669"/>
        <item m="1" x="1588"/>
        <item m="1" x="1423"/>
        <item m="1" x="1533"/>
        <item m="1" x="1396"/>
        <item m="1" x="1450"/>
        <item m="1" x="1480"/>
        <item m="1" x="1506"/>
        <item m="1" x="1615"/>
        <item m="1" x="1345"/>
        <item m="1" x="1371"/>
        <item m="1" x="1294"/>
        <item m="1" x="1320"/>
        <item m="1" x="2417"/>
        <item m="1" x="1560"/>
        <item m="1" x="2340"/>
        <item m="1" x="2365"/>
        <item m="1" x="2313"/>
        <item m="1" x="2172"/>
        <item m="1" x="1890"/>
        <item m="1" x="2391"/>
        <item m="1" x="2341"/>
        <item m="1" x="2005"/>
        <item m="1" x="2366"/>
        <item m="1" x="2392"/>
        <item m="1" x="2418"/>
        <item m="1" x="2314"/>
        <item m="1" x="2258"/>
        <item m="1" x="2230"/>
        <item m="1" x="2061"/>
        <item m="1" x="2287"/>
        <item m="1" x="2088"/>
        <item m="1" x="2116"/>
        <item m="1" x="2144"/>
        <item m="1" x="2173"/>
        <item m="1" x="2201"/>
        <item m="1" x="2032"/>
        <item m="1" x="1424"/>
        <item m="1" x="1346"/>
        <item m="1" x="1372"/>
        <item m="1" x="1397"/>
        <item m="1" x="2445"/>
        <item m="1" x="1295"/>
        <item m="1" x="1321"/>
        <item m="1" x="1696"/>
        <item m="1" x="1723"/>
        <item m="1" x="1750"/>
        <item m="1" x="1778"/>
        <item m="1" x="1670"/>
        <item m="1" x="1561"/>
        <item m="1" x="1507"/>
        <item m="1" x="1451"/>
        <item m="1" x="1616"/>
        <item m="1" x="1644"/>
        <item m="1" x="1589"/>
        <item m="1" x="1534"/>
        <item m="1" x="2393"/>
        <item m="1" x="2315"/>
        <item m="1" x="2288"/>
        <item m="1" x="2174"/>
        <item m="1" x="2202"/>
        <item m="1" x="2231"/>
        <item m="1" x="2259"/>
        <item m="1" x="2145"/>
        <item m="1" x="2006"/>
        <item m="1" x="2117"/>
        <item m="1" x="2089"/>
        <item m="1" x="2033"/>
        <item m="1" x="1806"/>
        <item m="1" x="1835"/>
        <item m="1" x="1862"/>
        <item m="1" x="2062"/>
        <item m="1" x="2419"/>
        <item m="1" x="2446"/>
        <item m="1" x="1296"/>
        <item m="1" x="1977"/>
        <item m="1" x="1891"/>
        <item m="1" x="1918"/>
        <item m="1" x="1948"/>
        <item m="1" x="1322"/>
        <item m="1" x="1347"/>
        <item m="1" x="2420"/>
        <item m="1" x="2394"/>
        <item m="1" x="2368"/>
        <item m="1" x="2203"/>
        <item m="1" x="2232"/>
        <item m="1" x="2034"/>
        <item m="1" x="2090"/>
        <item m="1" x="2118"/>
        <item m="1" x="2146"/>
        <item m="1" x="2175"/>
        <item m="1" x="2063"/>
        <item m="1" x="1892"/>
        <item m="1" x="1919"/>
        <item m="1" x="1779"/>
        <item m="1" x="1617"/>
        <item m="1" x="1645"/>
        <item m="1" x="1671"/>
        <item m="1" x="1697"/>
        <item m="1" x="1724"/>
        <item m="1" x="1751"/>
        <item m="1" x="2289"/>
        <item m="1" x="2260"/>
        <item m="1" x="1949"/>
        <item m="1" x="1978"/>
        <item m="1" x="2316"/>
        <item m="1" x="1807"/>
        <item m="1" x="1836"/>
        <item m="1" x="1863"/>
        <item m="1" x="1562"/>
        <item m="1" x="1452"/>
        <item m="1" x="1481"/>
        <item m="1" x="1590"/>
        <item m="1" x="1508"/>
        <item m="1" x="1398"/>
        <item m="1" x="1425"/>
        <item m="1" x="1373"/>
        <item m="1" x="2343"/>
        <item m="1" x="1535"/>
        <item m="1" x="1698"/>
        <item m="1" x="1725"/>
        <item m="1" x="1780"/>
        <item m="1" x="1808"/>
        <item m="1" x="1752"/>
        <item m="1" x="1646"/>
        <item m="1" x="1672"/>
        <item m="1" x="1563"/>
        <item m="1" x="1453"/>
        <item m="1" x="2447"/>
        <item m="1" x="1536"/>
        <item m="1" x="1482"/>
        <item m="1" x="1509"/>
        <item m="1" x="1297"/>
        <item m="1" x="1323"/>
        <item m="1" x="1348"/>
        <item m="1" x="1374"/>
        <item m="1" x="1399"/>
        <item m="1" x="1426"/>
        <item m="1" x="1618"/>
        <item m="1" x="1591"/>
        <item m="1" x="2092"/>
        <item m="1" x="1921"/>
        <item m="1" x="2036"/>
        <item m="1" x="2008"/>
        <item m="1" x="1980"/>
        <item m="1" x="1951"/>
        <item m="1" x="1894"/>
        <item m="1" x="1865"/>
        <item m="1" x="1454"/>
        <item m="1" x="1427"/>
        <item m="1" x="2448"/>
        <item m="1" x="2421"/>
        <item m="1" x="1298"/>
        <item m="1" x="2317"/>
        <item m="1" x="2233"/>
        <item m="1" x="2395"/>
        <item m="1" x="2344"/>
        <item m="1" x="2261"/>
        <item m="1" x="1950"/>
        <item m="1" x="1864"/>
        <item m="1" x="1893"/>
        <item m="1" x="1920"/>
        <item m="1" x="2204"/>
        <item m="1" x="2176"/>
        <item m="1" x="2147"/>
        <item m="1" x="2119"/>
        <item m="1" x="1837"/>
        <item m="1" x="1324"/>
        <item m="1" x="2091"/>
        <item m="1" x="2064"/>
        <item m="1" x="2035"/>
        <item m="1" x="2007"/>
        <item m="1" x="1979"/>
        <item m="1" x="2369"/>
        <item m="1" x="1838"/>
        <item m="1" x="1809"/>
        <item m="1" x="2177"/>
        <item m="1" x="2120"/>
        <item m="1" x="2148"/>
        <item m="1" x="1699"/>
        <item m="1" x="1726"/>
        <item m="1" x="1592"/>
        <item m="1" x="1619"/>
        <item m="1" x="1647"/>
        <item m="1" x="1781"/>
        <item m="1" x="1753"/>
        <item m="1" x="1537"/>
        <item m="1" x="1564"/>
        <item m="1" x="1510"/>
        <item m="1" x="1483"/>
        <item m="1" x="1375"/>
        <item m="1" x="1400"/>
        <item m="1" x="1349"/>
        <item m="1" x="2065"/>
        <item m="1" x="2396"/>
        <item m="1" x="2234"/>
        <item m="1" x="2262"/>
        <item m="1" x="2290"/>
        <item m="1" x="2318"/>
        <item m="1" x="2205"/>
        <item m="1" x="1648"/>
        <item m="1" x="1455"/>
        <item m="1" x="1484"/>
        <item m="1" x="1511"/>
        <item m="1" x="1538"/>
        <item m="1" x="1565"/>
        <item m="1" x="1593"/>
        <item m="1" x="1620"/>
        <item m="1" x="1376"/>
        <item m="1" x="1401"/>
        <item m="1" x="1428"/>
        <item m="1" x="1350"/>
        <item m="1" x="1299"/>
        <item m="1" x="1325"/>
        <item m="1" x="2422"/>
        <item m="1" x="2449"/>
        <item m="1" x="2370"/>
        <item m="1" x="2345"/>
        <item m="1" x="1810"/>
        <item m="1" x="1727"/>
        <item m="1" x="1754"/>
        <item m="1" x="1782"/>
        <item m="1" x="1700"/>
        <item m="1" x="1673"/>
        <item m="1" x="1952"/>
        <item m="1" x="1895"/>
        <item m="1" x="1866"/>
        <item m="1" x="1922"/>
        <item m="1" x="2066"/>
        <item m="1" x="2037"/>
        <item m="1" x="2009"/>
        <item m="1" x="1981"/>
        <item m="1" x="2121"/>
        <item m="1" x="2149"/>
        <item m="1" x="2178"/>
        <item m="1" x="2206"/>
        <item m="1" x="2235"/>
        <item m="1" x="2093"/>
        <item m="1" x="2291"/>
        <item m="1" x="2263"/>
        <item m="1" x="1456"/>
        <item m="1" x="1429"/>
        <item m="1" x="2094"/>
        <item m="1" x="2067"/>
        <item m="1" x="2122"/>
        <item m="1" x="1539"/>
        <item m="1" x="1512"/>
        <item m="1" x="2150"/>
        <item m="1" x="2179"/>
        <item m="1" x="1896"/>
        <item m="1" x="2264"/>
        <item m="1" x="2319"/>
        <item m="1" x="2292"/>
        <item m="1" x="2236"/>
        <item m="1" x="2346"/>
        <item m="1" x="2423"/>
        <item m="1" x="2397"/>
        <item m="1" x="2450"/>
        <item m="1" x="2371"/>
        <item m="1" x="1300"/>
        <item m="1" x="1326"/>
        <item m="1" x="1351"/>
        <item m="1" x="1377"/>
        <item m="1" x="2207"/>
        <item m="1" x="2038"/>
        <item m="1" x="1811"/>
        <item m="1" x="1839"/>
        <item m="1" x="1867"/>
        <item m="1" x="1783"/>
        <item m="1" x="1755"/>
        <item m="1" x="1923"/>
        <item m="1" x="1953"/>
        <item m="1" x="1982"/>
        <item m="1" x="2010"/>
        <item m="1" x="1728"/>
        <item m="1" x="1701"/>
        <item m="1" x="1594"/>
        <item m="1" x="1621"/>
        <item m="1" x="1649"/>
        <item m="1" x="1674"/>
        <item m="1" x="1566"/>
        <item m="1" x="2367"/>
        <item m="1" x="2342"/>
        <item m="1" x="1868"/>
        <item m="1" x="1840"/>
        <item m="1" x="1812"/>
        <item m="1" x="1702"/>
        <item m="1" x="1650"/>
        <item m="1" x="1813"/>
        <item m="1" x="1841"/>
        <item m="1" x="1869"/>
        <item m="1" x="1756"/>
        <item m="1" x="1675"/>
        <item m="1" x="1784"/>
        <item m="1" x="1729"/>
        <item m="1" x="1757"/>
        <item m="1" x="1785"/>
        <item m="1" x="1730"/>
        <item m="1" x="1623"/>
        <item m="1" x="1651"/>
        <item m="1" x="1676"/>
        <item m="1" x="1703"/>
        <item m="1" x="1541"/>
        <item m="1" x="1568"/>
        <item m="1" x="1596"/>
        <item m="1" x="1487"/>
        <item m="1" x="1431"/>
        <item m="1" x="1458"/>
        <item m="1" x="1403"/>
        <item m="1" x="1378"/>
        <item m="1" x="1352"/>
        <item m="1" x="2347"/>
        <item m="1" x="1301"/>
        <item m="1" x="2372"/>
        <item m="1" x="2398"/>
        <item m="1" x="2424"/>
        <item m="1" x="2451"/>
        <item m="1" x="2320"/>
        <item m="1" x="2293"/>
        <item m="1" x="2265"/>
        <item m="1" x="1327"/>
        <item m="1" x="2237"/>
        <item m="1" x="2208"/>
        <item m="1" x="2180"/>
        <item m="1" x="2151"/>
        <item m="1" x="2068"/>
        <item m="1" x="2095"/>
        <item m="1" x="2123"/>
        <item m="1" x="2039"/>
        <item m="1" x="2011"/>
        <item m="1" x="1954"/>
        <item m="1" x="1983"/>
        <item m="1" x="1924"/>
        <item m="1" x="1897"/>
        <item m="1" x="1622"/>
        <item m="1" x="1567"/>
        <item m="1" x="1595"/>
        <item m="1" x="1513"/>
        <item m="1" x="1540"/>
        <item m="1" x="1486"/>
        <item m="1" x="1430"/>
        <item m="1" x="1402"/>
        <item m="1" x="1457"/>
        <item m="1" x="1514"/>
        <item m="1" x="1488"/>
        <item m="1" x="1459"/>
        <item m="1" x="1515"/>
        <item m="1" x="1432"/>
        <item m="1" x="1404"/>
        <item m="1" x="1379"/>
        <item m="1" x="1353"/>
        <item m="1" x="1328"/>
        <item m="1" x="1302"/>
        <item m="1" x="1842"/>
        <item m="1" x="1677"/>
        <item m="1" x="1704"/>
        <item m="1" x="1731"/>
        <item m="1" x="1758"/>
        <item m="1" x="1786"/>
        <item m="1" x="1569"/>
        <item m="1" x="2452"/>
        <item m="1" x="2425"/>
        <item m="1" x="1652"/>
        <item m="1" x="1624"/>
        <item m="1" x="1597"/>
        <item m="1" x="1542"/>
        <item m="1" x="2373"/>
        <item m="1" x="2321"/>
        <item m="1" x="2209"/>
        <item m="1" x="2238"/>
        <item m="1" x="2266"/>
        <item m="1" x="2348"/>
        <item m="1" x="2294"/>
        <item m="1" x="2181"/>
        <item m="1" x="2399"/>
        <item m="1" x="2152"/>
        <item m="1" x="2040"/>
        <item m="1" x="2012"/>
        <item m="1" x="1984"/>
        <item m="1" x="1955"/>
        <item m="1" x="2124"/>
        <item m="1" x="2096"/>
        <item m="1" x="1898"/>
        <item m="1" x="1925"/>
        <item m="1" x="2069"/>
        <item m="1" x="1814"/>
        <item m="1" x="1899"/>
        <item m="1" x="1870"/>
        <item m="1" x="1926"/>
        <item m="1" x="2013"/>
        <item m="1" x="1985"/>
        <item m="1" x="1956"/>
        <item m="1" x="1485"/>
        <item m="1" x="2295"/>
        <item m="1" x="2239"/>
        <item m="1" x="2267"/>
        <item m="1" x="2153"/>
        <item m="1" x="2125"/>
        <item m="1" x="2097"/>
        <item m="1" x="2070"/>
        <item m="1" x="2041"/>
        <item m="1" x="2182"/>
        <item m="1" x="2210"/>
        <item m="1" x="1303"/>
        <item m="1" x="2453"/>
        <item m="1" x="2374"/>
        <item m="1" x="2322"/>
        <item m="1" x="1329"/>
        <item m="1" x="2349"/>
        <item m="1" x="2400"/>
        <item m="1" x="2426"/>
        <item m="1" x="1927"/>
        <item m="1" x="1957"/>
        <item m="1" x="1900"/>
        <item m="1" x="1843"/>
        <item m="1" x="1787"/>
        <item m="1" x="1871"/>
        <item m="1" x="1815"/>
        <item m="1" x="1653"/>
        <item m="1" x="1678"/>
        <item m="1" x="1705"/>
        <item m="1" x="1732"/>
        <item m="1" x="1759"/>
        <item m="1" x="1570"/>
        <item m="1" x="1598"/>
        <item m="1" x="1543"/>
        <item m="1" x="1516"/>
        <item m="1" x="1433"/>
        <item m="1" x="1460"/>
        <item m="1" x="1489"/>
        <item m="1" x="1380"/>
        <item m="1" x="1405"/>
        <item m="1" x="1354"/>
        <item m="1" x="1625"/>
        <item m="1" x="2323"/>
        <item m="1" x="2014"/>
        <item m="1" x="1381"/>
        <item m="1" x="2154"/>
        <item m="1" x="2042"/>
        <item m="1" x="1434"/>
        <item m="1" x="1461"/>
        <item m="1" x="1490"/>
        <item m="1" x="1330"/>
        <item m="1" x="2454"/>
        <item m="1" x="1355"/>
        <item m="1" x="2427"/>
        <item m="1" x="2350"/>
        <item m="1" x="2240"/>
        <item m="1" x="1517"/>
        <item m="1" x="1544"/>
        <item m="1" x="1571"/>
        <item m="1" x="1406"/>
        <item m="1" x="1304"/>
        <item m="1" x="2296"/>
        <item m="1" x="2268"/>
        <item m="1" x="2211"/>
        <item m="1" x="2098"/>
        <item m="1" x="2071"/>
        <item m="1" x="2375"/>
        <item m="1" x="2401"/>
        <item m="1" x="2126"/>
        <item m="1" x="1986"/>
        <item m="1" x="1599"/>
        <item m="1" x="2183"/>
        <item m="1" x="1760"/>
        <item m="1" x="1733"/>
        <item m="1" x="1706"/>
        <item m="1" x="1958"/>
        <item m="1" x="1928"/>
        <item m="1" x="1788"/>
        <item m="1" x="1816"/>
        <item m="1" x="1679"/>
        <item m="1" x="1654"/>
        <item m="1" x="1987"/>
        <item m="1" x="1901"/>
        <item m="1" x="1844"/>
        <item m="1" x="1872"/>
        <item m="1" x="1626"/>
        <item m="1" x="2015"/>
        <item m="1" x="2043"/>
        <item m="1" x="2072"/>
        <item m="1" x="2099"/>
        <item m="1" x="2073"/>
        <item m="1" x="2100"/>
        <item m="1" x="2044"/>
        <item m="1" x="2016"/>
        <item m="1" x="2377"/>
        <item m="1" x="2352"/>
        <item m="1" x="2213"/>
        <item m="1" x="1959"/>
        <item m="1" x="2325"/>
        <item m="1" x="2270"/>
        <item m="1" x="2242"/>
        <item m="1" x="1929"/>
        <item m="1" x="2403"/>
        <item m="1" x="2298"/>
        <item m="1" x="2185"/>
        <item m="1" x="2128"/>
        <item m="1" x="1902"/>
        <item m="1" x="2156"/>
        <item m="1" x="1988"/>
        <item m="1" x="1873"/>
        <item m="1" x="1789"/>
        <item m="1" x="1845"/>
        <item m="1" x="1817"/>
        <item m="1" x="1761"/>
        <item m="1" x="1331"/>
        <item m="1" x="2428"/>
        <item m="1" x="2127"/>
        <item m="1" x="1356"/>
        <item m="1" x="2455"/>
        <item m="1" x="1305"/>
        <item m="1" x="2402"/>
        <item m="1" x="1382"/>
        <item m="1" x="2376"/>
        <item m="1" x="2351"/>
        <item m="1" x="2297"/>
        <item m="1" x="2324"/>
        <item m="1" x="2241"/>
        <item m="1" x="2269"/>
        <item m="1" x="2212"/>
        <item m="1" x="1572"/>
        <item m="1" x="1518"/>
        <item m="1" x="1545"/>
        <item m="1" x="1407"/>
        <item m="1" x="1435"/>
        <item m="1" x="1462"/>
        <item m="1" x="1491"/>
        <item m="1" x="2155"/>
        <item m="1" x="2184"/>
        <item m="1" x="1600"/>
        <item m="1" x="1627"/>
        <item m="1" x="1655"/>
        <item m="1" x="1680"/>
        <item m="1" x="1707"/>
        <item m="1" x="1734"/>
        <item m="1" x="1601"/>
        <item m="1" x="1628"/>
        <item m="1" x="2429"/>
        <item m="1" x="1306"/>
        <item m="1" x="1519"/>
        <item m="1" x="1492"/>
        <item m="1" x="1463"/>
        <item m="1" x="1332"/>
        <item m="1" x="1573"/>
        <item m="1" x="1546"/>
        <item m="1" x="2456"/>
        <item m="1" x="1357"/>
        <item m="1" x="1383"/>
        <item m="1" x="1408"/>
        <item m="1" x="1436"/>
        <item m="1" x="2299"/>
        <item m="1" x="2186"/>
        <item m="1" x="2214"/>
        <item m="1" x="2045"/>
        <item m="1" x="2074"/>
        <item m="1" x="2243"/>
        <item m="1" x="2129"/>
        <item m="1" x="2157"/>
        <item m="1" x="2101"/>
        <item m="1" x="1989"/>
        <item m="1" x="1930"/>
        <item m="1" x="1960"/>
        <item m="1" x="1903"/>
        <item m="1" x="1874"/>
        <item m="1" x="1762"/>
        <item m="1" x="1735"/>
        <item m="1" x="1790"/>
        <item m="1" x="1656"/>
        <item m="1" x="1681"/>
        <item m="1" x="2271"/>
        <item m="1" x="1708"/>
        <item m="1" x="2017"/>
        <item m="1" x="1818"/>
        <item m="1" x="1846"/>
        <item m="1" x="1437"/>
        <item m="1" x="2430"/>
        <item m="1" x="2404"/>
        <item m="1" x="1464"/>
        <item m="1" x="1409"/>
        <item m="1" x="1384"/>
        <item m="1" x="1358"/>
        <item m="1" x="2457"/>
        <item m="1" x="1307"/>
        <item m="1" x="2378"/>
        <item m="1" x="2326"/>
        <item m="1" x="1333"/>
        <item m="1" x="2353"/>
        <item m="1" x="2161"/>
        <item m="1" x="2133"/>
        <item m="1" x="2105"/>
        <item m="1" x="2078"/>
        <item m="1" x="1993"/>
        <item m="1" x="2021"/>
        <item m="1" x="2049"/>
        <item m="1" x="1934"/>
        <item m="1" x="1712"/>
        <item m="1" x="1794"/>
        <item m="1" x="1822"/>
        <item m="1" x="1850"/>
        <item m="1" x="1878"/>
        <item m="1" x="1907"/>
        <item m="1" x="1660"/>
        <item m="1" x="1964"/>
        <item m="1" x="1685"/>
        <item m="1" x="1605"/>
        <item m="1" x="1523"/>
        <item m="1" x="1440"/>
        <item m="1" x="1467"/>
        <item m="1" x="1496"/>
        <item m="1" x="1412"/>
        <item m="1" x="1577"/>
        <item m="1" x="1550"/>
        <item m="1" x="1361"/>
        <item m="1" x="1387"/>
        <item m="1" x="1336"/>
        <item m="1" x="2355"/>
        <item m="1" x="2380"/>
        <item m="1" x="1739"/>
        <item m="1" x="1766"/>
        <item m="1" x="2433"/>
        <item m="1" x="1284"/>
        <item m="1" x="1310"/>
        <item m="1" x="2190"/>
        <item m="1" x="2218"/>
        <item m="1" x="2247"/>
        <item m="1" x="2275"/>
        <item m="1" x="2303"/>
        <item m="1" x="2329"/>
        <item m="1" x="2356"/>
        <item m="1" x="2381"/>
        <item m="1" x="2408"/>
        <item m="1" x="2434"/>
        <item m="1" x="1285"/>
        <item m="1" x="1311"/>
        <item m="1" x="1337"/>
        <item m="1" x="2302"/>
        <item m="1" x="2217"/>
        <item m="1" x="2189"/>
        <item m="1" x="2328"/>
        <item m="1" x="2246"/>
        <item m="1" x="2274"/>
        <item m="1" x="2407"/>
        <item m="1" x="2160"/>
        <item m="1" x="2132"/>
        <item m="1" x="2104"/>
        <item m="1" x="2077"/>
        <item m="1" x="2048"/>
        <item m="1" x="2020"/>
        <item m="1" x="1963"/>
        <item m="1" x="1821"/>
        <item m="1" x="1849"/>
        <item m="1" x="1877"/>
        <item m="1" x="1906"/>
        <item m="1" x="1933"/>
        <item m="1" x="1793"/>
        <item m="1" x="1765"/>
        <item m="1" x="1738"/>
        <item m="1" x="1604"/>
        <item m="1" x="1549"/>
        <item m="1" x="1711"/>
        <item m="1" x="1576"/>
        <item m="1" x="1522"/>
        <item m="1" x="1283"/>
        <item m="1" x="1309"/>
        <item m="1" x="1335"/>
        <item m="1" x="1360"/>
        <item m="1" x="1386"/>
        <item m="1" x="1411"/>
        <item m="1" x="1439"/>
        <item m="1" x="1466"/>
        <item m="1" x="1991"/>
        <item m="1" x="1632"/>
        <item m="1" x="2432"/>
        <item m="1" x="2406"/>
        <item m="1" x="2379"/>
        <item m="1" x="1684"/>
        <item m="1" x="1495"/>
        <item m="1" x="2327"/>
        <item m="1" x="2301"/>
        <item m="1" x="2273"/>
        <item m="1" x="2245"/>
        <item m="1" x="2188"/>
        <item m="1" x="2216"/>
        <item m="1" x="2131"/>
        <item m="1" x="2076"/>
        <item m="1" x="1683"/>
        <item m="1" x="2103"/>
        <item m="1" x="2047"/>
        <item m="1" x="2019"/>
        <item m="1" x="1962"/>
        <item m="1" x="1932"/>
        <item m="1" x="1737"/>
        <item m="1" x="1710"/>
        <item m="1" x="1848"/>
        <item m="1" x="1820"/>
        <item m="1" x="1792"/>
        <item m="1" x="1764"/>
        <item m="1" x="1658"/>
        <item m="1" x="1630"/>
        <item m="1" x="1575"/>
        <item m="1" x="1603"/>
        <item m="1" x="1548"/>
        <item m="1" x="1438"/>
        <item m="1" x="1465"/>
        <item m="1" x="1494"/>
        <item m="1" x="1521"/>
        <item m="1" x="1308"/>
        <item m="1" x="1334"/>
        <item m="1" x="1359"/>
        <item m="1" x="1385"/>
        <item m="1" x="1410"/>
        <item m="1" x="1905"/>
        <item m="1" x="1282"/>
        <item m="1" x="2300"/>
        <item m="1" x="2405"/>
        <item m="1" x="2431"/>
        <item m="1" x="2354"/>
        <item m="1" x="2272"/>
        <item m="1" x="2244"/>
        <item m="1" x="2215"/>
        <item m="1" x="2159"/>
        <item m="1" x="2158"/>
        <item m="1" x="2102"/>
        <item m="1" x="2075"/>
        <item m="1" x="2046"/>
        <item m="1" x="2018"/>
        <item m="1" x="1990"/>
        <item m="1" x="1931"/>
        <item m="1" x="1961"/>
        <item m="1" x="1904"/>
        <item m="1" x="1875"/>
        <item m="1" x="1847"/>
        <item m="1" x="1736"/>
        <item m="1" x="1763"/>
        <item m="1" x="1709"/>
        <item m="1" x="1819"/>
        <item m="1" x="1791"/>
        <item m="1" x="1682"/>
        <item m="1" x="1520"/>
        <item m="1" x="1493"/>
        <item m="1" x="1992"/>
        <item m="1" x="1547"/>
        <item m="1" x="1574"/>
        <item m="1" x="1602"/>
        <item m="1" x="1629"/>
        <item m="1" x="1657"/>
        <item m="1" x="2187"/>
        <item m="1" x="1876"/>
        <item m="1" x="2130"/>
        <item m="1" x="1631"/>
        <item m="1" x="1659"/>
        <item m="1" x="1362"/>
        <item m="1" x="1607"/>
        <item m="1" x="1579"/>
        <item m="1" x="1552"/>
        <item m="1" x="1469"/>
        <item m="1" x="1498"/>
        <item m="1" x="1442"/>
        <item m="1" x="1414"/>
        <item m="1" x="1363"/>
        <item m="1" x="1389"/>
        <item m="1" x="2435"/>
        <item m="1" x="1286"/>
        <item m="1" x="1312"/>
        <item m="1" x="1338"/>
        <item m="1" x="2357"/>
        <item m="1" x="2382"/>
        <item m="1" x="1662"/>
        <item m="1" x="2330"/>
        <item m="1" x="2304"/>
        <item m="1" x="2276"/>
        <item m="1" x="2248"/>
        <item m="1" x="2219"/>
        <item m="1" x="2191"/>
        <item m="1" x="1634"/>
        <item m="1" x="2162"/>
        <item m="1" x="2134"/>
        <item m="1" x="2022"/>
        <item m="1" x="2050"/>
        <item m="1" x="1994"/>
        <item m="1" x="1606"/>
        <item m="1" x="1413"/>
        <item m="1" x="1441"/>
        <item m="1" x="1468"/>
        <item m="1" x="1497"/>
        <item m="1" x="1524"/>
        <item m="1" x="1551"/>
        <item m="1" x="1578"/>
        <item m="1" x="1633"/>
        <item m="1" x="1388"/>
        <item m="1" x="1661"/>
        <item m="1" x="1713"/>
        <item m="1" x="1686"/>
        <item m="1" x="1767"/>
        <item m="1" x="1740"/>
        <item m="1" x="1823"/>
        <item m="1" x="1795"/>
        <item m="1" x="1851"/>
        <item m="1" x="1879"/>
        <item m="1" x="1908"/>
        <item m="1" x="1965"/>
        <item m="1" x="1935"/>
        <item m="1" x="2106"/>
        <item m="1" x="2079"/>
        <item m="1" x="1796"/>
        <item m="1" x="1687"/>
        <item m="1" x="1741"/>
        <item m="1" x="1768"/>
        <item m="1" x="1714"/>
        <item m="1" x="2135"/>
        <item m="1" x="2051"/>
        <item m="1" x="2080"/>
        <item m="1" x="2107"/>
        <item m="1" x="2023"/>
        <item m="1" x="1966"/>
        <item m="1" x="1880"/>
        <item m="1" x="1936"/>
        <item m="1" x="1909"/>
        <item m="1" x="1824"/>
        <item m="1" x="1852"/>
        <item m="1" x="1995"/>
        <item m="1" x="2192"/>
        <item m="1" x="2163"/>
        <item m="1" x="1499"/>
        <item m="1" x="1525"/>
        <item m="1" x="1339"/>
        <item m="1" x="1364"/>
        <item m="1" x="1390"/>
        <item m="1" x="1415"/>
        <item m="1" x="1443"/>
        <item m="1" x="1313"/>
        <item m="1" x="1287"/>
        <item m="1" x="2436"/>
        <item m="1" x="2409"/>
        <item m="1" x="2383"/>
        <item m="1" x="1470"/>
        <item m="1" x="2249"/>
        <item m="1" x="2277"/>
        <item m="1" x="2305"/>
        <item m="1" x="2331"/>
        <item m="1" x="2358"/>
        <item m="1" x="2220"/>
        <item m="1" x="2221"/>
        <item m="1" x="2250"/>
        <item m="1" x="2164"/>
        <item m="1" x="2108"/>
        <item m="1" x="2052"/>
        <item m="1" x="2136"/>
        <item m="1" x="2024"/>
        <item m="1" x="1996"/>
        <item m="1" x="1967"/>
        <item m="1" x="1937"/>
        <item m="1" x="1910"/>
        <item m="1" x="1825"/>
        <item m="1" x="1797"/>
        <item m="1" x="2081"/>
        <item m="1" x="1742"/>
        <item m="1" x="1769"/>
        <item m="1" x="1608"/>
        <item m="1" x="1553"/>
        <item m="1" x="1635"/>
        <item m="1" x="1663"/>
        <item m="1" x="1688"/>
        <item m="1" x="1580"/>
        <item m="1" x="1853"/>
        <item m="1" x="1715"/>
        <item m="1" x="2251"/>
        <item m="1" x="2222"/>
        <item m="1" x="2194"/>
        <item m="1" x="2137"/>
        <item m="1" x="2165"/>
        <item m="1" x="2109"/>
        <item m="1" x="1968"/>
        <item m="1" x="1997"/>
        <item m="1" x="2025"/>
        <item m="1" x="2053"/>
        <item m="1" x="1938"/>
        <item m="1" x="1526"/>
        <item m="1" x="1911"/>
        <item m="1" x="1636"/>
        <item m="1" x="1664"/>
        <item m="1" x="1689"/>
        <item m="1" x="1716"/>
        <item m="1" x="1743"/>
        <item m="1" x="1770"/>
        <item m="1" x="1798"/>
        <item m="1" x="1826"/>
        <item m="1" x="1854"/>
        <item m="1" x="1881"/>
        <item m="1" x="1554"/>
        <item m="1" x="1609"/>
        <item m="1" x="1581"/>
        <item m="1" x="2082"/>
        <item m="1" x="1500"/>
        <item m="1" x="1471"/>
        <item m="1" x="1444"/>
        <item m="1" x="1416"/>
        <item m="1" x="1365"/>
        <item m="1" x="1391"/>
        <item m="1" x="1340"/>
        <item m="1" x="1314"/>
        <item m="1" x="1288"/>
        <item m="1" x="2384"/>
        <item m="1" x="2410"/>
        <item m="1" x="2359"/>
        <item m="1" x="2306"/>
        <item m="1" x="2332"/>
        <item m="1" x="2278"/>
        <item m="1" x="2437"/>
        <item m="1" x="2193"/>
        <item m="1" x="2279"/>
        <item m="1" x="2307"/>
        <item m="1" x="2360"/>
        <item m="1" x="2385"/>
        <item m="1" x="2333"/>
        <item m="1" x="2411"/>
        <item x="1258"/>
        <item x="1259"/>
        <item x="1260"/>
        <item x="1261"/>
        <item x="1262"/>
        <item x="1263"/>
        <item x="1264"/>
        <item x="1266"/>
        <item x="1267"/>
        <item x="1268"/>
        <item x="1269"/>
        <item x="1270"/>
        <item x="1272"/>
        <item x="1273"/>
        <item x="1274"/>
        <item x="1275"/>
        <item x="1276"/>
        <item x="1277"/>
        <item x="1278"/>
        <item x="1279"/>
        <item x="1280"/>
        <item x="1229"/>
        <item x="1230"/>
        <item x="1231"/>
        <item x="1232"/>
        <item x="1233"/>
        <item x="1234"/>
        <item x="1235"/>
        <item x="1236"/>
        <item x="1237"/>
        <item x="1238"/>
        <item x="1239"/>
        <item x="1240"/>
        <item x="1241"/>
        <item x="1242"/>
        <item x="1243"/>
        <item x="1244"/>
        <item x="1245"/>
        <item x="1246"/>
        <item x="1247"/>
        <item x="1248"/>
        <item x="1250"/>
        <item x="1251"/>
        <item x="1252"/>
        <item x="1253"/>
        <item x="1254"/>
        <item x="1255"/>
        <item x="1256"/>
        <item x="1257"/>
        <item x="1180"/>
        <item x="1183"/>
        <item x="1184"/>
        <item x="1185"/>
        <item x="1186"/>
        <item x="1187"/>
        <item x="1188"/>
        <item x="1189"/>
        <item x="1190"/>
        <item x="1191"/>
        <item x="1193"/>
        <item x="1194"/>
        <item x="1195"/>
        <item x="1196"/>
        <item x="1197"/>
        <item x="1198"/>
        <item x="1199"/>
        <item x="1200"/>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49"/>
        <item x="1265"/>
        <item x="1271"/>
        <item x="1174"/>
        <item x="1176"/>
        <item x="1177"/>
        <item x="1178"/>
        <item x="1179"/>
        <item x="1181"/>
        <item x="1182"/>
        <item x="1169"/>
        <item x="1170"/>
        <item x="1171"/>
        <item x="1172"/>
        <item x="1165"/>
        <item x="1166"/>
        <item x="1167"/>
        <item x="1168"/>
        <item x="1173"/>
        <item x="1114"/>
        <item x="1115"/>
        <item x="1116"/>
        <item x="1117"/>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8"/>
        <item x="1149"/>
        <item x="1150"/>
        <item x="1151"/>
        <item x="1152"/>
        <item x="1153"/>
        <item x="1154"/>
        <item x="1155"/>
        <item x="1156"/>
        <item x="1157"/>
        <item x="1158"/>
        <item x="1160"/>
        <item x="1161"/>
        <item x="1162"/>
        <item x="1163"/>
        <item x="1164"/>
        <item x="1192"/>
        <item x="1090"/>
        <item x="1091"/>
        <item x="1092"/>
        <item x="1093"/>
        <item x="1094"/>
        <item x="1095"/>
        <item x="1096"/>
        <item x="1097"/>
        <item x="1098"/>
        <item x="1099"/>
        <item x="1100"/>
        <item x="1101"/>
        <item x="1102"/>
        <item x="1103"/>
        <item x="1104"/>
        <item x="1105"/>
        <item x="1106"/>
        <item x="1108"/>
        <item x="1110"/>
        <item x="1111"/>
        <item x="1112"/>
        <item x="1113"/>
        <item x="1118"/>
        <item x="1147"/>
        <item x="1107"/>
        <item x="1159"/>
        <item x="1088"/>
        <item x="1089"/>
        <item x="1086"/>
        <item x="1087"/>
        <item x="968"/>
        <item x="969"/>
        <item x="970"/>
        <item x="978"/>
        <item x="993"/>
        <item x="998"/>
        <item x="1005"/>
        <item x="1012"/>
        <item x="1014"/>
        <item x="1015"/>
        <item x="1016"/>
        <item x="1017"/>
        <item x="1018"/>
        <item x="1019"/>
        <item x="1020"/>
        <item x="1021"/>
        <item x="1024"/>
        <item x="1025"/>
        <item x="1026"/>
        <item x="1028"/>
        <item x="1029"/>
        <item x="1030"/>
        <item x="1031"/>
        <item x="1032"/>
        <item x="1033"/>
        <item x="1034"/>
        <item x="1035"/>
        <item x="1036"/>
        <item x="1037"/>
        <item x="1038"/>
        <item x="1039"/>
        <item x="1040"/>
        <item x="1041"/>
        <item x="1042"/>
        <item x="1044"/>
        <item x="1045"/>
        <item x="1046"/>
        <item x="1048"/>
        <item x="1049"/>
        <item x="1050"/>
        <item x="1051"/>
        <item x="1052"/>
        <item x="1053"/>
        <item x="1054"/>
        <item x="1055"/>
        <item x="1056"/>
        <item x="1058"/>
        <item x="1059"/>
        <item x="1060"/>
        <item x="1061"/>
        <item x="1062"/>
        <item x="1063"/>
        <item x="1064"/>
        <item x="1065"/>
        <item x="1066"/>
        <item x="1067"/>
        <item x="1069"/>
        <item x="1070"/>
        <item x="1071"/>
        <item x="1072"/>
        <item x="1073"/>
        <item x="1074"/>
        <item x="1075"/>
        <item x="1076"/>
        <item x="1077"/>
        <item x="1078"/>
        <item x="1079"/>
        <item x="1080"/>
        <item x="1081"/>
        <item x="1082"/>
        <item x="1083"/>
        <item x="1084"/>
        <item x="1085"/>
        <item x="938"/>
        <item x="939"/>
        <item x="940"/>
        <item x="941"/>
        <item x="945"/>
        <item x="946"/>
        <item x="947"/>
        <item x="948"/>
        <item x="949"/>
        <item x="950"/>
        <item x="953"/>
        <item x="955"/>
        <item x="956"/>
        <item x="957"/>
        <item x="958"/>
        <item x="959"/>
        <item x="960"/>
        <item x="961"/>
        <item x="962"/>
        <item x="963"/>
        <item x="964"/>
        <item x="965"/>
        <item x="966"/>
        <item x="967"/>
        <item x="974"/>
        <item x="975"/>
        <item x="976"/>
        <item x="977"/>
        <item x="981"/>
        <item x="982"/>
        <item x="983"/>
        <item x="984"/>
        <item x="985"/>
        <item x="986"/>
        <item x="987"/>
        <item x="988"/>
        <item x="989"/>
        <item x="990"/>
        <item x="992"/>
        <item x="996"/>
        <item x="997"/>
        <item x="999"/>
        <item x="1000"/>
        <item x="1001"/>
        <item x="1002"/>
        <item x="1003"/>
        <item x="1004"/>
        <item x="1009"/>
        <item x="1010"/>
        <item x="1011"/>
        <item x="1201"/>
        <item x="928"/>
        <item x="929"/>
        <item x="930"/>
        <item x="931"/>
        <item x="932"/>
        <item x="933"/>
        <item x="934"/>
        <item x="935"/>
        <item x="936"/>
        <item x="937"/>
        <item x="943"/>
        <item x="944"/>
        <item x="952"/>
        <item x="954"/>
        <item x="1047"/>
        <item x="918"/>
        <item x="920"/>
        <item x="921"/>
        <item x="922"/>
        <item x="923"/>
        <item x="924"/>
        <item x="925"/>
        <item x="926"/>
        <item x="927"/>
        <item x="942"/>
        <item x="951"/>
        <item x="971"/>
        <item x="972"/>
        <item x="973"/>
        <item x="979"/>
        <item x="980"/>
        <item x="991"/>
        <item x="994"/>
        <item x="995"/>
        <item x="1006"/>
        <item x="1008"/>
        <item x="1013"/>
        <item x="1027"/>
        <item x="1043"/>
        <item x="1068"/>
        <item x="907"/>
        <item x="908"/>
        <item x="909"/>
        <item x="910"/>
        <item x="911"/>
        <item x="912"/>
        <item x="913"/>
        <item x="914"/>
        <item x="915"/>
        <item x="916"/>
        <item x="917"/>
        <item x="919"/>
        <item x="1057"/>
        <item x="839"/>
        <item x="751"/>
        <item x="752"/>
        <item x="753"/>
        <item x="755"/>
        <item x="756"/>
        <item x="757"/>
        <item x="758"/>
        <item x="759"/>
        <item x="762"/>
        <item x="763"/>
        <item x="764"/>
        <item x="765"/>
        <item x="766"/>
        <item x="767"/>
        <item x="768"/>
        <item x="769"/>
        <item x="770"/>
        <item x="771"/>
        <item x="772"/>
        <item x="773"/>
        <item x="776"/>
        <item x="777"/>
        <item x="774"/>
        <item x="778"/>
        <item x="779"/>
        <item x="780"/>
        <item x="781"/>
        <item x="782"/>
        <item x="784"/>
        <item x="785"/>
        <item x="786"/>
        <item x="787"/>
        <item x="790"/>
        <item x="791"/>
        <item x="794"/>
        <item x="795"/>
        <item x="796"/>
        <item x="797"/>
        <item x="798"/>
        <item x="799"/>
        <item x="800"/>
        <item x="801"/>
        <item x="802"/>
        <item x="803"/>
        <item x="804"/>
        <item x="806"/>
        <item x="807"/>
        <item x="808"/>
        <item x="809"/>
        <item x="810"/>
        <item x="811"/>
        <item x="812"/>
        <item x="813"/>
        <item x="814"/>
        <item x="815"/>
        <item x="816"/>
        <item x="817"/>
        <item x="818"/>
        <item x="819"/>
        <item x="821"/>
        <item x="822"/>
        <item x="823"/>
        <item x="824"/>
        <item x="825"/>
        <item x="826"/>
        <item x="827"/>
        <item x="828"/>
        <item x="829"/>
        <item x="830"/>
        <item x="832"/>
        <item x="833"/>
        <item x="834"/>
        <item x="835"/>
        <item x="836"/>
        <item x="837"/>
        <item x="838"/>
        <item x="840"/>
        <item x="841"/>
        <item x="842"/>
        <item x="844"/>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80"/>
        <item x="881"/>
        <item x="882"/>
        <item x="883"/>
        <item x="884"/>
        <item x="885"/>
        <item x="886"/>
        <item x="887"/>
        <item x="888"/>
        <item x="889"/>
        <item x="890"/>
        <item x="891"/>
        <item x="892"/>
        <item x="893"/>
        <item x="894"/>
        <item x="895"/>
        <item x="896"/>
        <item x="897"/>
        <item x="898"/>
        <item x="899"/>
        <item x="900"/>
        <item x="901"/>
        <item x="902"/>
        <item x="903"/>
        <item x="904"/>
        <item x="905"/>
        <item x="906"/>
        <item x="1175"/>
        <item x="732"/>
        <item x="733"/>
        <item x="734"/>
        <item x="735"/>
        <item x="741"/>
        <item x="742"/>
        <item x="743"/>
        <item x="744"/>
        <item x="745"/>
        <item x="747"/>
        <item x="748"/>
        <item x="750"/>
        <item x="754"/>
        <item x="843"/>
        <item x="845"/>
        <item x="1007"/>
        <item x="687"/>
        <item x="688"/>
        <item x="689"/>
        <item x="690"/>
        <item x="691"/>
        <item x="692"/>
        <item x="693"/>
        <item x="694"/>
        <item x="695"/>
        <item x="696"/>
        <item x="699"/>
        <item x="700"/>
        <item x="701"/>
        <item x="702"/>
        <item x="703"/>
        <item x="704"/>
        <item x="705"/>
        <item x="706"/>
        <item x="707"/>
        <item x="708"/>
        <item x="709"/>
        <item x="710"/>
        <item x="711"/>
        <item x="712"/>
        <item x="713"/>
        <item x="714"/>
        <item x="715"/>
        <item x="716"/>
        <item x="717"/>
        <item x="718"/>
        <item x="719"/>
        <item x="720"/>
        <item x="721"/>
        <item x="725"/>
        <item x="726"/>
        <item x="727"/>
        <item x="728"/>
        <item x="729"/>
        <item x="730"/>
        <item x="731"/>
        <item x="736"/>
        <item x="737"/>
        <item x="738"/>
        <item x="739"/>
        <item x="740"/>
        <item x="746"/>
        <item x="749"/>
        <item x="760"/>
        <item x="761"/>
        <item x="789"/>
        <item x="879"/>
        <item x="668"/>
        <item x="669"/>
        <item x="670"/>
        <item x="671"/>
        <item x="673"/>
        <item x="674"/>
        <item x="675"/>
        <item x="676"/>
        <item x="677"/>
        <item x="678"/>
        <item x="679"/>
        <item x="680"/>
        <item x="681"/>
        <item x="684"/>
        <item x="685"/>
        <item x="686"/>
        <item x="697"/>
        <item x="698"/>
        <item x="656"/>
        <item x="658"/>
        <item x="659"/>
        <item x="660"/>
        <item x="661"/>
        <item x="662"/>
        <item x="663"/>
        <item x="664"/>
        <item x="665"/>
        <item x="666"/>
        <item x="667"/>
        <item x="683"/>
        <item x="805"/>
        <item x="775"/>
        <item x="783"/>
        <item x="788"/>
        <item x="792"/>
        <item x="793"/>
        <item x="820"/>
        <item x="640"/>
        <item x="641"/>
        <item x="642"/>
        <item x="648"/>
        <item x="649"/>
        <item x="650"/>
        <item x="651"/>
        <item x="652"/>
        <item x="653"/>
        <item x="654"/>
        <item x="655"/>
        <item x="647"/>
        <item x="631"/>
        <item x="632"/>
        <item x="633"/>
        <item x="634"/>
        <item x="635"/>
        <item x="636"/>
        <item x="637"/>
        <item x="638"/>
        <item x="639"/>
        <item x="645"/>
        <item x="646"/>
        <item x="620"/>
        <item x="621"/>
        <item x="623"/>
        <item x="624"/>
        <item x="625"/>
        <item x="626"/>
        <item x="627"/>
        <item x="628"/>
        <item x="629"/>
        <item x="644"/>
        <item x="595"/>
        <item x="596"/>
        <item x="597"/>
        <item x="598"/>
        <item x="601"/>
        <item x="602"/>
        <item x="603"/>
        <item x="604"/>
        <item x="605"/>
        <item x="606"/>
        <item x="607"/>
        <item x="608"/>
        <item x="609"/>
        <item x="610"/>
        <item x="611"/>
        <item x="612"/>
        <item x="613"/>
        <item x="614"/>
        <item x="615"/>
        <item x="616"/>
        <item x="617"/>
        <item x="618"/>
        <item x="619"/>
        <item x="622"/>
        <item x="643"/>
        <item x="672"/>
        <item x="1109"/>
        <item x="594"/>
        <item x="586"/>
        <item x="591"/>
        <item x="592"/>
        <item x="593"/>
        <item x="580"/>
        <item x="581"/>
        <item x="582"/>
        <item x="583"/>
        <item x="584"/>
        <item x="585"/>
        <item x="587"/>
        <item x="588"/>
        <item x="589"/>
        <item x="590"/>
        <item x="600"/>
        <item x="437"/>
        <item x="438"/>
        <item x="439"/>
        <item x="440"/>
        <item x="441"/>
        <item x="442"/>
        <item x="447"/>
        <item x="448"/>
        <item x="449"/>
        <item x="450"/>
        <item x="451"/>
        <item x="452"/>
        <item x="453"/>
        <item x="454"/>
        <item x="456"/>
        <item x="457"/>
        <item x="458"/>
        <item x="459"/>
        <item x="460"/>
        <item x="461"/>
        <item x="462"/>
        <item x="463"/>
        <item x="464"/>
        <item x="465"/>
        <item x="466"/>
        <item x="468"/>
        <item x="469"/>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6"/>
        <item x="507"/>
        <item x="508"/>
        <item x="509"/>
        <item x="510"/>
        <item x="511"/>
        <item x="512"/>
        <item x="514"/>
        <item x="515"/>
        <item x="516"/>
        <item x="517"/>
        <item x="518"/>
        <item x="519"/>
        <item x="520"/>
        <item x="521"/>
        <item x="522"/>
        <item x="524"/>
        <item x="525"/>
        <item x="526"/>
        <item x="527"/>
        <item x="528"/>
        <item x="529"/>
        <item x="530"/>
        <item x="531"/>
        <item x="532"/>
        <item x="533"/>
        <item x="534"/>
        <item x="535"/>
        <item x="536"/>
        <item x="537"/>
        <item x="538"/>
        <item x="540"/>
        <item x="541"/>
        <item x="542"/>
        <item x="543"/>
        <item x="544"/>
        <item x="545"/>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7"/>
        <item x="578"/>
        <item x="579"/>
        <item x="657"/>
        <item x="722"/>
        <item x="723"/>
        <item x="724"/>
        <item x="430"/>
        <item x="412"/>
        <item x="413"/>
        <item x="414"/>
        <item x="415"/>
        <item x="416"/>
        <item x="417"/>
        <item x="418"/>
        <item x="419"/>
        <item x="420"/>
        <item x="421"/>
        <item x="422"/>
        <item x="423"/>
        <item x="424"/>
        <item x="425"/>
        <item x="426"/>
        <item x="427"/>
        <item x="428"/>
        <item x="429"/>
        <item x="434"/>
        <item x="435"/>
        <item x="436"/>
        <item x="443"/>
        <item x="444"/>
        <item x="445"/>
        <item x="446"/>
        <item x="455"/>
        <item x="467"/>
        <item x="470"/>
        <item x="502"/>
        <item x="503"/>
        <item x="504"/>
        <item x="505"/>
        <item x="513"/>
        <item x="523"/>
        <item x="539"/>
        <item x="831"/>
        <item x="400"/>
        <item x="404"/>
        <item x="405"/>
        <item x="406"/>
        <item x="407"/>
        <item x="408"/>
        <item x="411"/>
        <item x="409"/>
        <item x="410"/>
        <item x="547"/>
        <item x="576"/>
        <item x="383"/>
        <item x="384"/>
        <item x="396"/>
        <item x="397"/>
        <item x="398"/>
        <item x="399"/>
        <item x="401"/>
        <item x="402"/>
        <item x="403"/>
        <item x="432"/>
        <item x="433"/>
        <item x="356"/>
        <item x="357"/>
        <item x="358"/>
        <item x="359"/>
        <item x="360"/>
        <item x="361"/>
        <item x="362"/>
        <item x="363"/>
        <item x="364"/>
        <item x="365"/>
        <item x="366"/>
        <item x="367"/>
        <item x="368"/>
        <item x="369"/>
        <item x="370"/>
        <item x="371"/>
        <item x="372"/>
        <item x="373"/>
        <item x="374"/>
        <item x="375"/>
        <item x="376"/>
        <item x="377"/>
        <item x="378"/>
        <item x="379"/>
        <item x="380"/>
        <item x="381"/>
        <item x="385"/>
        <item x="386"/>
        <item x="387"/>
        <item x="388"/>
        <item x="389"/>
        <item x="390"/>
        <item x="391"/>
        <item x="392"/>
        <item x="393"/>
        <item x="394"/>
        <item x="395"/>
        <item x="546"/>
        <item x="321"/>
        <item x="323"/>
        <item x="324"/>
        <item x="325"/>
        <item x="326"/>
        <item x="327"/>
        <item x="328"/>
        <item x="329"/>
        <item x="330"/>
        <item x="331"/>
        <item x="332"/>
        <item x="333"/>
        <item x="336"/>
        <item x="337"/>
        <item x="338"/>
        <item x="339"/>
        <item x="340"/>
        <item x="341"/>
        <item x="342"/>
        <item x="343"/>
        <item x="344"/>
        <item x="345"/>
        <item x="346"/>
        <item x="347"/>
        <item x="348"/>
        <item x="349"/>
        <item x="350"/>
        <item x="351"/>
        <item x="352"/>
        <item x="353"/>
        <item x="354"/>
        <item x="355"/>
        <item x="315"/>
        <item x="314"/>
        <item x="317"/>
        <item x="319"/>
        <item x="320"/>
        <item x="335"/>
        <item x="304"/>
        <item x="305"/>
        <item x="306"/>
        <item x="307"/>
        <item x="308"/>
        <item x="309"/>
        <item x="310"/>
        <item x="311"/>
        <item x="312"/>
        <item x="313"/>
        <item x="316"/>
        <item x="318"/>
        <item x="322"/>
        <item x="431"/>
        <item x="300"/>
        <item x="301"/>
        <item x="302"/>
        <item x="303"/>
        <item x="296"/>
        <item x="297"/>
        <item x="298"/>
        <item x="299"/>
        <item x="271"/>
        <item x="273"/>
        <item x="274"/>
        <item x="275"/>
        <item x="276"/>
        <item x="277"/>
        <item x="278"/>
        <item x="279"/>
        <item x="280"/>
        <item x="282"/>
        <item x="283"/>
        <item x="284"/>
        <item x="285"/>
        <item x="286"/>
        <item x="287"/>
        <item x="288"/>
        <item x="289"/>
        <item x="290"/>
        <item x="291"/>
        <item x="292"/>
        <item x="293"/>
        <item x="294"/>
        <item x="295"/>
        <item x="599"/>
        <item x="253"/>
        <item x="254"/>
        <item x="255"/>
        <item x="256"/>
        <item x="257"/>
        <item x="258"/>
        <item x="259"/>
        <item x="260"/>
        <item x="261"/>
        <item x="262"/>
        <item x="263"/>
        <item x="264"/>
        <item x="265"/>
        <item x="266"/>
        <item x="267"/>
        <item x="268"/>
        <item x="269"/>
        <item x="270"/>
        <item x="272"/>
        <item x="281"/>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2"/>
        <item x="243"/>
        <item x="244"/>
        <item x="245"/>
        <item x="246"/>
        <item x="247"/>
        <item x="248"/>
        <item x="249"/>
        <item x="250"/>
        <item x="251"/>
        <item x="211"/>
        <item x="212"/>
        <item x="252"/>
        <item x="241"/>
        <item x="206"/>
        <item x="207"/>
        <item x="208"/>
        <item x="209"/>
        <item x="210"/>
        <item x="334"/>
        <item x="182"/>
        <item x="185"/>
        <item x="186"/>
        <item x="187"/>
        <item x="188"/>
        <item x="189"/>
        <item x="190"/>
        <item x="191"/>
        <item x="192"/>
        <item x="193"/>
        <item x="194"/>
        <item x="195"/>
        <item x="196"/>
        <item x="197"/>
        <item x="198"/>
        <item x="199"/>
        <item x="200"/>
        <item x="201"/>
        <item x="202"/>
        <item x="203"/>
        <item x="204"/>
        <item x="205"/>
        <item x="180"/>
        <item x="181"/>
        <item x="105"/>
        <item x="106"/>
        <item x="107"/>
        <item x="108"/>
        <item x="109"/>
        <item x="110"/>
        <item x="111"/>
        <item x="112"/>
        <item x="113"/>
        <item x="114"/>
        <item x="115"/>
        <item x="116"/>
        <item x="117"/>
        <item x="118"/>
        <item x="119"/>
        <item x="120"/>
        <item x="121"/>
        <item x="123"/>
        <item x="124"/>
        <item x="125"/>
        <item x="126"/>
        <item x="127"/>
        <item x="128"/>
        <item x="129"/>
        <item x="130"/>
        <item x="131"/>
        <item x="132"/>
        <item x="133"/>
        <item x="134"/>
        <item x="135"/>
        <item x="136"/>
        <item x="137"/>
        <item m="1" x="1478"/>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3"/>
        <item x="184"/>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5"/>
        <item x="16"/>
        <item x="17"/>
        <item x="20"/>
        <item x="21"/>
        <item x="22"/>
        <item x="23"/>
        <item x="24"/>
        <item x="25"/>
        <item x="26"/>
        <item x="27"/>
        <item x="28"/>
        <item x="29"/>
        <item x="46"/>
        <item x="30"/>
        <item x="32"/>
        <item x="33"/>
        <item x="34"/>
        <item x="35"/>
        <item x="36"/>
        <item x="39"/>
        <item x="43"/>
        <item x="40"/>
        <item x="41"/>
        <item x="42"/>
        <item x="45"/>
        <item x="47"/>
        <item x="48"/>
        <item x="49"/>
        <item x="50"/>
        <item x="51"/>
        <item x="52"/>
        <item x="53"/>
        <item x="54"/>
        <item x="55"/>
        <item x="56"/>
        <item x="57"/>
        <item x="104"/>
        <item x="12"/>
        <item x="13"/>
        <item x="14"/>
        <item x="11"/>
        <item x="19"/>
        <item x="31"/>
        <item x="37"/>
        <item x="38"/>
        <item x="44"/>
        <item x="122"/>
        <item x="18"/>
        <item x="1022"/>
        <item x="1023"/>
        <item x="138"/>
        <item x="139"/>
        <item x="382"/>
        <item x="630"/>
        <item x="682"/>
        <item x="10"/>
        <item x="2"/>
        <item x="3"/>
        <item x="5"/>
        <item x="6"/>
        <item x="7"/>
        <item x="8"/>
        <item x="9"/>
        <item x="1"/>
        <item x="4"/>
        <item x="0"/>
        <item t="default"/>
      </items>
    </pivotField>
    <pivotField showAll="0"/>
    <pivotField showAll="0"/>
    <pivotField showAll="0"/>
    <pivotField showAll="0"/>
    <pivotField showAll="0"/>
    <pivotField showAll="0"/>
    <pivotField showAll="0"/>
    <pivotField showAll="0">
      <items count="12">
        <item x="1"/>
        <item x="0"/>
        <item x="2"/>
        <item x="3"/>
        <item m="1" x="9"/>
        <item m="1" x="4"/>
        <item m="1" x="7"/>
        <item m="1" x="8"/>
        <item m="1" x="10"/>
        <item m="1" x="6"/>
        <item m="1" x="5"/>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rowFields count="2">
    <field x="1"/>
    <field x="2"/>
  </rowFields>
  <rowItems count="1746">
    <i>
      <x v="17"/>
    </i>
    <i>
      <x v="879"/>
    </i>
    <i>
      <x v="880"/>
    </i>
    <i>
      <x v="881"/>
    </i>
    <i>
      <x v="882"/>
    </i>
    <i>
      <x v="883"/>
    </i>
    <i>
      <x v="884"/>
    </i>
    <i>
      <x v="885"/>
    </i>
    <i>
      <x v="886"/>
    </i>
    <i>
      <x v="887"/>
    </i>
    <i>
      <x v="888"/>
    </i>
    <i>
      <x v="889"/>
    </i>
    <i>
      <x v="890"/>
    </i>
    <i>
      <x v="891"/>
    </i>
    <i>
      <x v="892"/>
    </i>
    <i>
      <x v="893"/>
    </i>
    <i>
      <x v="894"/>
    </i>
    <i>
      <x v="895"/>
    </i>
    <i>
      <x v="896"/>
    </i>
    <i>
      <x v="897"/>
    </i>
    <i>
      <x v="898"/>
    </i>
    <i>
      <x v="899"/>
    </i>
    <i>
      <x v="900"/>
    </i>
    <i>
      <x v="901"/>
    </i>
    <i>
      <x v="902"/>
    </i>
    <i>
      <x v="903"/>
    </i>
    <i>
      <x v="904"/>
    </i>
    <i>
      <x v="905"/>
    </i>
    <i>
      <x v="906"/>
    </i>
    <i>
      <x v="907"/>
    </i>
    <i>
      <x v="908"/>
    </i>
    <i>
      <x v="909"/>
    </i>
    <i>
      <x v="910"/>
    </i>
    <i>
      <x v="911"/>
    </i>
    <i>
      <x v="912"/>
    </i>
    <i>
      <x v="913"/>
    </i>
    <i>
      <x v="914"/>
    </i>
    <i>
      <x v="915"/>
    </i>
    <i>
      <x v="916"/>
    </i>
    <i>
      <x v="917"/>
    </i>
    <i>
      <x v="918"/>
    </i>
    <i>
      <x v="919"/>
    </i>
    <i>
      <x v="920"/>
    </i>
    <i>
      <x v="921"/>
    </i>
    <i>
      <x v="922"/>
    </i>
    <i>
      <x v="923"/>
    </i>
    <i>
      <x v="924"/>
    </i>
    <i>
      <x v="925"/>
    </i>
    <i>
      <x v="926"/>
    </i>
    <i>
      <x v="927"/>
    </i>
    <i>
      <x v="928"/>
    </i>
    <i>
      <x v="929"/>
    </i>
    <i>
      <x v="930"/>
    </i>
    <i>
      <x v="931"/>
    </i>
    <i>
      <x v="932"/>
    </i>
    <i>
      <x v="933"/>
    </i>
    <i>
      <x v="934"/>
    </i>
    <i>
      <x v="935"/>
    </i>
    <i>
      <x v="936"/>
    </i>
    <i>
      <x v="937"/>
    </i>
    <i>
      <x v="938"/>
    </i>
    <i>
      <x v="939"/>
    </i>
    <i>
      <x v="940"/>
    </i>
    <i>
      <x v="941"/>
    </i>
    <i>
      <x v="942"/>
    </i>
    <i>
      <x v="943"/>
    </i>
    <i>
      <x v="944"/>
    </i>
    <i>
      <x v="945"/>
    </i>
    <i>
      <x v="946"/>
    </i>
    <i>
      <x v="947"/>
    </i>
    <i>
      <x v="948"/>
    </i>
    <i>
      <x v="949"/>
    </i>
    <i>
      <x v="950"/>
    </i>
    <i>
      <x v="951"/>
    </i>
    <i>
      <x v="952"/>
    </i>
    <i>
      <x v="953"/>
    </i>
    <i>
      <x v="954"/>
    </i>
    <i>
      <x v="955"/>
    </i>
    <i>
      <x v="956"/>
    </i>
    <i>
      <x v="957"/>
    </i>
    <i>
      <x v="958"/>
    </i>
    <i>
      <x v="959"/>
    </i>
    <i>
      <x v="960"/>
    </i>
    <i>
      <x v="961"/>
    </i>
    <i>
      <x v="962"/>
    </i>
    <i>
      <x v="963"/>
    </i>
    <i>
      <x v="964"/>
    </i>
    <i>
      <x v="965"/>
    </i>
    <i>
      <x v="966"/>
    </i>
    <i>
      <x v="967"/>
    </i>
    <i>
      <x v="968"/>
    </i>
    <i>
      <x v="969"/>
    </i>
    <i>
      <x v="970"/>
    </i>
    <i>
      <x v="971"/>
    </i>
    <i>
      <x v="972"/>
    </i>
    <i>
      <x v="973"/>
    </i>
    <i>
      <x v="974"/>
    </i>
    <i>
      <x v="975"/>
    </i>
    <i>
      <x v="976"/>
    </i>
    <i>
      <x v="977"/>
    </i>
    <i>
      <x v="978"/>
    </i>
    <i>
      <x v="979"/>
    </i>
    <i>
      <x v="980"/>
    </i>
    <i>
      <x v="981"/>
    </i>
    <i>
      <x v="982"/>
    </i>
    <i>
      <x v="983"/>
    </i>
    <i>
      <x v="984"/>
    </i>
    <i>
      <x v="985"/>
    </i>
    <i>
      <x v="986"/>
    </i>
    <i>
      <x v="987"/>
    </i>
    <i>
      <x v="988"/>
    </i>
    <i>
      <x v="989"/>
    </i>
    <i>
      <x v="990"/>
    </i>
    <i>
      <x v="991"/>
    </i>
    <i>
      <x v="992"/>
    </i>
    <i>
      <x v="993"/>
    </i>
    <i>
      <x v="994"/>
    </i>
    <i>
      <x v="995"/>
    </i>
    <i>
      <x v="996"/>
    </i>
    <i>
      <x v="997"/>
    </i>
    <i>
      <x v="998"/>
    </i>
    <i>
      <x v="999"/>
    </i>
    <i>
      <x v="1000"/>
    </i>
    <i>
      <x v="1001"/>
    </i>
    <i>
      <x v="1002"/>
    </i>
    <i>
      <x v="1003"/>
    </i>
    <i>
      <x v="1004"/>
    </i>
    <i>
      <x v="1005"/>
    </i>
    <i>
      <x v="1006"/>
    </i>
    <i>
      <x v="1007"/>
    </i>
    <i>
      <x v="1008"/>
    </i>
    <i>
      <x v="1009"/>
    </i>
    <i>
      <x v="1010"/>
    </i>
    <i>
      <x v="1011"/>
    </i>
    <i>
      <x v="1012"/>
    </i>
    <i>
      <x v="1013"/>
    </i>
    <i>
      <x v="1014"/>
    </i>
    <i>
      <x v="1015"/>
    </i>
    <i>
      <x v="1016"/>
    </i>
    <i>
      <x v="1017"/>
    </i>
    <i>
      <x v="1018"/>
    </i>
    <i>
      <x v="1019"/>
    </i>
    <i>
      <x v="1020"/>
    </i>
    <i>
      <x v="1021"/>
    </i>
    <i>
      <x v="1022"/>
    </i>
    <i>
      <x v="1023"/>
    </i>
    <i>
      <x v="1024"/>
    </i>
    <i>
      <x v="1025"/>
    </i>
    <i>
      <x v="1026"/>
    </i>
    <i>
      <x v="1027"/>
    </i>
    <i>
      <x v="1028"/>
    </i>
    <i>
      <x v="1029"/>
    </i>
    <i>
      <x v="1030"/>
    </i>
    <i>
      <x v="1031"/>
    </i>
    <i>
      <x v="1032"/>
    </i>
    <i>
      <x v="1033"/>
    </i>
    <i>
      <x v="1034"/>
    </i>
    <i>
      <x v="1035"/>
    </i>
    <i>
      <x v="1036"/>
    </i>
    <i>
      <x v="1037"/>
    </i>
    <i>
      <x v="1038"/>
    </i>
    <i>
      <x v="1039"/>
    </i>
    <i>
      <x v="1040"/>
    </i>
    <i>
      <x v="1041"/>
    </i>
    <i>
      <x v="1042"/>
    </i>
    <i>
      <x v="1043"/>
    </i>
    <i>
      <x v="1044"/>
    </i>
    <i>
      <x v="1045"/>
    </i>
    <i>
      <x v="1046"/>
    </i>
    <i>
      <x v="1047"/>
    </i>
    <i>
      <x v="1048"/>
    </i>
    <i>
      <x v="1049"/>
    </i>
    <i>
      <x v="1050"/>
    </i>
    <i>
      <x v="1051"/>
    </i>
    <i>
      <x v="1052"/>
    </i>
    <i>
      <x v="1053"/>
    </i>
    <i>
      <x v="1054"/>
    </i>
    <i>
      <x v="1055"/>
    </i>
    <i>
      <x v="1056"/>
    </i>
    <i>
      <x v="1057"/>
    </i>
    <i>
      <x v="1058"/>
    </i>
    <i>
      <x v="1059"/>
    </i>
    <i>
      <x v="1060"/>
    </i>
    <i>
      <x v="1061"/>
    </i>
    <i>
      <x v="1062"/>
    </i>
    <i>
      <x v="1063"/>
    </i>
    <i>
      <x v="1064"/>
    </i>
    <i>
      <x v="1065"/>
    </i>
    <i>
      <x v="1066"/>
    </i>
    <i>
      <x v="1067"/>
    </i>
    <i>
      <x v="1068"/>
    </i>
    <i>
      <x v="1069"/>
    </i>
    <i>
      <x v="1070"/>
    </i>
    <i>
      <x v="1071"/>
    </i>
    <i>
      <x v="1072"/>
    </i>
    <i>
      <x v="1073"/>
    </i>
    <i>
      <x v="1074"/>
    </i>
    <i>
      <x v="1075"/>
    </i>
    <i>
      <x v="1076"/>
    </i>
    <i>
      <x v="1077"/>
    </i>
    <i>
      <x v="1078"/>
    </i>
    <i>
      <x v="1079"/>
    </i>
    <i>
      <x v="1080"/>
    </i>
    <i>
      <x v="1081"/>
    </i>
    <i>
      <x v="1082"/>
    </i>
    <i>
      <x v="1083"/>
    </i>
    <i>
      <x v="1084"/>
    </i>
    <i>
      <x v="1085"/>
    </i>
    <i>
      <x v="1086"/>
    </i>
    <i>
      <x v="1087"/>
    </i>
    <i>
      <x v="1088"/>
    </i>
    <i>
      <x v="1089"/>
    </i>
    <i>
      <x v="1090"/>
    </i>
    <i>
      <x v="1091"/>
    </i>
    <i>
      <x v="1092"/>
    </i>
    <i>
      <x v="1093"/>
    </i>
    <i>
      <x v="1094"/>
    </i>
    <i>
      <x v="1095"/>
    </i>
    <i>
      <x v="1096"/>
    </i>
    <i>
      <x v="1097"/>
    </i>
    <i>
      <x v="1098"/>
    </i>
    <i>
      <x v="1099"/>
    </i>
    <i>
      <x v="1100"/>
    </i>
    <i>
      <x v="1101"/>
    </i>
    <i>
      <x v="1102"/>
    </i>
    <i>
      <x v="1103"/>
    </i>
    <i>
      <x v="1104"/>
    </i>
    <i>
      <x v="1105"/>
    </i>
    <i>
      <x v="1106"/>
    </i>
    <i>
      <x v="1107"/>
    </i>
    <i>
      <x v="1108"/>
    </i>
    <i>
      <x v="1109"/>
    </i>
    <i>
      <x v="1110"/>
    </i>
    <i>
      <x v="1111"/>
    </i>
    <i>
      <x v="1112"/>
    </i>
    <i>
      <x v="1113"/>
    </i>
    <i>
      <x v="1114"/>
    </i>
    <i>
      <x v="1115"/>
    </i>
    <i>
      <x v="1116"/>
    </i>
    <i>
      <x v="1117"/>
    </i>
    <i>
      <x v="1118"/>
    </i>
    <i>
      <x v="1119"/>
    </i>
    <i>
      <x v="1120"/>
    </i>
    <i>
      <x v="1121"/>
    </i>
    <i>
      <x v="1122"/>
    </i>
    <i>
      <x v="1123"/>
    </i>
    <i>
      <x v="1124"/>
    </i>
    <i>
      <x v="1125"/>
    </i>
    <i>
      <x v="1126"/>
    </i>
    <i>
      <x v="1127"/>
    </i>
    <i>
      <x v="1128"/>
    </i>
    <i>
      <x v="1129"/>
    </i>
    <i>
      <x v="1130"/>
    </i>
    <i>
      <x v="1131"/>
    </i>
    <i>
      <x v="1132"/>
    </i>
    <i>
      <x v="1133"/>
    </i>
    <i>
      <x v="1134"/>
    </i>
    <i>
      <x v="1135"/>
    </i>
    <i>
      <x v="1136"/>
    </i>
    <i>
      <x v="1137"/>
    </i>
    <i>
      <x v="1138"/>
    </i>
    <i>
      <x v="1139"/>
    </i>
    <i>
      <x v="1140"/>
    </i>
    <i>
      <x v="1141"/>
    </i>
    <i>
      <x v="1142"/>
    </i>
    <i>
      <x v="1143"/>
    </i>
    <i>
      <x v="1144"/>
    </i>
    <i>
      <x v="1145"/>
    </i>
    <i>
      <x v="1146"/>
    </i>
    <i>
      <x v="1147"/>
    </i>
    <i>
      <x v="1148"/>
    </i>
    <i>
      <x v="1149"/>
    </i>
    <i>
      <x v="1150"/>
    </i>
    <i>
      <x v="1151"/>
    </i>
    <i>
      <x v="1152"/>
    </i>
    <i>
      <x v="1153"/>
    </i>
    <i>
      <x v="1154"/>
    </i>
    <i>
      <x v="1155"/>
    </i>
    <i>
      <x v="1156"/>
    </i>
    <i>
      <x v="1157"/>
    </i>
    <i>
      <x v="1158"/>
    </i>
    <i>
      <x v="1159"/>
    </i>
    <i>
      <x v="1160"/>
    </i>
    <i>
      <x v="1161"/>
    </i>
    <i>
      <x v="1162"/>
    </i>
    <i>
      <x v="1163"/>
    </i>
    <i>
      <x v="1164"/>
    </i>
    <i>
      <x v="1165"/>
    </i>
    <i>
      <x v="1166"/>
    </i>
    <i>
      <x v="1167"/>
    </i>
    <i>
      <x v="1168"/>
    </i>
    <i>
      <x v="1169"/>
    </i>
    <i>
      <x v="1170"/>
    </i>
    <i>
      <x v="1171"/>
    </i>
    <i>
      <x v="1172"/>
    </i>
    <i>
      <x v="1173"/>
    </i>
    <i>
      <x v="1174"/>
    </i>
    <i>
      <x v="1175"/>
    </i>
    <i>
      <x v="1176"/>
    </i>
    <i>
      <x v="1177"/>
    </i>
    <i>
      <x v="1178"/>
    </i>
    <i>
      <x v="1179"/>
    </i>
    <i>
      <x v="1180"/>
    </i>
    <i>
      <x v="1181"/>
    </i>
    <i>
      <x v="1182"/>
    </i>
    <i>
      <x v="1183"/>
    </i>
    <i>
      <x v="1184"/>
    </i>
    <i>
      <x v="1185"/>
    </i>
    <i>
      <x v="1186"/>
    </i>
    <i>
      <x v="1187"/>
    </i>
    <i>
      <x v="1188"/>
    </i>
    <i>
      <x v="1189"/>
    </i>
    <i>
      <x v="1190"/>
    </i>
    <i>
      <x v="1191"/>
    </i>
    <i>
      <x v="1192"/>
    </i>
    <i>
      <x v="1193"/>
    </i>
    <i>
      <x v="1194"/>
    </i>
    <i>
      <x v="1195"/>
    </i>
    <i>
      <x v="1196"/>
    </i>
    <i>
      <x v="1197"/>
    </i>
    <i>
      <x v="1198"/>
    </i>
    <i>
      <x v="1199"/>
    </i>
    <i>
      <x v="1200"/>
    </i>
    <i>
      <x v="1201"/>
    </i>
    <i>
      <x v="1202"/>
    </i>
    <i>
      <x v="1203"/>
    </i>
    <i>
      <x v="1204"/>
    </i>
    <i>
      <x v="1205"/>
    </i>
    <i>
      <x v="1206"/>
    </i>
    <i>
      <x v="1207"/>
    </i>
    <i>
      <x v="1208"/>
    </i>
    <i>
      <x v="1209"/>
    </i>
    <i>
      <x v="1210"/>
    </i>
    <i>
      <x v="1211"/>
    </i>
    <i>
      <x v="1212"/>
    </i>
    <i>
      <x v="1213"/>
    </i>
    <i>
      <x v="1214"/>
    </i>
    <i>
      <x v="1215"/>
    </i>
    <i>
      <x v="1216"/>
    </i>
    <i>
      <x v="1217"/>
    </i>
    <i>
      <x v="1218"/>
    </i>
    <i>
      <x v="1219"/>
    </i>
    <i>
      <x v="1220"/>
    </i>
    <i>
      <x v="1221"/>
    </i>
    <i>
      <x v="1222"/>
    </i>
    <i>
      <x v="1223"/>
    </i>
    <i>
      <x v="1224"/>
    </i>
    <i>
      <x v="1225"/>
    </i>
    <i>
      <x v="1226"/>
    </i>
    <i>
      <x v="1227"/>
    </i>
    <i>
      <x v="1228"/>
    </i>
    <i>
      <x v="1229"/>
    </i>
    <i>
      <x v="1230"/>
    </i>
    <i>
      <x v="1231"/>
    </i>
    <i>
      <x v="1232"/>
    </i>
    <i>
      <x v="1233"/>
    </i>
    <i>
      <x v="1234"/>
    </i>
    <i>
      <x v="1235"/>
    </i>
    <i>
      <x v="1236"/>
    </i>
    <i>
      <x v="1237"/>
    </i>
    <i>
      <x v="1238"/>
    </i>
    <i>
      <x v="1239"/>
    </i>
    <i>
      <x v="1240"/>
    </i>
    <i>
      <x v="1241"/>
    </i>
    <i>
      <x v="1242"/>
    </i>
    <i>
      <x v="1243"/>
    </i>
    <i>
      <x v="1244"/>
    </i>
    <i>
      <x v="1245"/>
    </i>
    <i>
      <x v="1246"/>
    </i>
    <i>
      <x v="1247"/>
    </i>
    <i>
      <x v="1248"/>
    </i>
    <i>
      <x v="1249"/>
    </i>
    <i>
      <x v="1250"/>
    </i>
    <i>
      <x v="1251"/>
    </i>
    <i>
      <x v="1252"/>
    </i>
    <i>
      <x v="1253"/>
    </i>
    <i>
      <x v="1254"/>
    </i>
    <i>
      <x v="1255"/>
    </i>
    <i>
      <x v="1256"/>
    </i>
    <i>
      <x v="1257"/>
    </i>
    <i>
      <x v="1258"/>
    </i>
    <i>
      <x v="1259"/>
    </i>
    <i>
      <x v="1260"/>
    </i>
    <i>
      <x v="1261"/>
    </i>
    <i>
      <x v="1262"/>
    </i>
    <i>
      <x v="1263"/>
    </i>
    <i>
      <x v="1264"/>
    </i>
    <i>
      <x v="1265"/>
    </i>
    <i>
      <x v="1266"/>
    </i>
    <i>
      <x v="1267"/>
    </i>
    <i>
      <x v="1268"/>
    </i>
    <i>
      <x v="1269"/>
    </i>
    <i r="1">
      <x v="1687"/>
    </i>
    <i r="1">
      <x v="1688"/>
    </i>
    <i r="1">
      <x v="1689"/>
    </i>
    <i r="1">
      <x v="1690"/>
    </i>
    <i>
      <x v="1270"/>
    </i>
    <i r="1">
      <x v="1691"/>
    </i>
    <i>
      <x v="1271"/>
    </i>
    <i r="1">
      <x v="1692"/>
    </i>
    <i>
      <x v="1272"/>
    </i>
    <i r="1">
      <x v="1693"/>
    </i>
    <i>
      <x v="1273"/>
    </i>
    <i r="1">
      <x v="1694"/>
    </i>
    <i>
      <x v="1274"/>
    </i>
    <i r="1">
      <x v="1695"/>
    </i>
    <i>
      <x v="1275"/>
    </i>
    <i r="1">
      <x v="1696"/>
    </i>
    <i>
      <x v="1276"/>
    </i>
    <i r="1">
      <x v="1697"/>
    </i>
    <i>
      <x v="1277"/>
    </i>
    <i r="1">
      <x v="1698"/>
    </i>
    <i>
      <x v="1278"/>
    </i>
    <i r="1">
      <x v="1699"/>
    </i>
    <i>
      <x v="1279"/>
    </i>
    <i r="1">
      <x v="1700"/>
    </i>
    <i>
      <x v="1280"/>
    </i>
    <i r="1">
      <x v="1701"/>
    </i>
    <i>
      <x v="1281"/>
    </i>
    <i r="1">
      <x v="1702"/>
    </i>
    <i>
      <x v="1282"/>
    </i>
    <i r="1">
      <x v="1703"/>
    </i>
    <i>
      <x v="1283"/>
    </i>
    <i r="1">
      <x v="1704"/>
    </i>
    <i>
      <x v="1284"/>
    </i>
    <i r="1">
      <x v="1705"/>
    </i>
    <i>
      <x v="1285"/>
    </i>
    <i r="1">
      <x v="1706"/>
    </i>
    <i>
      <x v="1286"/>
    </i>
    <i r="1">
      <x v="1707"/>
    </i>
    <i>
      <x v="1287"/>
    </i>
    <i r="1">
      <x v="1708"/>
    </i>
    <i>
      <x v="1288"/>
    </i>
    <i r="1">
      <x v="1709"/>
    </i>
    <i>
      <x v="1289"/>
    </i>
    <i r="1">
      <x v="1710"/>
    </i>
    <i>
      <x v="1290"/>
    </i>
    <i r="1">
      <x v="1711"/>
    </i>
    <i>
      <x v="1291"/>
    </i>
    <i r="1">
      <x v="1712"/>
    </i>
    <i>
      <x v="1292"/>
    </i>
    <i r="1">
      <x v="1713"/>
    </i>
    <i>
      <x v="1293"/>
    </i>
    <i r="1">
      <x v="1714"/>
    </i>
    <i>
      <x v="1294"/>
    </i>
    <i r="1">
      <x v="1715"/>
    </i>
    <i>
      <x v="1295"/>
    </i>
    <i r="1">
      <x v="1716"/>
    </i>
    <i r="1">
      <x v="1717"/>
    </i>
    <i r="1">
      <x v="1718"/>
    </i>
    <i>
      <x v="1296"/>
    </i>
    <i r="1">
      <x v="1719"/>
    </i>
    <i>
      <x v="1297"/>
    </i>
    <i r="1">
      <x v="1720"/>
    </i>
    <i>
      <x v="1298"/>
    </i>
    <i r="1">
      <x v="1721"/>
    </i>
    <i>
      <x v="1299"/>
    </i>
    <i r="1">
      <x v="1722"/>
    </i>
    <i>
      <x v="1300"/>
    </i>
    <i r="1">
      <x v="1723"/>
    </i>
    <i>
      <x v="1301"/>
    </i>
    <i r="1">
      <x v="1724"/>
    </i>
    <i>
      <x v="1302"/>
    </i>
    <i r="1">
      <x v="1725"/>
    </i>
    <i>
      <x v="1303"/>
    </i>
    <i r="1">
      <x v="1726"/>
    </i>
    <i>
      <x v="1304"/>
    </i>
    <i r="1">
      <x v="1727"/>
    </i>
    <i>
      <x v="1305"/>
    </i>
    <i r="1">
      <x v="1728"/>
    </i>
    <i>
      <x v="1306"/>
    </i>
    <i r="1">
      <x v="1729"/>
    </i>
    <i>
      <x v="1307"/>
    </i>
    <i r="1">
      <x v="1730"/>
    </i>
    <i>
      <x v="1308"/>
    </i>
    <i r="1">
      <x v="1731"/>
    </i>
    <i>
      <x v="1309"/>
    </i>
    <i r="1">
      <x v="1732"/>
    </i>
    <i>
      <x v="1310"/>
    </i>
    <i r="1">
      <x v="1733"/>
    </i>
    <i>
      <x v="1311"/>
    </i>
    <i r="1">
      <x v="1734"/>
    </i>
    <i>
      <x v="1312"/>
    </i>
    <i r="1">
      <x v="1735"/>
    </i>
    <i>
      <x v="1313"/>
    </i>
    <i r="1">
      <x v="1736"/>
    </i>
    <i>
      <x v="1314"/>
    </i>
    <i r="1">
      <x v="1737"/>
    </i>
    <i>
      <x v="1315"/>
    </i>
    <i r="1">
      <x v="1738"/>
    </i>
    <i>
      <x v="1316"/>
    </i>
    <i r="1">
      <x v="1739"/>
    </i>
    <i>
      <x v="1317"/>
    </i>
    <i r="1">
      <x v="1740"/>
    </i>
    <i>
      <x v="1318"/>
    </i>
    <i r="1">
      <x v="1741"/>
    </i>
    <i>
      <x v="1319"/>
    </i>
    <i r="1">
      <x v="1742"/>
    </i>
    <i>
      <x v="1320"/>
    </i>
    <i r="1">
      <x v="1743"/>
    </i>
    <i>
      <x v="1321"/>
    </i>
    <i r="1">
      <x v="1744"/>
    </i>
    <i r="1">
      <x v="1745"/>
    </i>
    <i r="1">
      <x v="1746"/>
    </i>
    <i r="1">
      <x v="1747"/>
    </i>
    <i>
      <x v="1322"/>
    </i>
    <i r="1">
      <x v="1748"/>
    </i>
    <i>
      <x v="1323"/>
    </i>
    <i r="1">
      <x v="1749"/>
    </i>
    <i>
      <x v="1324"/>
    </i>
    <i r="1">
      <x v="1750"/>
    </i>
    <i>
      <x v="1325"/>
    </i>
    <i r="1">
      <x v="1751"/>
    </i>
    <i>
      <x v="1326"/>
    </i>
    <i r="1">
      <x v="1752"/>
    </i>
    <i>
      <x v="1327"/>
    </i>
    <i r="1">
      <x v="1753"/>
    </i>
    <i>
      <x v="1328"/>
    </i>
    <i r="1">
      <x v="1754"/>
    </i>
    <i>
      <x v="1329"/>
    </i>
    <i r="1">
      <x v="1755"/>
    </i>
    <i>
      <x v="1330"/>
    </i>
    <i r="1">
      <x v="1756"/>
    </i>
    <i>
      <x v="1331"/>
    </i>
    <i r="1">
      <x v="1757"/>
    </i>
    <i>
      <x v="1332"/>
    </i>
    <i r="1">
      <x v="1758"/>
    </i>
    <i>
      <x v="1333"/>
    </i>
    <i r="1">
      <x v="1759"/>
    </i>
    <i>
      <x v="1334"/>
    </i>
    <i r="1">
      <x v="1760"/>
    </i>
    <i>
      <x v="1335"/>
    </i>
    <i r="1">
      <x v="1761"/>
    </i>
    <i>
      <x v="1336"/>
    </i>
    <i r="1">
      <x v="1762"/>
    </i>
    <i>
      <x v="1337"/>
    </i>
    <i r="1">
      <x v="1763"/>
    </i>
    <i>
      <x v="1338"/>
    </i>
    <i r="1">
      <x v="1764"/>
    </i>
    <i>
      <x v="1339"/>
    </i>
    <i r="1">
      <x v="1765"/>
    </i>
    <i>
      <x v="1340"/>
    </i>
    <i r="1">
      <x v="1766"/>
    </i>
    <i>
      <x v="1341"/>
    </i>
    <i r="1">
      <x v="1767"/>
    </i>
    <i>
      <x v="1342"/>
    </i>
    <i r="1">
      <x v="1768"/>
    </i>
    <i>
      <x v="1343"/>
    </i>
    <i r="1">
      <x v="1769"/>
    </i>
    <i>
      <x v="1344"/>
    </i>
    <i r="1">
      <x v="1770"/>
    </i>
    <i>
      <x v="1345"/>
    </i>
    <i r="1">
      <x v="1771"/>
    </i>
    <i>
      <x v="1346"/>
    </i>
    <i r="1">
      <x v="1772"/>
    </i>
    <i>
      <x v="1347"/>
    </i>
    <i r="1">
      <x v="1773"/>
    </i>
    <i r="1">
      <x v="1774"/>
    </i>
    <i>
      <x v="1348"/>
    </i>
    <i r="1">
      <x v="1775"/>
    </i>
    <i>
      <x v="1349"/>
    </i>
    <i r="1">
      <x v="1776"/>
    </i>
    <i>
      <x v="1350"/>
    </i>
    <i r="1">
      <x v="1777"/>
    </i>
    <i>
      <x v="1351"/>
    </i>
    <i r="1">
      <x v="1778"/>
    </i>
    <i>
      <x v="1352"/>
    </i>
    <i r="1">
      <x v="1779"/>
    </i>
    <i>
      <x v="1353"/>
    </i>
    <i r="1">
      <x v="1780"/>
    </i>
    <i>
      <x v="1354"/>
    </i>
    <i r="1">
      <x v="1781"/>
    </i>
    <i>
      <x v="1355"/>
    </i>
    <i r="1">
      <x v="1782"/>
    </i>
    <i>
      <x v="1356"/>
    </i>
    <i r="1">
      <x v="1783"/>
    </i>
    <i>
      <x v="1357"/>
    </i>
    <i r="1">
      <x v="1784"/>
    </i>
    <i>
      <x v="1358"/>
    </i>
    <i r="1">
      <x v="1785"/>
    </i>
    <i>
      <x v="1359"/>
    </i>
    <i r="1">
      <x v="1786"/>
    </i>
    <i>
      <x v="1360"/>
    </i>
    <i r="1">
      <x v="1787"/>
    </i>
    <i>
      <x v="1361"/>
    </i>
    <i r="1">
      <x v="1788"/>
    </i>
    <i>
      <x v="1362"/>
    </i>
    <i r="1">
      <x v="1789"/>
    </i>
    <i>
      <x v="1363"/>
    </i>
    <i r="1">
      <x v="1790"/>
    </i>
    <i>
      <x v="1364"/>
    </i>
    <i r="1">
      <x v="1791"/>
    </i>
    <i>
      <x v="1365"/>
    </i>
    <i r="1">
      <x v="1792"/>
    </i>
    <i>
      <x v="1366"/>
    </i>
    <i r="1">
      <x v="1793"/>
    </i>
    <i>
      <x v="1367"/>
    </i>
    <i r="1">
      <x v="1794"/>
    </i>
    <i>
      <x v="1368"/>
    </i>
    <i r="1">
      <x v="1795"/>
    </i>
    <i r="1">
      <x v="1796"/>
    </i>
    <i>
      <x v="1369"/>
    </i>
    <i r="1">
      <x v="1797"/>
    </i>
    <i r="1">
      <x v="1798"/>
    </i>
    <i>
      <x v="1370"/>
    </i>
    <i r="1">
      <x v="1799"/>
    </i>
    <i>
      <x v="1371"/>
    </i>
    <i r="1">
      <x v="1800"/>
    </i>
    <i r="1">
      <x v="1801"/>
    </i>
    <i>
      <x v="1372"/>
    </i>
    <i r="1">
      <x v="1802"/>
    </i>
    <i>
      <x v="1373"/>
    </i>
    <i r="1">
      <x v="1803"/>
    </i>
    <i>
      <x v="1374"/>
    </i>
    <i r="1">
      <x v="1804"/>
    </i>
    <i r="1">
      <x v="1805"/>
    </i>
    <i>
      <x v="1375"/>
    </i>
    <i r="1">
      <x v="1806"/>
    </i>
    <i>
      <x v="1376"/>
    </i>
    <i r="1">
      <x v="1807"/>
    </i>
    <i>
      <x v="1377"/>
    </i>
    <i r="1">
      <x v="1808"/>
    </i>
    <i>
      <x v="1378"/>
    </i>
    <i r="1">
      <x v="1809"/>
    </i>
    <i>
      <x v="1379"/>
    </i>
    <i r="1">
      <x v="1810"/>
    </i>
    <i>
      <x v="1380"/>
    </i>
    <i r="1">
      <x v="1811"/>
    </i>
    <i>
      <x v="1381"/>
    </i>
    <i r="1">
      <x v="1812"/>
    </i>
    <i>
      <x v="1382"/>
    </i>
    <i r="1">
      <x v="1813"/>
    </i>
    <i>
      <x v="1383"/>
    </i>
    <i r="1">
      <x v="1814"/>
    </i>
    <i>
      <x v="1384"/>
    </i>
    <i r="1">
      <x v="1815"/>
    </i>
    <i>
      <x v="1385"/>
    </i>
    <i r="1">
      <x v="1816"/>
    </i>
    <i>
      <x v="1386"/>
    </i>
    <i r="1">
      <x v="1817"/>
    </i>
    <i>
      <x v="1387"/>
    </i>
    <i r="1">
      <x v="1818"/>
    </i>
    <i>
      <x v="1388"/>
    </i>
    <i r="1">
      <x v="1819"/>
    </i>
    <i>
      <x v="1389"/>
    </i>
    <i r="1">
      <x v="1820"/>
    </i>
    <i>
      <x v="1390"/>
    </i>
    <i r="1">
      <x v="1821"/>
    </i>
    <i>
      <x v="1391"/>
    </i>
    <i r="1">
      <x v="1822"/>
    </i>
    <i>
      <x v="1392"/>
    </i>
    <i r="1">
      <x v="1823"/>
    </i>
    <i>
      <x v="1393"/>
    </i>
    <i r="1">
      <x v="1824"/>
    </i>
    <i>
      <x v="1394"/>
    </i>
    <i r="1">
      <x v="1825"/>
    </i>
    <i r="1">
      <x v="1826"/>
    </i>
    <i r="1">
      <x v="1827"/>
    </i>
    <i>
      <x v="1395"/>
    </i>
    <i r="1">
      <x v="1828"/>
    </i>
    <i>
      <x v="1396"/>
    </i>
    <i r="1">
      <x v="1829"/>
    </i>
    <i>
      <x v="1397"/>
    </i>
    <i r="1">
      <x v="1830"/>
    </i>
    <i r="1">
      <x v="1831"/>
    </i>
    <i r="1">
      <x v="1832"/>
    </i>
    <i>
      <x v="1398"/>
    </i>
    <i r="1">
      <x v="1833"/>
    </i>
    <i>
      <x v="1399"/>
    </i>
    <i r="1">
      <x v="1834"/>
    </i>
    <i>
      <x v="1400"/>
    </i>
    <i r="1">
      <x v="1835"/>
    </i>
    <i>
      <x v="1401"/>
    </i>
    <i r="1">
      <x v="1836"/>
    </i>
    <i>
      <x v="1402"/>
    </i>
    <i r="1">
      <x v="1837"/>
    </i>
    <i>
      <x v="1403"/>
    </i>
    <i r="1">
      <x v="1838"/>
    </i>
    <i>
      <x v="1404"/>
    </i>
    <i r="1">
      <x v="1839"/>
    </i>
    <i r="1">
      <x v="1840"/>
    </i>
    <i>
      <x v="1405"/>
    </i>
    <i r="1">
      <x v="1841"/>
    </i>
    <i>
      <x v="1406"/>
    </i>
    <i r="1">
      <x v="1842"/>
    </i>
    <i>
      <x v="1407"/>
    </i>
    <i r="1">
      <x v="1843"/>
    </i>
    <i>
      <x v="1408"/>
    </i>
    <i r="1">
      <x v="1844"/>
    </i>
    <i>
      <x v="1409"/>
    </i>
    <i r="1">
      <x v="1845"/>
    </i>
    <i>
      <x v="1410"/>
    </i>
    <i r="1">
      <x v="1846"/>
    </i>
    <i>
      <x v="1411"/>
    </i>
    <i r="1">
      <x v="1847"/>
    </i>
    <i>
      <x v="1412"/>
    </i>
    <i r="1">
      <x v="1848"/>
    </i>
    <i>
      <x v="1413"/>
    </i>
    <i r="1">
      <x v="1849"/>
    </i>
    <i>
      <x v="1414"/>
    </i>
    <i r="1">
      <x v="1850"/>
    </i>
    <i>
      <x v="1415"/>
    </i>
    <i r="1">
      <x v="1851"/>
    </i>
    <i>
      <x v="1416"/>
    </i>
    <i r="1">
      <x v="1852"/>
    </i>
    <i r="1">
      <x v="1862"/>
    </i>
    <i r="1">
      <x v="1863"/>
    </i>
    <i r="1">
      <x v="1864"/>
    </i>
    <i r="1">
      <x v="1865"/>
    </i>
    <i>
      <x v="1417"/>
    </i>
    <i r="1">
      <x v="1853"/>
    </i>
    <i>
      <x v="1418"/>
    </i>
    <i r="1">
      <x v="1854"/>
    </i>
    <i>
      <x v="1419"/>
    </i>
    <i r="1">
      <x v="1855"/>
    </i>
    <i>
      <x v="1420"/>
    </i>
    <i r="1">
      <x v="1856"/>
    </i>
    <i>
      <x v="1421"/>
    </i>
    <i r="1">
      <x v="1857"/>
    </i>
    <i>
      <x v="1422"/>
    </i>
    <i r="1">
      <x v="1858"/>
    </i>
    <i>
      <x v="1423"/>
    </i>
    <i r="1">
      <x v="1859"/>
    </i>
    <i>
      <x v="1424"/>
    </i>
    <i r="1">
      <x v="1860"/>
    </i>
    <i>
      <x v="1425"/>
    </i>
    <i r="1">
      <x v="1861"/>
    </i>
    <i>
      <x v="1426"/>
    </i>
    <i r="1">
      <x v="1866"/>
    </i>
    <i>
      <x v="1427"/>
    </i>
    <i r="1">
      <x v="1867"/>
    </i>
    <i>
      <x v="1428"/>
    </i>
    <i r="1">
      <x v="1868"/>
    </i>
    <i>
      <x v="1429"/>
    </i>
    <i r="1">
      <x v="1869"/>
    </i>
    <i>
      <x v="1430"/>
    </i>
    <i r="1">
      <x v="1870"/>
    </i>
    <i>
      <x v="1431"/>
    </i>
    <i r="1">
      <x v="1871"/>
    </i>
    <i>
      <x v="1432"/>
    </i>
    <i r="1">
      <x v="1872"/>
    </i>
    <i>
      <x v="1433"/>
    </i>
    <i r="1">
      <x v="1873"/>
    </i>
    <i r="1">
      <x v="1874"/>
    </i>
    <i r="1">
      <x v="1875"/>
    </i>
    <i>
      <x v="1434"/>
    </i>
    <i r="1">
      <x v="1876"/>
    </i>
    <i>
      <x v="1435"/>
    </i>
    <i r="1">
      <x v="1877"/>
    </i>
    <i>
      <x v="1436"/>
    </i>
    <i r="1">
      <x v="1878"/>
    </i>
    <i>
      <x v="1437"/>
    </i>
    <i r="1">
      <x v="1879"/>
    </i>
    <i>
      <x v="1438"/>
    </i>
    <i r="1">
      <x v="1880"/>
    </i>
    <i>
      <x v="1439"/>
    </i>
    <i r="1">
      <x v="1881"/>
    </i>
    <i>
      <x v="1440"/>
    </i>
    <i r="1">
      <x v="1882"/>
    </i>
    <i>
      <x v="1441"/>
    </i>
    <i r="1">
      <x v="1883"/>
    </i>
    <i>
      <x v="1442"/>
    </i>
    <i r="1">
      <x v="1884"/>
    </i>
    <i>
      <x v="1443"/>
    </i>
    <i r="1">
      <x v="1885"/>
    </i>
    <i r="1">
      <x v="1886"/>
    </i>
    <i>
      <x v="1444"/>
    </i>
    <i r="1">
      <x v="1887"/>
    </i>
    <i r="1">
      <x v="1888"/>
    </i>
    <i r="1">
      <x v="1889"/>
    </i>
    <i r="1">
      <x v="1890"/>
    </i>
    <i r="1">
      <x v="1891"/>
    </i>
    <i>
      <x v="1445"/>
    </i>
    <i r="1">
      <x v="1892"/>
    </i>
    <i>
      <x v="1446"/>
    </i>
    <i r="1">
      <x v="1893"/>
    </i>
    <i>
      <x v="1447"/>
    </i>
    <i r="1">
      <x v="1894"/>
    </i>
    <i>
      <x v="1448"/>
    </i>
    <i r="1">
      <x v="1895"/>
    </i>
    <i>
      <x v="1449"/>
    </i>
    <i r="1">
      <x v="1896"/>
    </i>
    <i r="1">
      <x v="1897"/>
    </i>
    <i r="1">
      <x v="1898"/>
    </i>
    <i r="1">
      <x v="1899"/>
    </i>
    <i r="1">
      <x v="1900"/>
    </i>
    <i r="1">
      <x v="1901"/>
    </i>
    <i r="1">
      <x v="1902"/>
    </i>
    <i>
      <x v="1450"/>
    </i>
    <i r="1">
      <x v="1903"/>
    </i>
    <i>
      <x v="1451"/>
    </i>
    <i r="1">
      <x v="1904"/>
    </i>
    <i r="1">
      <x v="1905"/>
    </i>
    <i>
      <x v="1452"/>
    </i>
    <i r="1">
      <x v="1906"/>
    </i>
    <i r="1">
      <x v="1907"/>
    </i>
    <i r="1">
      <x v="1908"/>
    </i>
    <i r="1">
      <x v="1909"/>
    </i>
    <i r="1">
      <x v="1910"/>
    </i>
    <i r="1">
      <x v="1911"/>
    </i>
    <i r="1">
      <x v="1912"/>
    </i>
    <i r="1">
      <x v="1913"/>
    </i>
    <i>
      <x v="1453"/>
    </i>
    <i r="1">
      <x v="1914"/>
    </i>
    <i r="1">
      <x v="1915"/>
    </i>
    <i r="1">
      <x v="1916"/>
    </i>
    <i r="1">
      <x v="1917"/>
    </i>
    <i>
      <x v="1454"/>
    </i>
    <i r="1">
      <x v="1918"/>
    </i>
    <i r="1">
      <x v="1919"/>
    </i>
    <i r="1">
      <x v="1920"/>
    </i>
    <i>
      <x v="1455"/>
    </i>
    <i r="1">
      <x v="1921"/>
    </i>
    <i>
      <x v="1456"/>
    </i>
    <i r="1">
      <x v="1922"/>
    </i>
    <i r="1">
      <x v="1923"/>
    </i>
    <i r="1">
      <x v="1924"/>
    </i>
    <i>
      <x v="1457"/>
    </i>
    <i r="1">
      <x v="1925"/>
    </i>
    <i>
      <x v="1458"/>
    </i>
    <i r="1">
      <x v="1926"/>
    </i>
    <i>
      <x v="1459"/>
    </i>
    <i r="1">
      <x v="1927"/>
    </i>
    <i>
      <x v="1460"/>
    </i>
    <i r="1">
      <x v="1928"/>
    </i>
    <i>
      <x v="1461"/>
    </i>
    <i r="1">
      <x v="1929"/>
    </i>
    <i>
      <x v="1462"/>
    </i>
    <i r="1">
      <x v="1930"/>
    </i>
    <i>
      <x v="1463"/>
    </i>
    <i r="1">
      <x v="1931"/>
    </i>
    <i>
      <x v="1464"/>
    </i>
    <i r="1">
      <x v="1932"/>
    </i>
    <i r="1">
      <x v="1933"/>
    </i>
    <i r="1">
      <x v="1934"/>
    </i>
    <i r="1">
      <x v="1935"/>
    </i>
    <i r="1">
      <x v="1936"/>
    </i>
    <i r="1">
      <x v="1937"/>
    </i>
    <i>
      <x v="1465"/>
    </i>
    <i r="1">
      <x v="1938"/>
    </i>
    <i>
      <x v="1466"/>
    </i>
    <i r="1">
      <x v="1939"/>
    </i>
    <i>
      <x v="1467"/>
    </i>
    <i r="1">
      <x v="1940"/>
    </i>
    <i>
      <x v="1468"/>
    </i>
    <i r="1">
      <x v="1941"/>
    </i>
    <i>
      <x v="1469"/>
    </i>
    <i r="1">
      <x v="1942"/>
    </i>
    <i>
      <x v="1470"/>
    </i>
    <i r="1">
      <x v="1943"/>
    </i>
    <i r="1">
      <x v="1944"/>
    </i>
    <i r="1">
      <x v="1945"/>
    </i>
    <i r="1">
      <x v="1946"/>
    </i>
    <i r="1">
      <x v="1947"/>
    </i>
    <i>
      <x v="1471"/>
    </i>
    <i r="1">
      <x v="1948"/>
    </i>
    <i>
      <x v="1472"/>
    </i>
    <i r="1">
      <x v="1949"/>
    </i>
    <i>
      <x v="1473"/>
    </i>
    <i r="1">
      <x v="1950"/>
    </i>
    <i>
      <x v="1474"/>
    </i>
    <i r="1">
      <x v="1951"/>
    </i>
    <i>
      <x v="1475"/>
    </i>
    <i r="1">
      <x v="1952"/>
    </i>
    <i>
      <x v="1476"/>
    </i>
    <i r="1">
      <x v="1953"/>
    </i>
    <i>
      <x v="1477"/>
    </i>
    <i r="1">
      <x v="1954"/>
    </i>
    <i>
      <x v="1478"/>
    </i>
    <i r="1">
      <x v="1955"/>
    </i>
    <i>
      <x v="1479"/>
    </i>
    <i r="1">
      <x v="1956"/>
    </i>
    <i r="1">
      <x v="1957"/>
    </i>
    <i>
      <x v="1480"/>
    </i>
    <i r="1">
      <x v="1958"/>
    </i>
    <i>
      <x v="1481"/>
    </i>
    <i r="1">
      <x v="1959"/>
    </i>
    <i>
      <x v="1482"/>
    </i>
    <i r="1">
      <x v="1960"/>
    </i>
    <i>
      <x v="1483"/>
    </i>
    <i r="1">
      <x v="1961"/>
    </i>
    <i>
      <x v="1484"/>
    </i>
    <i r="1">
      <x v="1962"/>
    </i>
    <i>
      <x v="1485"/>
    </i>
    <i r="1">
      <x v="1963"/>
    </i>
    <i>
      <x v="1486"/>
    </i>
    <i r="1">
      <x v="1964"/>
    </i>
    <i>
      <x v="1487"/>
    </i>
    <i r="1">
      <x v="1965"/>
    </i>
    <i>
      <x v="1488"/>
    </i>
    <i r="1">
      <x v="1966"/>
    </i>
    <i r="1">
      <x v="1967"/>
    </i>
    <i r="1">
      <x v="1968"/>
    </i>
    <i r="1">
      <x v="1969"/>
    </i>
    <i>
      <x v="1489"/>
    </i>
    <i r="1">
      <x v="1970"/>
    </i>
    <i r="1">
      <x v="1971"/>
    </i>
    <i r="1">
      <x v="1972"/>
    </i>
    <i r="1">
      <x v="1973"/>
    </i>
    <i r="1">
      <x v="1974"/>
    </i>
    <i r="1">
      <x v="1975"/>
    </i>
    <i r="1">
      <x v="1976"/>
    </i>
    <i r="1">
      <x v="1977"/>
    </i>
    <i r="1">
      <x v="1978"/>
    </i>
    <i>
      <x v="1490"/>
    </i>
    <i r="1">
      <x v="1979"/>
    </i>
    <i>
      <x v="1491"/>
    </i>
    <i r="1">
      <x v="1980"/>
    </i>
    <i>
      <x v="1492"/>
    </i>
    <i r="1">
      <x v="1981"/>
    </i>
    <i>
      <x v="1493"/>
    </i>
    <i r="1">
      <x v="1982"/>
    </i>
    <i r="1">
      <x v="1983"/>
    </i>
    <i r="1">
      <x v="1984"/>
    </i>
    <i r="1">
      <x v="1985"/>
    </i>
    <i r="1">
      <x v="1986"/>
    </i>
    <i r="1">
      <x v="1987"/>
    </i>
    <i r="1">
      <x v="1988"/>
    </i>
    <i r="1">
      <x v="1989"/>
    </i>
    <i>
      <x v="1494"/>
    </i>
    <i r="1">
      <x v="1990"/>
    </i>
    <i r="1">
      <x v="1991"/>
    </i>
    <i>
      <x v="1495"/>
    </i>
    <i r="1">
      <x v="1992"/>
    </i>
    <i>
      <x v="1496"/>
    </i>
    <i r="1">
      <x v="1993"/>
    </i>
    <i>
      <x v="1497"/>
    </i>
    <i r="1">
      <x v="1994"/>
    </i>
    <i r="1">
      <x v="1995"/>
    </i>
    <i r="1">
      <x v="1996"/>
    </i>
    <i>
      <x v="1498"/>
    </i>
    <i r="1">
      <x v="1997"/>
    </i>
    <i>
      <x v="1499"/>
    </i>
    <i r="1">
      <x v="1998"/>
    </i>
    <i r="1">
      <x v="1999"/>
    </i>
    <i>
      <x v="1500"/>
    </i>
    <i r="1">
      <x v="2000"/>
    </i>
    <i r="1">
      <x v="2001"/>
    </i>
    <i r="1">
      <x v="2002"/>
    </i>
    <i r="1">
      <x v="2003"/>
    </i>
    <i r="1">
      <x v="2004"/>
    </i>
    <i r="1">
      <x v="2005"/>
    </i>
    <i>
      <x v="1501"/>
    </i>
    <i r="1">
      <x v="2006"/>
    </i>
    <i>
      <x v="1502"/>
    </i>
    <i r="1">
      <x v="2007"/>
    </i>
    <i>
      <x v="1503"/>
    </i>
    <i r="1">
      <x v="2008"/>
    </i>
    <i>
      <x v="1504"/>
    </i>
    <i r="1">
      <x v="2009"/>
    </i>
    <i r="1">
      <x v="2010"/>
    </i>
    <i r="1">
      <x v="2011"/>
    </i>
    <i r="1">
      <x v="2012"/>
    </i>
    <i r="1">
      <x v="2013"/>
    </i>
    <i r="1">
      <x v="2014"/>
    </i>
    <i>
      <x v="1505"/>
    </i>
    <i r="1">
      <x v="2015"/>
    </i>
    <i>
      <x v="1506"/>
    </i>
    <i r="1">
      <x v="2016"/>
    </i>
    <i>
      <x v="1507"/>
    </i>
    <i r="1">
      <x v="2017"/>
    </i>
    <i>
      <x v="1508"/>
    </i>
    <i r="1">
      <x v="2018"/>
    </i>
    <i>
      <x v="1509"/>
    </i>
    <i r="1">
      <x v="2019"/>
    </i>
    <i>
      <x v="1510"/>
    </i>
    <i r="1">
      <x v="2020"/>
    </i>
    <i>
      <x v="1511"/>
    </i>
    <i r="1">
      <x v="2021"/>
    </i>
    <i>
      <x v="1512"/>
    </i>
    <i r="1">
      <x v="2022"/>
    </i>
    <i>
      <x v="1513"/>
    </i>
    <i r="1">
      <x v="2023"/>
    </i>
    <i>
      <x v="1514"/>
    </i>
    <i r="1">
      <x v="2024"/>
    </i>
    <i>
      <x v="1515"/>
    </i>
    <i r="1">
      <x v="2025"/>
    </i>
    <i>
      <x v="1516"/>
    </i>
    <i r="1">
      <x v="2026"/>
    </i>
    <i>
      <x v="1517"/>
    </i>
    <i r="1">
      <x v="2027"/>
    </i>
    <i r="1">
      <x v="2028"/>
    </i>
    <i>
      <x v="1518"/>
    </i>
    <i r="1">
      <x v="2029"/>
    </i>
    <i>
      <x v="1519"/>
    </i>
    <i r="1">
      <x v="2030"/>
    </i>
    <i>
      <x v="1520"/>
    </i>
    <i r="1">
      <x v="2031"/>
    </i>
    <i>
      <x v="1521"/>
    </i>
    <i r="1">
      <x v="2032"/>
    </i>
    <i>
      <x v="1522"/>
    </i>
    <i r="1">
      <x v="2033"/>
    </i>
    <i>
      <x v="1523"/>
    </i>
    <i r="1">
      <x v="2034"/>
    </i>
    <i>
      <x v="1524"/>
    </i>
    <i r="1">
      <x v="2035"/>
    </i>
    <i>
      <x v="1525"/>
    </i>
    <i r="1">
      <x v="2036"/>
    </i>
    <i>
      <x v="1526"/>
    </i>
    <i r="1">
      <x v="2037"/>
    </i>
    <i r="1">
      <x v="2038"/>
    </i>
    <i r="1">
      <x v="2039"/>
    </i>
    <i>
      <x v="1527"/>
    </i>
    <i r="1">
      <x v="2040"/>
    </i>
    <i>
      <x v="1528"/>
    </i>
    <i r="1">
      <x v="2041"/>
    </i>
    <i r="1">
      <x v="2042"/>
    </i>
    <i>
      <x v="1529"/>
    </i>
    <i r="1">
      <x v="2043"/>
    </i>
    <i>
      <x v="1530"/>
    </i>
    <i r="1">
      <x v="2044"/>
    </i>
    <i>
      <x v="1531"/>
    </i>
    <i r="1">
      <x v="2045"/>
    </i>
    <i>
      <x v="1532"/>
    </i>
    <i r="1">
      <x v="2046"/>
    </i>
    <i>
      <x v="1533"/>
    </i>
    <i r="1">
      <x v="2047"/>
    </i>
    <i>
      <x v="1534"/>
    </i>
    <i r="1">
      <x v="2048"/>
    </i>
    <i r="1">
      <x v="2049"/>
    </i>
    <i>
      <x v="1535"/>
    </i>
    <i r="1">
      <x v="2050"/>
    </i>
    <i>
      <x v="1536"/>
    </i>
    <i r="1">
      <x v="2051"/>
    </i>
    <i r="1">
      <x v="2052"/>
    </i>
    <i>
      <x v="1537"/>
    </i>
    <i r="1">
      <x v="2053"/>
    </i>
    <i>
      <x v="1538"/>
    </i>
    <i r="1">
      <x v="2054"/>
    </i>
    <i>
      <x v="1539"/>
    </i>
    <i r="1">
      <x v="2055"/>
    </i>
    <i>
      <x v="1540"/>
    </i>
    <i r="1">
      <x v="2056"/>
    </i>
    <i r="1">
      <x v="2057"/>
    </i>
    <i>
      <x v="1541"/>
    </i>
    <i r="1">
      <x v="2058"/>
    </i>
    <i r="1">
      <x v="2059"/>
    </i>
    <i r="1">
      <x v="2060"/>
    </i>
    <i r="1">
      <x v="2061"/>
    </i>
    <i r="1">
      <x v="2062"/>
    </i>
    <i r="1">
      <x v="2063"/>
    </i>
    <i r="1">
      <x v="2064"/>
    </i>
    <i r="1">
      <x v="2065"/>
    </i>
    <i r="1">
      <x v="2066"/>
    </i>
    <i r="1">
      <x v="2067"/>
    </i>
    <i>
      <x v="1542"/>
    </i>
    <i r="1">
      <x v="2068"/>
    </i>
    <i>
      <x v="1543"/>
    </i>
    <i r="1">
      <x v="2069"/>
    </i>
    <i r="1">
      <x v="2070"/>
    </i>
    <i r="1">
      <x v="2071"/>
    </i>
    <i r="1">
      <x v="2072"/>
    </i>
    <i r="1">
      <x v="2073"/>
    </i>
    <i r="1">
      <x v="2074"/>
    </i>
    <i>
      <x v="1544"/>
    </i>
    <i r="1">
      <x v="2075"/>
    </i>
    <i>
      <x v="1545"/>
    </i>
    <i r="1">
      <x v="2076"/>
    </i>
    <i>
      <x v="1546"/>
    </i>
    <i r="1">
      <x v="2077"/>
    </i>
    <i>
      <x v="1547"/>
    </i>
    <i r="1">
      <x v="2078"/>
    </i>
    <i>
      <x v="1548"/>
    </i>
    <i r="1">
      <x v="2079"/>
    </i>
    <i>
      <x v="1549"/>
    </i>
    <i r="1">
      <x v="2080"/>
    </i>
    <i>
      <x v="1550"/>
    </i>
    <i r="1">
      <x v="2081"/>
    </i>
    <i>
      <x v="1551"/>
    </i>
    <i r="1">
      <x v="2082"/>
    </i>
    <i r="1">
      <x v="2083"/>
    </i>
    <i r="1">
      <x v="2084"/>
    </i>
    <i r="1">
      <x v="2085"/>
    </i>
    <i r="1">
      <x v="2086"/>
    </i>
    <i r="1">
      <x v="2087"/>
    </i>
    <i>
      <x v="1552"/>
    </i>
    <i r="1">
      <x v="2088"/>
    </i>
    <i r="1">
      <x v="2089"/>
    </i>
    <i r="1">
      <x v="2090"/>
    </i>
    <i r="1">
      <x v="2091"/>
    </i>
    <i>
      <x v="1553"/>
    </i>
    <i r="1">
      <x v="2092"/>
    </i>
    <i>
      <x v="1554"/>
    </i>
    <i r="1">
      <x v="2093"/>
    </i>
    <i>
      <x v="1555"/>
    </i>
    <i r="1">
      <x v="2094"/>
    </i>
    <i>
      <x v="1556"/>
    </i>
    <i r="1">
      <x v="2095"/>
    </i>
    <i r="1">
      <x v="2096"/>
    </i>
    <i>
      <x v="1557"/>
    </i>
    <i r="1">
      <x v="2097"/>
    </i>
    <i>
      <x v="1558"/>
    </i>
    <i r="1">
      <x v="2098"/>
    </i>
    <i>
      <x v="1559"/>
    </i>
    <i r="1">
      <x v="2099"/>
    </i>
    <i r="1">
      <x v="2100"/>
    </i>
    <i r="1">
      <x v="2101"/>
    </i>
    <i r="1">
      <x v="2102"/>
    </i>
    <i>
      <x v="1560"/>
    </i>
    <i r="1">
      <x v="2103"/>
    </i>
    <i r="1">
      <x v="2104"/>
    </i>
    <i r="1">
      <x v="2105"/>
    </i>
    <i>
      <x v="1561"/>
    </i>
    <i r="1">
      <x v="2106"/>
    </i>
    <i>
      <x v="1562"/>
    </i>
    <i r="1">
      <x v="2107"/>
    </i>
    <i>
      <x v="1563"/>
    </i>
    <i r="1">
      <x v="2108"/>
    </i>
    <i>
      <x v="1564"/>
    </i>
    <i r="1">
      <x v="2109"/>
    </i>
    <i>
      <x v="1565"/>
    </i>
    <i r="1">
      <x v="2110"/>
    </i>
    <i r="1">
      <x v="2111"/>
    </i>
    <i>
      <x v="1566"/>
    </i>
    <i r="1">
      <x v="2112"/>
    </i>
    <i>
      <x v="1567"/>
    </i>
    <i r="1">
      <x v="2113"/>
    </i>
    <i>
      <x v="1568"/>
    </i>
    <i r="1">
      <x v="2114"/>
    </i>
    <i>
      <x v="1569"/>
    </i>
    <i r="1">
      <x v="2115"/>
    </i>
    <i r="1">
      <x v="2116"/>
    </i>
    <i r="1">
      <x v="2117"/>
    </i>
    <i>
      <x v="1570"/>
    </i>
    <i r="1">
      <x v="2118"/>
    </i>
    <i>
      <x v="1571"/>
    </i>
    <i r="1">
      <x v="2119"/>
    </i>
    <i>
      <x v="1572"/>
    </i>
    <i r="1">
      <x v="2120"/>
    </i>
    <i>
      <x v="1573"/>
    </i>
    <i r="1">
      <x v="2121"/>
    </i>
    <i>
      <x v="1574"/>
    </i>
    <i r="1">
      <x v="2122"/>
    </i>
    <i r="1">
      <x v="2123"/>
    </i>
    <i>
      <x v="1575"/>
    </i>
    <i r="1">
      <x v="2124"/>
    </i>
    <i r="1">
      <x v="2125"/>
    </i>
    <i>
      <x v="1576"/>
    </i>
    <i r="1">
      <x v="2126"/>
    </i>
    <i>
      <x v="1577"/>
    </i>
    <i r="1">
      <x v="2127"/>
    </i>
    <i>
      <x v="1578"/>
    </i>
    <i r="1">
      <x v="2128"/>
    </i>
    <i r="1">
      <x v="2143"/>
    </i>
    <i>
      <x v="1579"/>
    </i>
    <i r="1">
      <x v="2129"/>
    </i>
    <i>
      <x v="1580"/>
    </i>
    <i r="1">
      <x v="2130"/>
    </i>
    <i>
      <x v="1581"/>
    </i>
    <i r="1">
      <x v="2131"/>
    </i>
    <i>
      <x v="1582"/>
    </i>
    <i r="1">
      <x v="2132"/>
    </i>
    <i>
      <x v="1583"/>
    </i>
    <i r="1">
      <x v="2133"/>
    </i>
    <i>
      <x v="1584"/>
    </i>
    <i r="1">
      <x v="2134"/>
    </i>
    <i>
      <x v="1585"/>
    </i>
    <i r="1">
      <x v="2135"/>
    </i>
    <i>
      <x v="1586"/>
    </i>
    <i r="1">
      <x v="2136"/>
    </i>
    <i r="1">
      <x v="2137"/>
    </i>
    <i r="1">
      <x v="2138"/>
    </i>
    <i r="1">
      <x v="2139"/>
    </i>
    <i r="1">
      <x v="2140"/>
    </i>
    <i>
      <x v="1587"/>
    </i>
    <i r="1">
      <x v="2141"/>
    </i>
    <i>
      <x v="1588"/>
    </i>
    <i r="1">
      <x v="2142"/>
    </i>
    <i>
      <x v="1589"/>
    </i>
    <i r="1">
      <x v="2144"/>
    </i>
    <i>
      <x v="1590"/>
    </i>
    <i r="1">
      <x v="2145"/>
    </i>
    <i>
      <x v="1591"/>
    </i>
    <i r="1">
      <x v="2146"/>
    </i>
    <i>
      <x v="1592"/>
    </i>
    <i r="1">
      <x v="2147"/>
    </i>
    <i r="1">
      <x v="2148"/>
    </i>
    <i r="1">
      <x v="2149"/>
    </i>
    <i>
      <x v="1593"/>
    </i>
    <i r="1">
      <x v="2150"/>
    </i>
    <i>
      <x v="1594"/>
    </i>
    <i r="1">
      <x v="2151"/>
    </i>
    <i>
      <x v="1595"/>
    </i>
    <i r="1">
      <x v="2152"/>
    </i>
    <i>
      <x v="1596"/>
    </i>
    <i r="1">
      <x v="2153"/>
    </i>
    <i>
      <x v="1597"/>
    </i>
    <i r="1">
      <x v="2154"/>
    </i>
    <i>
      <x v="1598"/>
    </i>
    <i r="1">
      <x v="2155"/>
    </i>
    <i>
      <x v="1599"/>
    </i>
    <i r="1">
      <x v="2156"/>
    </i>
    <i r="1">
      <x v="2157"/>
    </i>
    <i r="1">
      <x v="2158"/>
    </i>
    <i>
      <x v="1600"/>
    </i>
    <i r="1">
      <x v="2159"/>
    </i>
    <i>
      <x v="1601"/>
    </i>
    <i r="1">
      <x v="2160"/>
    </i>
    <i>
      <x v="1602"/>
    </i>
    <i r="1">
      <x v="2161"/>
    </i>
    <i>
      <x v="1603"/>
    </i>
    <i r="1">
      <x v="2162"/>
    </i>
    <i>
      <x v="1604"/>
    </i>
    <i r="1">
      <x v="2163"/>
    </i>
    <i>
      <x v="1605"/>
    </i>
    <i r="1">
      <x v="2164"/>
    </i>
    <i>
      <x v="1606"/>
    </i>
    <i r="1">
      <x v="2165"/>
    </i>
    <i>
      <x v="1607"/>
    </i>
    <i r="1">
      <x v="2166"/>
    </i>
    <i>
      <x v="1608"/>
    </i>
    <i r="1">
      <x v="2167"/>
    </i>
    <i>
      <x v="1609"/>
    </i>
    <i r="1">
      <x v="2168"/>
    </i>
    <i>
      <x v="1610"/>
    </i>
    <i r="1">
      <x v="2169"/>
    </i>
    <i>
      <x v="1611"/>
    </i>
    <i r="1">
      <x v="2170"/>
    </i>
    <i r="1">
      <x v="2171"/>
    </i>
    <i>
      <x v="1612"/>
    </i>
    <i r="1">
      <x v="2172"/>
    </i>
    <i>
      <x v="1613"/>
    </i>
    <i r="1">
      <x v="2173"/>
    </i>
    <i>
      <x v="1614"/>
    </i>
    <i r="1">
      <x v="2174"/>
    </i>
    <i>
      <x v="1615"/>
    </i>
    <i r="1">
      <x v="2175"/>
    </i>
    <i>
      <x v="1616"/>
    </i>
    <i r="1">
      <x v="2176"/>
    </i>
    <i>
      <x v="1617"/>
    </i>
    <i r="1">
      <x v="2177"/>
    </i>
    <i>
      <x v="1618"/>
    </i>
    <i r="1">
      <x v="2178"/>
    </i>
    <i>
      <x v="1619"/>
    </i>
    <i r="1">
      <x v="2179"/>
    </i>
    <i>
      <x v="1620"/>
    </i>
    <i r="1">
      <x v="2180"/>
    </i>
    <i r="1">
      <x v="2181"/>
    </i>
    <i r="1">
      <x v="2182"/>
    </i>
    <i>
      <x v="1621"/>
    </i>
    <i r="1">
      <x v="2183"/>
    </i>
    <i r="1">
      <x v="2184"/>
    </i>
    <i>
      <x v="1622"/>
    </i>
    <i r="1">
      <x v="2185"/>
    </i>
    <i>
      <x v="1623"/>
    </i>
    <i r="1">
      <x v="2186"/>
    </i>
    <i>
      <x v="1624"/>
    </i>
    <i r="1">
      <x v="2187"/>
    </i>
    <i>
      <x v="1625"/>
    </i>
    <i r="1">
      <x v="2188"/>
    </i>
    <i>
      <x v="1626"/>
    </i>
    <i r="1">
      <x v="2189"/>
    </i>
    <i r="1">
      <x v="2190"/>
    </i>
    <i>
      <x v="1627"/>
    </i>
    <i r="1">
      <x v="2191"/>
    </i>
    <i>
      <x v="1628"/>
    </i>
    <i r="1">
      <x v="2192"/>
    </i>
    <i>
      <x v="1629"/>
    </i>
    <i r="1">
      <x v="2193"/>
    </i>
    <i>
      <x v="1630"/>
    </i>
    <i r="1">
      <x v="2194"/>
    </i>
    <i>
      <x v="1631"/>
    </i>
    <i r="1">
      <x v="2195"/>
    </i>
    <i>
      <x v="1632"/>
    </i>
    <i r="1">
      <x v="2196"/>
    </i>
    <i>
      <x v="1633"/>
    </i>
    <i r="1">
      <x v="2197"/>
    </i>
    <i>
      <x v="1634"/>
    </i>
    <i r="1">
      <x v="2198"/>
    </i>
    <i>
      <x v="1635"/>
    </i>
    <i r="1">
      <x v="2199"/>
    </i>
    <i r="1">
      <x v="2200"/>
    </i>
    <i>
      <x v="1636"/>
    </i>
    <i r="1">
      <x v="2201"/>
    </i>
    <i>
      <x v="1637"/>
    </i>
    <i r="1">
      <x v="2202"/>
    </i>
    <i r="1">
      <x v="2203"/>
    </i>
    <i>
      <x v="1638"/>
    </i>
    <i r="1">
      <x v="2204"/>
    </i>
    <i r="1">
      <x v="2205"/>
    </i>
    <i>
      <x v="1639"/>
    </i>
    <i r="1">
      <x v="2206"/>
    </i>
    <i>
      <x v="1640"/>
    </i>
    <i r="1">
      <x v="2207"/>
    </i>
    <i>
      <x v="1641"/>
    </i>
    <i r="1">
      <x v="2208"/>
    </i>
    <i>
      <x v="1642"/>
    </i>
    <i r="1">
      <x v="2209"/>
    </i>
    <i>
      <x v="1643"/>
    </i>
    <i r="1">
      <x v="2210"/>
    </i>
    <i>
      <x v="1644"/>
    </i>
    <i r="1">
      <x v="2211"/>
    </i>
    <i>
      <x v="1645"/>
    </i>
    <i r="1">
      <x v="2212"/>
    </i>
    <i>
      <x v="1646"/>
    </i>
    <i r="1">
      <x v="2213"/>
    </i>
    <i>
      <x v="1647"/>
    </i>
    <i r="1">
      <x v="2214"/>
    </i>
    <i>
      <x v="1648"/>
    </i>
    <i r="1">
      <x v="2215"/>
    </i>
    <i r="1">
      <x v="2216"/>
    </i>
    <i>
      <x v="1649"/>
    </i>
    <i r="1">
      <x v="2217"/>
    </i>
    <i>
      <x v="1650"/>
    </i>
    <i r="1">
      <x v="2218"/>
    </i>
    <i>
      <x v="1651"/>
    </i>
    <i r="1">
      <x v="2219"/>
    </i>
    <i>
      <x v="1652"/>
    </i>
    <i r="1">
      <x v="2220"/>
    </i>
    <i>
      <x v="1653"/>
    </i>
    <i r="1">
      <x v="2221"/>
    </i>
    <i>
      <x v="1654"/>
    </i>
    <i r="1">
      <x v="2222"/>
    </i>
    <i>
      <x v="1655"/>
    </i>
    <i r="1">
      <x v="2223"/>
    </i>
    <i>
      <x v="1656"/>
    </i>
    <i r="1">
      <x v="2224"/>
    </i>
    <i>
      <x v="1657"/>
    </i>
    <i r="1">
      <x v="2225"/>
    </i>
    <i>
      <x v="1658"/>
    </i>
    <i r="1">
      <x v="2226"/>
    </i>
    <i>
      <x v="1659"/>
    </i>
    <i r="1">
      <x v="2227"/>
    </i>
    <i>
      <x v="1660"/>
    </i>
    <i r="1">
      <x v="2228"/>
    </i>
    <i>
      <x v="1661"/>
    </i>
    <i r="1">
      <x v="2229"/>
    </i>
    <i>
      <x v="1662"/>
    </i>
    <i r="1">
      <x v="2230"/>
    </i>
    <i>
      <x v="1663"/>
    </i>
    <i r="1">
      <x v="2231"/>
    </i>
    <i>
      <x v="1664"/>
    </i>
    <i r="1">
      <x v="2232"/>
    </i>
    <i>
      <x v="1665"/>
    </i>
    <i r="1">
      <x v="2233"/>
    </i>
    <i>
      <x v="1666"/>
    </i>
    <i r="1">
      <x v="2234"/>
    </i>
    <i r="1">
      <x v="2235"/>
    </i>
    <i>
      <x v="1667"/>
    </i>
    <i r="1">
      <x v="2236"/>
    </i>
    <i>
      <x v="1668"/>
    </i>
    <i r="1">
      <x v="2237"/>
    </i>
    <i>
      <x v="1669"/>
    </i>
    <i r="1">
      <x v="2238"/>
    </i>
    <i>
      <x v="1670"/>
    </i>
    <i r="1">
      <x v="2239"/>
    </i>
    <i>
      <x v="1671"/>
    </i>
    <i r="1">
      <x v="2240"/>
    </i>
    <i>
      <x v="1672"/>
    </i>
    <i r="1">
      <x v="2241"/>
    </i>
    <i>
      <x v="1673"/>
    </i>
    <i r="1">
      <x v="2242"/>
    </i>
    <i>
      <x v="1674"/>
    </i>
    <i r="1">
      <x v="2243"/>
    </i>
    <i>
      <x v="1675"/>
    </i>
    <i r="1">
      <x v="2244"/>
    </i>
    <i>
      <x v="1676"/>
    </i>
    <i r="1">
      <x v="2245"/>
    </i>
    <i>
      <x v="1677"/>
    </i>
    <i r="1">
      <x v="2246"/>
    </i>
    <i>
      <x v="1678"/>
    </i>
    <i r="1">
      <x v="2247"/>
    </i>
    <i>
      <x v="1679"/>
    </i>
    <i r="1">
      <x v="2248"/>
    </i>
    <i>
      <x v="1680"/>
    </i>
    <i r="1">
      <x v="2249"/>
    </i>
    <i r="1">
      <x v="2250"/>
    </i>
    <i>
      <x v="1681"/>
    </i>
    <i r="1">
      <x v="2251"/>
    </i>
    <i>
      <x v="1682"/>
    </i>
    <i r="1">
      <x v="2252"/>
    </i>
    <i>
      <x v="1683"/>
    </i>
    <i r="1">
      <x v="2253"/>
    </i>
    <i>
      <x v="1684"/>
    </i>
    <i r="1">
      <x v="2254"/>
    </i>
    <i>
      <x v="1685"/>
    </i>
    <i r="1">
      <x v="2255"/>
    </i>
    <i r="1">
      <x v="2256"/>
    </i>
    <i>
      <x v="1686"/>
    </i>
    <i r="1">
      <x v="2257"/>
    </i>
    <i>
      <x v="1687"/>
    </i>
    <i r="1">
      <x v="2258"/>
    </i>
    <i>
      <x v="1688"/>
    </i>
    <i r="1">
      <x v="2259"/>
    </i>
    <i r="1">
      <x v="2260"/>
    </i>
    <i>
      <x v="1689"/>
    </i>
    <i r="1">
      <x v="2261"/>
    </i>
    <i>
      <x v="1690"/>
    </i>
    <i r="1">
      <x v="2262"/>
    </i>
    <i>
      <x v="1691"/>
    </i>
    <i r="1">
      <x v="2263"/>
    </i>
    <i>
      <x v="1692"/>
    </i>
    <i r="1">
      <x v="2264"/>
    </i>
    <i>
      <x v="1693"/>
    </i>
    <i r="1">
      <x v="2265"/>
    </i>
    <i>
      <x v="1694"/>
    </i>
    <i r="1">
      <x v="2266"/>
    </i>
    <i>
      <x v="1695"/>
    </i>
    <i r="1">
      <x v="2267"/>
    </i>
    <i>
      <x v="1696"/>
    </i>
    <i r="1">
      <x v="2268"/>
    </i>
    <i r="1">
      <x v="2269"/>
    </i>
    <i>
      <x v="1697"/>
    </i>
    <i r="1">
      <x v="2270"/>
    </i>
    <i>
      <x v="1698"/>
    </i>
    <i r="1">
      <x v="2271"/>
    </i>
    <i>
      <x v="1699"/>
    </i>
    <i r="1">
      <x v="2272"/>
    </i>
    <i>
      <x v="1700"/>
    </i>
    <i r="1">
      <x v="2273"/>
    </i>
    <i>
      <x v="1701"/>
    </i>
    <i r="1">
      <x v="2274"/>
    </i>
    <i>
      <x v="1702"/>
    </i>
    <i r="1">
      <x v="2275"/>
    </i>
    <i r="1">
      <x v="2276"/>
    </i>
    <i>
      <x v="1703"/>
    </i>
    <i r="1">
      <x v="2277"/>
    </i>
    <i>
      <x v="1704"/>
    </i>
    <i r="1">
      <x v="2278"/>
    </i>
    <i r="1">
      <x v="2279"/>
    </i>
    <i>
      <x v="1705"/>
    </i>
    <i r="1">
      <x v="2280"/>
    </i>
    <i>
      <x v="1706"/>
    </i>
    <i r="1">
      <x v="2281"/>
    </i>
    <i>
      <x v="1707"/>
    </i>
    <i r="1">
      <x v="2282"/>
    </i>
    <i>
      <x v="1708"/>
    </i>
    <i r="1">
      <x v="2283"/>
    </i>
    <i>
      <x v="1709"/>
    </i>
    <i r="1">
      <x v="2284"/>
    </i>
    <i>
      <x v="1710"/>
    </i>
    <i r="1">
      <x v="2285"/>
    </i>
    <i r="1">
      <x v="2286"/>
    </i>
    <i>
      <x v="1711"/>
    </i>
    <i r="1">
      <x v="2287"/>
    </i>
    <i>
      <x v="1712"/>
    </i>
    <i r="1">
      <x v="2288"/>
    </i>
    <i>
      <x v="1713"/>
    </i>
    <i r="1">
      <x v="2289"/>
    </i>
    <i>
      <x v="1714"/>
    </i>
    <i r="1">
      <x v="2290"/>
    </i>
    <i>
      <x v="1715"/>
    </i>
    <i r="1">
      <x v="2291"/>
    </i>
    <i>
      <x v="1716"/>
    </i>
    <i r="1">
      <x v="2292"/>
    </i>
    <i>
      <x v="1717"/>
    </i>
    <i r="1">
      <x v="2293"/>
    </i>
    <i>
      <x v="1718"/>
    </i>
    <i r="1">
      <x v="2294"/>
    </i>
    <i>
      <x v="1719"/>
    </i>
    <i r="1">
      <x v="2295"/>
    </i>
    <i r="1">
      <x v="2296"/>
    </i>
    <i>
      <x v="1720"/>
    </i>
    <i r="1">
      <x v="2297"/>
    </i>
    <i>
      <x v="1721"/>
    </i>
    <i r="1">
      <x v="2298"/>
    </i>
    <i>
      <x v="1722"/>
    </i>
    <i r="1">
      <x v="2299"/>
    </i>
    <i>
      <x v="1723"/>
    </i>
    <i r="1">
      <x v="2300"/>
    </i>
    <i>
      <x v="1724"/>
    </i>
    <i r="1">
      <x v="2301"/>
    </i>
    <i>
      <x v="1726"/>
    </i>
    <i r="1">
      <x v="2303"/>
    </i>
    <i>
      <x v="1727"/>
    </i>
    <i r="1">
      <x v="2304"/>
    </i>
    <i>
      <x v="1728"/>
    </i>
    <i r="1">
      <x v="2305"/>
    </i>
    <i r="1">
      <x v="2306"/>
    </i>
    <i>
      <x v="1729"/>
    </i>
    <i r="1">
      <x v="2307"/>
    </i>
    <i>
      <x v="1730"/>
    </i>
    <i r="1">
      <x v="2308"/>
    </i>
    <i>
      <x v="1731"/>
    </i>
    <i r="1">
      <x v="2309"/>
    </i>
    <i>
      <x v="1732"/>
    </i>
    <i r="1">
      <x v="2310"/>
    </i>
    <i>
      <x v="1733"/>
    </i>
    <i r="1">
      <x v="2311"/>
    </i>
    <i>
      <x v="1734"/>
    </i>
    <i r="1">
      <x v="2312"/>
    </i>
    <i>
      <x v="1735"/>
    </i>
    <i r="1">
      <x v="2313"/>
    </i>
    <i>
      <x v="1736"/>
    </i>
    <i r="1">
      <x v="2314"/>
    </i>
    <i>
      <x v="1737"/>
    </i>
    <i r="1">
      <x v="2315"/>
    </i>
    <i>
      <x v="1738"/>
    </i>
    <i r="1">
      <x v="2316"/>
    </i>
    <i>
      <x v="1739"/>
    </i>
    <i r="1">
      <x v="2317"/>
    </i>
    <i>
      <x v="1740"/>
    </i>
    <i r="1">
      <x v="2318"/>
    </i>
    <i>
      <x v="1741"/>
    </i>
    <i r="1">
      <x v="2319"/>
    </i>
    <i>
      <x v="1742"/>
    </i>
    <i r="1">
      <x v="2320"/>
    </i>
    <i>
      <x v="1743"/>
    </i>
    <i r="1">
      <x v="2321"/>
    </i>
    <i>
      <x v="1744"/>
    </i>
    <i r="1">
      <x v="2322"/>
    </i>
    <i>
      <x v="1745"/>
    </i>
    <i r="1">
      <x v="2323"/>
    </i>
    <i>
      <x v="1746"/>
    </i>
    <i r="1">
      <x v="2324"/>
    </i>
    <i>
      <x v="1747"/>
    </i>
    <i r="1">
      <x v="2325"/>
    </i>
    <i>
      <x v="1748"/>
    </i>
    <i r="1">
      <x v="2326"/>
    </i>
    <i>
      <x v="1749"/>
    </i>
    <i r="1">
      <x v="2327"/>
    </i>
    <i>
      <x v="1750"/>
    </i>
    <i r="1">
      <x v="2328"/>
    </i>
    <i r="1">
      <x v="2329"/>
    </i>
    <i>
      <x v="1751"/>
    </i>
    <i r="1">
      <x v="2330"/>
    </i>
    <i>
      <x v="1752"/>
    </i>
    <i r="1">
      <x v="2331"/>
    </i>
    <i>
      <x v="1753"/>
    </i>
    <i r="1">
      <x v="2332"/>
    </i>
    <i>
      <x v="1754"/>
    </i>
    <i r="1">
      <x v="2333"/>
    </i>
    <i>
      <x v="1755"/>
    </i>
    <i r="1">
      <x v="2334"/>
    </i>
    <i>
      <x v="1756"/>
    </i>
    <i r="1">
      <x v="2335"/>
    </i>
    <i>
      <x v="1757"/>
    </i>
    <i r="1">
      <x v="2336"/>
    </i>
    <i>
      <x v="1758"/>
    </i>
    <i r="1">
      <x v="2337"/>
    </i>
    <i>
      <x v="1759"/>
    </i>
    <i r="1">
      <x v="2338"/>
    </i>
    <i>
      <x v="1760"/>
    </i>
    <i r="1">
      <x v="2339"/>
    </i>
    <i>
      <x v="1761"/>
    </i>
    <i r="1">
      <x v="2340"/>
    </i>
    <i>
      <x v="1762"/>
    </i>
    <i r="1">
      <x v="2341"/>
    </i>
    <i>
      <x v="1763"/>
    </i>
    <i r="1">
      <x v="2342"/>
    </i>
    <i>
      <x v="1764"/>
    </i>
    <i r="1">
      <x v="2343"/>
    </i>
    <i r="1">
      <x v="2344"/>
    </i>
    <i>
      <x v="1765"/>
    </i>
    <i r="1">
      <x v="2345"/>
    </i>
    <i>
      <x v="1766"/>
    </i>
    <i r="1">
      <x v="2346"/>
    </i>
    <i>
      <x v="1767"/>
    </i>
    <i r="1">
      <x v="2347"/>
    </i>
    <i>
      <x v="1768"/>
    </i>
    <i r="1">
      <x v="2348"/>
    </i>
    <i>
      <x v="1769"/>
    </i>
    <i r="1">
      <x v="2349"/>
    </i>
    <i>
      <x v="1770"/>
    </i>
    <i r="1">
      <x v="2350"/>
    </i>
    <i r="1">
      <x v="2351"/>
    </i>
    <i>
      <x v="1771"/>
    </i>
    <i r="1">
      <x v="2352"/>
    </i>
    <i r="1">
      <x v="2353"/>
    </i>
    <i>
      <x v="1772"/>
    </i>
    <i r="1">
      <x v="2354"/>
    </i>
    <i r="1">
      <x v="2355"/>
    </i>
    <i>
      <x v="1773"/>
    </i>
    <i r="1">
      <x v="2356"/>
    </i>
    <i>
      <x v="1774"/>
    </i>
    <i r="1">
      <x v="2357"/>
    </i>
    <i>
      <x v="1775"/>
    </i>
    <i r="1">
      <x v="2358"/>
    </i>
    <i>
      <x v="1776"/>
    </i>
    <i r="1">
      <x v="2359"/>
    </i>
    <i>
      <x v="1777"/>
    </i>
    <i r="1">
      <x v="2360"/>
    </i>
    <i>
      <x v="1778"/>
    </i>
    <i r="1">
      <x v="2361"/>
    </i>
    <i>
      <x v="1779"/>
    </i>
    <i r="1">
      <x v="2362"/>
    </i>
    <i>
      <x v="1780"/>
    </i>
    <i r="1">
      <x v="2363"/>
    </i>
    <i>
      <x v="1781"/>
    </i>
    <i r="1">
      <x v="2364"/>
    </i>
    <i r="1">
      <x v="2365"/>
    </i>
    <i r="1">
      <x v="2366"/>
    </i>
    <i>
      <x v="1782"/>
    </i>
    <i r="1">
      <x v="2367"/>
    </i>
    <i>
      <x v="1783"/>
    </i>
    <i r="1">
      <x v="2368"/>
    </i>
    <i>
      <x v="1784"/>
    </i>
    <i r="1">
      <x v="2369"/>
    </i>
    <i r="1">
      <x v="2370"/>
    </i>
    <i>
      <x v="1785"/>
    </i>
    <i r="1">
      <x v="2371"/>
    </i>
    <i>
      <x v="1786"/>
    </i>
    <i r="1">
      <x v="2372"/>
    </i>
    <i>
      <x v="1787"/>
    </i>
    <i r="1">
      <x v="2373"/>
    </i>
    <i>
      <x v="1788"/>
    </i>
    <i r="1">
      <x v="2374"/>
    </i>
    <i>
      <x v="1789"/>
    </i>
    <i r="1">
      <x v="2375"/>
    </i>
    <i>
      <x v="1790"/>
    </i>
    <i r="1">
      <x v="2376"/>
    </i>
    <i>
      <x v="1791"/>
    </i>
    <i r="1">
      <x v="2377"/>
    </i>
    <i>
      <x v="1792"/>
    </i>
    <i r="1">
      <x v="2378"/>
    </i>
    <i>
      <x v="1793"/>
    </i>
    <i r="1">
      <x v="2379"/>
    </i>
    <i>
      <x v="1794"/>
    </i>
    <i r="1">
      <x v="2380"/>
    </i>
    <i>
      <x v="1795"/>
    </i>
    <i r="1">
      <x v="2381"/>
    </i>
    <i>
      <x v="1796"/>
    </i>
    <i r="1">
      <x v="2382"/>
    </i>
    <i>
      <x v="1797"/>
    </i>
    <i r="1">
      <x v="2383"/>
    </i>
    <i>
      <x v="1798"/>
    </i>
    <i r="1">
      <x v="2384"/>
    </i>
    <i r="1">
      <x v="2385"/>
    </i>
    <i r="1">
      <x v="2386"/>
    </i>
    <i r="1">
      <x v="2387"/>
    </i>
    <i r="1">
      <x v="2388"/>
    </i>
    <i r="1">
      <x v="2389"/>
    </i>
    <i>
      <x v="1799"/>
    </i>
    <i r="1">
      <x v="2390"/>
    </i>
    <i>
      <x v="1800"/>
    </i>
    <i r="1">
      <x v="2391"/>
    </i>
    <i>
      <x v="1801"/>
    </i>
    <i r="1">
      <x v="2392"/>
    </i>
    <i>
      <x v="1802"/>
    </i>
    <i r="1">
      <x v="2393"/>
    </i>
    <i>
      <x v="1803"/>
    </i>
    <i r="1">
      <x v="2394"/>
    </i>
    <i r="1">
      <x v="2395"/>
    </i>
    <i>
      <x v="1804"/>
    </i>
    <i r="1">
      <x v="2396"/>
    </i>
    <i>
      <x v="1805"/>
    </i>
    <i r="1">
      <x v="2397"/>
    </i>
    <i r="1">
      <x v="2398"/>
    </i>
    <i r="1">
      <x v="2399"/>
    </i>
    <i r="1">
      <x v="2400"/>
    </i>
    <i r="1">
      <x v="2401"/>
    </i>
    <i r="1">
      <x v="2402"/>
    </i>
    <i>
      <x v="1806"/>
    </i>
    <i r="1">
      <x v="2403"/>
    </i>
    <i>
      <x v="1807"/>
    </i>
    <i r="1">
      <x v="2404"/>
    </i>
    <i>
      <x v="1808"/>
    </i>
    <i r="1">
      <x v="2405"/>
    </i>
    <i>
      <x v="1809"/>
    </i>
    <i r="1">
      <x v="2406"/>
    </i>
    <i>
      <x v="1810"/>
    </i>
    <i r="1">
      <x v="2407"/>
    </i>
    <i>
      <x v="1811"/>
    </i>
    <i r="1">
      <x v="2408"/>
    </i>
    <i>
      <x v="1812"/>
    </i>
    <i r="1">
      <x v="2409"/>
    </i>
    <i>
      <x v="1813"/>
    </i>
    <i r="1">
      <x v="2410"/>
    </i>
    <i>
      <x v="1814"/>
    </i>
    <i r="1">
      <x v="2411"/>
    </i>
    <i>
      <x v="1815"/>
    </i>
    <i r="1">
      <x v="2412"/>
    </i>
    <i>
      <x v="1816"/>
    </i>
    <i r="1">
      <x v="2413"/>
    </i>
    <i>
      <x v="1817"/>
    </i>
    <i r="1">
      <x v="2414"/>
    </i>
    <i>
      <x v="1818"/>
    </i>
    <i r="1">
      <x v="2415"/>
    </i>
    <i>
      <x v="1819"/>
    </i>
    <i r="1">
      <x v="2416"/>
    </i>
    <i>
      <x v="1820"/>
    </i>
    <i r="1">
      <x v="2417"/>
    </i>
    <i>
      <x v="1821"/>
    </i>
    <i r="1">
      <x v="2418"/>
    </i>
    <i>
      <x v="1822"/>
    </i>
    <i r="1">
      <x v="2419"/>
    </i>
    <i>
      <x v="1823"/>
    </i>
    <i r="1">
      <x v="2420"/>
    </i>
    <i r="1">
      <x v="2421"/>
    </i>
    <i>
      <x v="1824"/>
    </i>
    <i r="1">
      <x v="2422"/>
    </i>
    <i>
      <x v="1825"/>
    </i>
    <i r="1">
      <x v="2423"/>
    </i>
    <i>
      <x v="1826"/>
    </i>
    <i r="1">
      <x v="2424"/>
    </i>
    <i>
      <x v="1827"/>
    </i>
    <i r="1">
      <x v="2425"/>
    </i>
    <i>
      <x v="1828"/>
    </i>
    <i r="1">
      <x v="2426"/>
    </i>
    <i>
      <x v="1829"/>
    </i>
    <i r="1">
      <x v="2427"/>
    </i>
    <i>
      <x v="1830"/>
    </i>
    <i r="1">
      <x v="2428"/>
    </i>
    <i>
      <x v="1831"/>
    </i>
    <i r="1">
      <x v="2429"/>
    </i>
    <i r="1">
      <x v="2430"/>
    </i>
    <i r="1">
      <x v="2431"/>
    </i>
    <i>
      <x v="1832"/>
    </i>
    <i r="1">
      <x v="2432"/>
    </i>
    <i>
      <x v="1833"/>
    </i>
    <i r="1">
      <x v="2433"/>
    </i>
    <i>
      <x v="1834"/>
    </i>
    <i r="1">
      <x v="2434"/>
    </i>
    <i>
      <x v="1835"/>
    </i>
    <i r="1">
      <x v="2435"/>
    </i>
    <i>
      <x v="1836"/>
    </i>
    <i r="1">
      <x v="2436"/>
    </i>
    <i>
      <x v="1837"/>
    </i>
    <i r="1">
      <x v="2437"/>
    </i>
    <i>
      <x v="1838"/>
    </i>
    <i r="1">
      <x v="2438"/>
    </i>
    <i>
      <x v="1839"/>
    </i>
    <i r="1">
      <x v="2439"/>
    </i>
    <i>
      <x v="1840"/>
    </i>
    <i r="1">
      <x v="2440"/>
    </i>
    <i r="1">
      <x v="2441"/>
    </i>
    <i>
      <x v="1841"/>
    </i>
    <i r="1">
      <x v="2442"/>
    </i>
    <i r="1">
      <x v="2443"/>
    </i>
    <i>
      <x v="1842"/>
    </i>
    <i r="1">
      <x v="2444"/>
    </i>
    <i>
      <x v="1843"/>
    </i>
    <i r="1">
      <x v="2445"/>
    </i>
    <i>
      <x v="1844"/>
    </i>
    <i r="1">
      <x v="2446"/>
    </i>
    <i>
      <x v="1845"/>
    </i>
    <i r="1">
      <x v="2447"/>
    </i>
    <i>
      <x v="1846"/>
    </i>
    <i r="1">
      <x v="2448"/>
    </i>
    <i>
      <x v="1847"/>
    </i>
    <i r="1">
      <x v="2449"/>
    </i>
    <i>
      <x v="1848"/>
    </i>
    <i r="1">
      <x v="2450"/>
    </i>
    <i r="1">
      <x v="2451"/>
    </i>
    <i r="1">
      <x v="2452"/>
    </i>
    <i>
      <x v="1849"/>
    </i>
    <i r="1">
      <x v="2453"/>
    </i>
    <i>
      <x v="1850"/>
    </i>
    <i r="1">
      <x v="2454"/>
    </i>
    <i>
      <x v="1851"/>
    </i>
    <i r="1">
      <x v="2455"/>
    </i>
    <i>
      <x v="1852"/>
    </i>
    <i r="1">
      <x v="2456"/>
    </i>
    <i>
      <x v="1853"/>
    </i>
    <i r="1">
      <x v="2457"/>
    </i>
    <i t="grand">
      <x/>
    </i>
  </rowItems>
  <colFields count="1">
    <field x="-2"/>
  </colFields>
  <colItems count="2">
    <i>
      <x/>
    </i>
    <i i="1">
      <x v="1"/>
    </i>
  </colItems>
  <dataFields count="2">
    <dataField name="Cuenta de IdAhogado2" fld="1" subtotal="count" baseField="0" baseItem="0"/>
    <dataField name="Cuenta de IdAhogado" fld="1" subtotal="count" baseField="0" baseItem="0"/>
  </dataFields>
  <formats count="5">
    <format dxfId="809">
      <pivotArea type="all" dataOnly="0" outline="0" fieldPosition="0"/>
    </format>
    <format dxfId="808">
      <pivotArea outline="0" collapsedLevelsAreSubtotals="1" fieldPosition="0"/>
    </format>
    <format dxfId="807">
      <pivotArea field="10" type="button" dataOnly="0" labelOnly="1" outline="0"/>
    </format>
    <format dxfId="806">
      <pivotArea type="topRight" dataOnly="0" labelOnly="1" outline="0" fieldPosition="0"/>
    </format>
    <format dxfId="805">
      <pivotArea dataOnly="0" labelOnly="1" grandCol="1" outline="0" fieldPosition="0"/>
    </format>
  </formats>
  <pivotTableStyleInfo name="PivotStyleLight16"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name="Tabla dinámica2" cacheId="1" applyNumberFormats="0" applyBorderFormats="0" applyFontFormats="0" applyPatternFormats="0" applyAlignmentFormats="0" applyWidthHeightFormats="1" dataCaption="Valores" updatedVersion="3" minRefreshableVersion="3" showCalcMbrs="0" useAutoFormatting="1" itemPrintTitles="1" createdVersion="3" indent="0" outline="1" outlineData="1" multipleFieldFilters="0" chartFormat="11" rowHeaderCaption="Pronóstico" colHeaderCaption="Sexo">
  <location ref="P3:Q13" firstHeaderRow="1" firstDataRow="1" firstDataCol="1"/>
  <pivotFields count="27">
    <pivotField showAll="0"/>
    <pivotField showAll="0"/>
    <pivotField showAll="0"/>
    <pivotField showAll="0"/>
    <pivotField showAll="0"/>
    <pivotField showAll="0"/>
    <pivotField showAll="0"/>
    <pivotField showAll="0"/>
    <pivotField showAll="0"/>
    <pivotField showAll="0"/>
    <pivotField dataField="1" showAll="0">
      <items count="12">
        <item x="1"/>
        <item x="0"/>
        <item x="2"/>
        <item x="3"/>
        <item m="1" x="9"/>
        <item m="1" x="4"/>
        <item m="1" x="7"/>
        <item m="1" x="8"/>
        <item m="1" x="10"/>
        <item m="1" x="6"/>
        <item m="1" x="5"/>
        <item t="default"/>
      </items>
    </pivotField>
    <pivotField showAll="0"/>
    <pivotField showAll="0"/>
    <pivotField showAll="0"/>
    <pivotField showAll="0"/>
    <pivotField showAll="0"/>
    <pivotField showAll="0"/>
    <pivotField axis="axisRow" showAll="0" sortType="descending">
      <items count="11">
        <item h="1" x="9"/>
        <item x="4"/>
        <item x="6"/>
        <item x="3"/>
        <item x="2"/>
        <item x="8"/>
        <item x="5"/>
        <item x="7"/>
        <item x="1"/>
        <item x="0"/>
        <item t="default"/>
      </items>
    </pivotField>
    <pivotField showAll="0"/>
    <pivotField showAll="0"/>
    <pivotField showAll="0"/>
    <pivotField showAll="0"/>
    <pivotField showAll="0"/>
    <pivotField showAll="0"/>
    <pivotField showAll="0"/>
    <pivotField showAll="0"/>
    <pivotField showAll="0"/>
  </pivotFields>
  <rowFields count="1">
    <field x="17"/>
  </rowFields>
  <rowItems count="10">
    <i>
      <x v="1"/>
    </i>
    <i>
      <x v="2"/>
    </i>
    <i>
      <x v="3"/>
    </i>
    <i>
      <x v="4"/>
    </i>
    <i>
      <x v="5"/>
    </i>
    <i>
      <x v="6"/>
    </i>
    <i>
      <x v="7"/>
    </i>
    <i>
      <x v="8"/>
    </i>
    <i>
      <x v="9"/>
    </i>
    <i t="grand">
      <x/>
    </i>
  </rowItems>
  <colItems count="1">
    <i/>
  </colItems>
  <dataFields count="1">
    <dataField name="Cuenta de Sexo" fld="10" subtotal="count" baseField="0" baseItem="0"/>
  </dataFields>
  <formats count="5">
    <format dxfId="814">
      <pivotArea type="all" dataOnly="0" outline="0" fieldPosition="0"/>
    </format>
    <format dxfId="813">
      <pivotArea outline="0" collapsedLevelsAreSubtotals="1" fieldPosition="0"/>
    </format>
    <format dxfId="812">
      <pivotArea field="10" type="button" dataOnly="0" labelOnly="1" outline="0"/>
    </format>
    <format dxfId="811">
      <pivotArea type="topRight" dataOnly="0" labelOnly="1" outline="0" fieldPosition="0"/>
    </format>
    <format dxfId="810">
      <pivotArea dataOnly="0" labelOnly="1" grandCol="1" outline="0" fieldPosition="0"/>
    </format>
  </formats>
  <chartFormats count="7">
    <chartFormat chart="10" format="0" series="1">
      <pivotArea type="data" outline="0" fieldPosition="0">
        <references count="1">
          <reference field="4294967294" count="1" selected="0">
            <x v="0"/>
          </reference>
        </references>
      </pivotArea>
    </chartFormat>
    <chartFormat chart="10" format="1">
      <pivotArea type="data" outline="0" fieldPosition="0">
        <references count="2">
          <reference field="4294967294" count="1" selected="0">
            <x v="0"/>
          </reference>
          <reference field="17" count="1" selected="0">
            <x v="9"/>
          </reference>
        </references>
      </pivotArea>
    </chartFormat>
    <chartFormat chart="10" format="2">
      <pivotArea type="data" outline="0" fieldPosition="0">
        <references count="2">
          <reference field="4294967294" count="1" selected="0">
            <x v="0"/>
          </reference>
          <reference field="17" count="1" selected="0">
            <x v="4"/>
          </reference>
        </references>
      </pivotArea>
    </chartFormat>
    <chartFormat chart="10" format="3">
      <pivotArea type="data" outline="0" fieldPosition="0">
        <references count="2">
          <reference field="4294967294" count="1" selected="0">
            <x v="0"/>
          </reference>
          <reference field="17" count="1" selected="0">
            <x v="2"/>
          </reference>
        </references>
      </pivotArea>
    </chartFormat>
    <chartFormat chart="10" format="4">
      <pivotArea type="data" outline="0" fieldPosition="0">
        <references count="2">
          <reference field="4294967294" count="1" selected="0">
            <x v="0"/>
          </reference>
          <reference field="17" count="1" selected="0">
            <x v="1"/>
          </reference>
        </references>
      </pivotArea>
    </chartFormat>
    <chartFormat chart="10" format="5">
      <pivotArea type="data" outline="0" fieldPosition="0">
        <references count="2">
          <reference field="4294967294" count="1" selected="0">
            <x v="0"/>
          </reference>
          <reference field="17" count="1" selected="0">
            <x v="8"/>
          </reference>
        </references>
      </pivotArea>
    </chartFormat>
    <chartFormat chart="10" format="6">
      <pivotArea type="data" outline="0" fieldPosition="0">
        <references count="2">
          <reference field="4294967294" count="1" selected="0">
            <x v="0"/>
          </reference>
          <reference field="17" count="1" selected="0">
            <x v="3"/>
          </reference>
        </references>
      </pivotArea>
    </chartFormat>
  </chartFormats>
  <pivotTableStyleInfo name="PivotStyleLight16"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name="Tabla dinámica7" cacheId="0" applyNumberFormats="0" applyBorderFormats="0" applyFontFormats="0" applyPatternFormats="0" applyAlignmentFormats="0" applyWidthHeightFormats="1" dataCaption="Valores" updatedVersion="3" minRefreshableVersion="3" showCalcMbrs="0" useAutoFormatting="1" itemPrintTitles="1" createdVersion="3" indent="0" outline="1" outlineData="1" multipleFieldFilters="0" chartFormat="6" rowHeaderCaption="Sexo" colHeaderCaption="Sexo">
  <location ref="W18:X22" firstHeaderRow="1" firstDataRow="1" firstDataCol="1" rowPageCount="1" colPageCount="1"/>
  <pivotFields count="26">
    <pivotField showAll="0"/>
    <pivotField showAll="0"/>
    <pivotField showAll="0"/>
    <pivotField showAll="0"/>
    <pivotField showAll="0"/>
    <pivotField showAll="0"/>
    <pivotField showAll="0"/>
    <pivotField showAll="0"/>
    <pivotField showAll="0"/>
    <pivotField showAll="0"/>
    <pivotField axis="axisRow" dataField="1" showAll="0">
      <items count="12">
        <item x="1"/>
        <item x="0"/>
        <item h="1" x="2"/>
        <item x="3"/>
        <item m="1" x="9"/>
        <item m="1" x="4"/>
        <item h="1" m="1" x="7"/>
        <item h="1" m="1" x="8"/>
        <item h="1" m="1" x="10"/>
        <item h="1" m="1" x="6"/>
        <item h="1" m="1" x="5"/>
        <item t="default"/>
      </items>
    </pivotField>
    <pivotField showAll="0"/>
    <pivotField showAll="0"/>
    <pivotField showAll="0"/>
    <pivotField showAll="0"/>
    <pivotField showAll="0"/>
    <pivotField showAll="0"/>
    <pivotField axis="axisPage" multipleItemSelectionAllowed="1" showAll="0">
      <items count="11">
        <item h="1" x="0"/>
        <item x="5"/>
        <item x="8"/>
        <item x="2"/>
        <item x="9"/>
        <item x="1"/>
        <item x="3"/>
        <item h="1" x="7"/>
        <item x="4"/>
        <item x="6"/>
        <item t="default"/>
      </items>
    </pivotField>
    <pivotField showAll="0"/>
    <pivotField showAll="0"/>
    <pivotField showAll="0"/>
    <pivotField showAll="0"/>
    <pivotField showAll="0"/>
    <pivotField showAll="0"/>
    <pivotField showAll="0"/>
    <pivotField showAll="0"/>
  </pivotFields>
  <rowFields count="1">
    <field x="10"/>
  </rowFields>
  <rowItems count="4">
    <i>
      <x/>
    </i>
    <i>
      <x v="1"/>
    </i>
    <i>
      <x v="3"/>
    </i>
    <i t="grand">
      <x/>
    </i>
  </rowItems>
  <colItems count="1">
    <i/>
  </colItems>
  <pageFields count="1">
    <pageField fld="17" hier="-1"/>
  </pageFields>
  <dataFields count="1">
    <dataField name="Cuenta de Sexo" fld="10" subtotal="count" baseField="0" baseItem="0"/>
  </dataFields>
  <formats count="6">
    <format dxfId="820">
      <pivotArea type="all" dataOnly="0" outline="0" fieldPosition="0"/>
    </format>
    <format dxfId="819">
      <pivotArea outline="0" collapsedLevelsAreSubtotals="1" fieldPosition="0"/>
    </format>
    <format dxfId="818">
      <pivotArea field="10" type="button" dataOnly="0" labelOnly="1" outline="0" axis="axisRow" fieldPosition="0"/>
    </format>
    <format dxfId="817">
      <pivotArea type="topRight" dataOnly="0" labelOnly="1" outline="0" fieldPosition="0"/>
    </format>
    <format dxfId="816">
      <pivotArea dataOnly="0" labelOnly="1" fieldPosition="0">
        <references count="1">
          <reference field="10" count="0"/>
        </references>
      </pivotArea>
    </format>
    <format dxfId="815">
      <pivotArea dataOnly="0" labelOnly="1" grandCol="1" outline="0" fieldPosition="0"/>
    </format>
  </formats>
  <chartFormats count="14">
    <chartFormat chart="0" format="0" series="1">
      <pivotArea type="data" outline="0" fieldPosition="0">
        <references count="2">
          <reference field="4294967294" count="1" selected="0">
            <x v="0"/>
          </reference>
          <reference field="10" count="1" selected="0">
            <x v="0"/>
          </reference>
        </references>
      </pivotArea>
    </chartFormat>
    <chartFormat chart="0" format="1" series="1">
      <pivotArea type="data" outline="0" fieldPosition="0">
        <references count="2">
          <reference field="4294967294" count="1" selected="0">
            <x v="0"/>
          </reference>
          <reference field="10" count="1" selected="0">
            <x v="1"/>
          </reference>
        </references>
      </pivotArea>
    </chartFormat>
    <chartFormat chart="0" format="2" series="1">
      <pivotArea type="data" outline="0" fieldPosition="0">
        <references count="2">
          <reference field="4294967294" count="1" selected="0">
            <x v="0"/>
          </reference>
          <reference field="10" count="1" selected="0">
            <x v="2"/>
          </reference>
        </references>
      </pivotArea>
    </chartFormat>
    <chartFormat chart="1" format="0" series="1">
      <pivotArea type="data" outline="0" fieldPosition="0">
        <references count="2">
          <reference field="4294967294" count="1" selected="0">
            <x v="0"/>
          </reference>
          <reference field="10" count="1" selected="0">
            <x v="0"/>
          </reference>
        </references>
      </pivotArea>
    </chartFormat>
    <chartFormat chart="1" format="1" series="1">
      <pivotArea type="data" outline="0" fieldPosition="0">
        <references count="2">
          <reference field="4294967294" count="1" selected="0">
            <x v="0"/>
          </reference>
          <reference field="10" count="1" selected="0">
            <x v="1"/>
          </reference>
        </references>
      </pivotArea>
    </chartFormat>
    <chartFormat chart="1" format="2" series="1">
      <pivotArea type="data" outline="0" fieldPosition="0">
        <references count="2">
          <reference field="4294967294" count="1" selected="0">
            <x v="0"/>
          </reference>
          <reference field="10" count="1" selected="0">
            <x v="2"/>
          </reference>
        </references>
      </pivotArea>
    </chartFormat>
    <chartFormat chart="2" format="0" series="1">
      <pivotArea type="data" outline="0" fieldPosition="0">
        <references count="1">
          <reference field="4294967294" count="1" selected="0">
            <x v="0"/>
          </reference>
        </references>
      </pivotArea>
    </chartFormat>
    <chartFormat chart="2" format="1">
      <pivotArea type="data" outline="0" fieldPosition="0">
        <references count="2">
          <reference field="4294967294" count="1" selected="0">
            <x v="0"/>
          </reference>
          <reference field="10" count="1" selected="0">
            <x v="3"/>
          </reference>
        </references>
      </pivotArea>
    </chartFormat>
    <chartFormat chart="2" format="2">
      <pivotArea type="data" outline="0" fieldPosition="0">
        <references count="2">
          <reference field="4294967294" count="1" selected="0">
            <x v="0"/>
          </reference>
          <reference field="10" count="1" selected="0">
            <x v="1"/>
          </reference>
        </references>
      </pivotArea>
    </chartFormat>
    <chartFormat chart="2" format="3">
      <pivotArea type="data" outline="0" fieldPosition="0">
        <references count="2">
          <reference field="4294967294" count="1" selected="0">
            <x v="0"/>
          </reference>
          <reference field="10" count="1" selected="0">
            <x v="0"/>
          </reference>
        </references>
      </pivotArea>
    </chartFormat>
    <chartFormat chart="4" format="0" series="1">
      <pivotArea type="data" outline="0" fieldPosition="0">
        <references count="1">
          <reference field="4294967294" count="1" selected="0">
            <x v="0"/>
          </reference>
        </references>
      </pivotArea>
    </chartFormat>
    <chartFormat chart="4" format="1">
      <pivotArea type="data" outline="0" fieldPosition="0">
        <references count="2">
          <reference field="4294967294" count="1" selected="0">
            <x v="0"/>
          </reference>
          <reference field="10" count="1" selected="0">
            <x v="1"/>
          </reference>
        </references>
      </pivotArea>
    </chartFormat>
    <chartFormat chart="4" format="2">
      <pivotArea type="data" outline="0" fieldPosition="0">
        <references count="2">
          <reference field="4294967294" count="1" selected="0">
            <x v="0"/>
          </reference>
          <reference field="10" count="1" selected="0">
            <x v="3"/>
          </reference>
        </references>
      </pivotArea>
    </chartFormat>
    <chartFormat chart="4" format="3">
      <pivotArea type="data" outline="0" fieldPosition="0">
        <references count="2">
          <reference field="4294967294" count="1" selected="0">
            <x v="0"/>
          </reference>
          <reference field="10" count="1" selected="0">
            <x v="0"/>
          </reference>
        </references>
      </pivotArea>
    </chartFormat>
  </chartFormats>
  <pivotTableStyleInfo name="PivotStyleLight16"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name="Tabla dinámica6" cacheId="0" applyNumberFormats="0" applyBorderFormats="0" applyFontFormats="0" applyPatternFormats="0" applyAlignmentFormats="0" applyWidthHeightFormats="1" dataCaption="Valores" updatedVersion="3" minRefreshableVersion="3" showCalcMbrs="0" useAutoFormatting="1" itemPrintTitles="1" createdVersion="3" indent="0" outline="1" outlineData="1" multipleFieldFilters="0" chartFormat="5" rowHeaderCaption="Sexo" colHeaderCaption="Sexo">
  <location ref="P43:Q46" firstHeaderRow="1" firstDataRow="1" firstDataCol="1" rowPageCount="1" colPageCount="1"/>
  <pivotFields count="26">
    <pivotField showAll="0"/>
    <pivotField showAll="0"/>
    <pivotField showAll="0"/>
    <pivotField showAll="0"/>
    <pivotField showAll="0"/>
    <pivotField showAll="0"/>
    <pivotField showAll="0"/>
    <pivotField showAll="0"/>
    <pivotField showAll="0"/>
    <pivotField showAll="0"/>
    <pivotField axis="axisRow" dataField="1" showAll="0">
      <items count="12">
        <item x="1"/>
        <item x="0"/>
        <item h="1" x="2"/>
        <item x="3"/>
        <item m="1" x="9"/>
        <item m="1" x="4"/>
        <item h="1" m="1" x="7"/>
        <item h="1" m="1" x="8"/>
        <item h="1" m="1" x="10"/>
        <item h="1" m="1" x="6"/>
        <item h="1" m="1" x="5"/>
        <item t="default"/>
      </items>
    </pivotField>
    <pivotField showAll="0"/>
    <pivotField showAll="0"/>
    <pivotField showAll="0"/>
    <pivotField showAll="0"/>
    <pivotField showAll="0"/>
    <pivotField showAll="0"/>
    <pivotField axis="axisPage" multipleItemSelectionAllowed="1" showAll="0">
      <items count="11">
        <item x="0"/>
        <item h="1" x="5"/>
        <item h="1" x="8"/>
        <item h="1" x="2"/>
        <item h="1" x="9"/>
        <item h="1" x="1"/>
        <item h="1" x="3"/>
        <item h="1" x="7"/>
        <item h="1" x="4"/>
        <item h="1" x="6"/>
        <item t="default"/>
      </items>
    </pivotField>
    <pivotField showAll="0"/>
    <pivotField showAll="0"/>
    <pivotField showAll="0"/>
    <pivotField showAll="0"/>
    <pivotField showAll="0"/>
    <pivotField showAll="0"/>
    <pivotField showAll="0"/>
    <pivotField showAll="0"/>
  </pivotFields>
  <rowFields count="1">
    <field x="10"/>
  </rowFields>
  <rowItems count="3">
    <i>
      <x/>
    </i>
    <i>
      <x v="1"/>
    </i>
    <i t="grand">
      <x/>
    </i>
  </rowItems>
  <colItems count="1">
    <i/>
  </colItems>
  <pageFields count="1">
    <pageField fld="17" hier="-1"/>
  </pageFields>
  <dataFields count="1">
    <dataField name="Cuenta de Sexo" fld="10" subtotal="count" baseField="0" baseItem="0"/>
  </dataFields>
  <formats count="6">
    <format dxfId="826">
      <pivotArea type="all" dataOnly="0" outline="0" fieldPosition="0"/>
    </format>
    <format dxfId="825">
      <pivotArea outline="0" collapsedLevelsAreSubtotals="1" fieldPosition="0"/>
    </format>
    <format dxfId="824">
      <pivotArea field="10" type="button" dataOnly="0" labelOnly="1" outline="0" axis="axisRow" fieldPosition="0"/>
    </format>
    <format dxfId="823">
      <pivotArea type="topRight" dataOnly="0" labelOnly="1" outline="0" fieldPosition="0"/>
    </format>
    <format dxfId="822">
      <pivotArea dataOnly="0" labelOnly="1" fieldPosition="0">
        <references count="1">
          <reference field="10" count="0"/>
        </references>
      </pivotArea>
    </format>
    <format dxfId="821">
      <pivotArea dataOnly="0" labelOnly="1" grandCol="1" outline="0" fieldPosition="0"/>
    </format>
  </formats>
  <chartFormats count="10">
    <chartFormat chart="0" format="0" series="1">
      <pivotArea type="data" outline="0" fieldPosition="0">
        <references count="2">
          <reference field="4294967294" count="1" selected="0">
            <x v="0"/>
          </reference>
          <reference field="10" count="1" selected="0">
            <x v="0"/>
          </reference>
        </references>
      </pivotArea>
    </chartFormat>
    <chartFormat chart="0" format="1" series="1">
      <pivotArea type="data" outline="0" fieldPosition="0">
        <references count="2">
          <reference field="4294967294" count="1" selected="0">
            <x v="0"/>
          </reference>
          <reference field="10" count="1" selected="0">
            <x v="1"/>
          </reference>
        </references>
      </pivotArea>
    </chartFormat>
    <chartFormat chart="0" format="2" series="1">
      <pivotArea type="data" outline="0" fieldPosition="0">
        <references count="2">
          <reference field="4294967294" count="1" selected="0">
            <x v="0"/>
          </reference>
          <reference field="10" count="1" selected="0">
            <x v="2"/>
          </reference>
        </references>
      </pivotArea>
    </chartFormat>
    <chartFormat chart="1" format="0" series="1">
      <pivotArea type="data" outline="0" fieldPosition="0">
        <references count="2">
          <reference field="4294967294" count="1" selected="0">
            <x v="0"/>
          </reference>
          <reference field="10" count="1" selected="0">
            <x v="0"/>
          </reference>
        </references>
      </pivotArea>
    </chartFormat>
    <chartFormat chart="1" format="1" series="1">
      <pivotArea type="data" outline="0" fieldPosition="0">
        <references count="2">
          <reference field="4294967294" count="1" selected="0">
            <x v="0"/>
          </reference>
          <reference field="10" count="1" selected="0">
            <x v="1"/>
          </reference>
        </references>
      </pivotArea>
    </chartFormat>
    <chartFormat chart="1" format="2" series="1">
      <pivotArea type="data" outline="0" fieldPosition="0">
        <references count="2">
          <reference field="4294967294" count="1" selected="0">
            <x v="0"/>
          </reference>
          <reference field="10" count="1" selected="0">
            <x v="2"/>
          </reference>
        </references>
      </pivotArea>
    </chartFormat>
    <chartFormat chart="2" format="0" series="1">
      <pivotArea type="data" outline="0" fieldPosition="0">
        <references count="1">
          <reference field="4294967294" count="1" selected="0">
            <x v="0"/>
          </reference>
        </references>
      </pivotArea>
    </chartFormat>
    <chartFormat chart="2" format="1">
      <pivotArea type="data" outline="0" fieldPosition="0">
        <references count="2">
          <reference field="4294967294" count="1" selected="0">
            <x v="0"/>
          </reference>
          <reference field="10" count="1" selected="0">
            <x v="3"/>
          </reference>
        </references>
      </pivotArea>
    </chartFormat>
    <chartFormat chart="2" format="2">
      <pivotArea type="data" outline="0" fieldPosition="0">
        <references count="2">
          <reference field="4294967294" count="1" selected="0">
            <x v="0"/>
          </reference>
          <reference field="10" count="1" selected="0">
            <x v="1"/>
          </reference>
        </references>
      </pivotArea>
    </chartFormat>
    <chartFormat chart="2" format="3">
      <pivotArea type="data" outline="0" fieldPosition="0">
        <references count="2">
          <reference field="4294967294" count="1" selected="0">
            <x v="0"/>
          </reference>
          <reference field="10" count="1" selected="0">
            <x v="0"/>
          </reference>
        </references>
      </pivotArea>
    </chartFormat>
  </chartFormats>
  <pivotTableStyleInfo name="PivotStyleLight16"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name="TablaDinámica1" cacheId="2" applyNumberFormats="0" applyBorderFormats="0" applyFontFormats="0" applyPatternFormats="0" applyAlignmentFormats="0" applyWidthHeightFormats="1" dataCaption="Valores" updatedVersion="3" minRefreshableVersion="3" useAutoFormatting="1" itemPrintTitles="1" createdVersion="6" indent="0" outline="1" outlineData="1" multipleFieldFilters="0" rowHeaderCaption="Pronóstico" colHeaderCaption="Sexo">
  <location ref="B3:F11" firstHeaderRow="1" firstDataRow="2" firstDataCol="1"/>
  <pivotFields count="25">
    <pivotField showAll="0"/>
    <pivotField showAll="0"/>
    <pivotField showAll="0"/>
    <pivotField showAll="0"/>
    <pivotField showAll="0"/>
    <pivotField showAll="0"/>
    <pivotField showAll="0"/>
    <pivotField showAll="0"/>
    <pivotField showAll="0"/>
    <pivotField showAll="0"/>
    <pivotField axis="axisCol" dataField="1" showAll="0">
      <items count="5">
        <item x="1"/>
        <item x="0"/>
        <item x="3"/>
        <item x="2"/>
        <item t="default"/>
      </items>
    </pivotField>
    <pivotField showAll="0"/>
    <pivotField showAll="0"/>
    <pivotField showAll="0"/>
    <pivotField showAll="0"/>
    <pivotField showAll="0"/>
    <pivotField showAll="0"/>
    <pivotField axis="axisRow" showAll="0">
      <items count="11">
        <item x="0"/>
        <item x="4"/>
        <item m="1" x="9"/>
        <item x="5"/>
        <item m="1" x="7"/>
        <item x="3"/>
        <item x="2"/>
        <item m="1" x="8"/>
        <item x="1"/>
        <item h="1" x="6"/>
        <item t="default"/>
      </items>
    </pivotField>
    <pivotField showAll="0"/>
    <pivotField showAll="0"/>
    <pivotField showAll="0"/>
    <pivotField showAll="0"/>
    <pivotField showAll="0"/>
    <pivotField showAll="0"/>
    <pivotField showAll="0"/>
  </pivotFields>
  <rowFields count="1">
    <field x="17"/>
  </rowFields>
  <rowItems count="7">
    <i>
      <x/>
    </i>
    <i>
      <x v="1"/>
    </i>
    <i>
      <x v="3"/>
    </i>
    <i>
      <x v="5"/>
    </i>
    <i>
      <x v="6"/>
    </i>
    <i>
      <x v="8"/>
    </i>
    <i t="grand">
      <x/>
    </i>
  </rowItems>
  <colFields count="1">
    <field x="10"/>
  </colFields>
  <colItems count="4">
    <i>
      <x/>
    </i>
    <i>
      <x v="1"/>
    </i>
    <i>
      <x v="3"/>
    </i>
    <i t="grand">
      <x/>
    </i>
  </colItems>
  <dataFields count="1">
    <dataField name="Cuenta de Sexo" fld="10" subtotal="count" baseField="0" baseItem="0"/>
  </dataFields>
  <formats count="20">
    <format dxfId="769">
      <pivotArea type="all" dataOnly="0" outline="0" fieldPosition="0"/>
    </format>
    <format dxfId="768">
      <pivotArea outline="0" collapsedLevelsAreSubtotals="1" fieldPosition="0"/>
    </format>
    <format dxfId="767">
      <pivotArea type="origin" dataOnly="0" labelOnly="1" outline="0" fieldPosition="0"/>
    </format>
    <format dxfId="766">
      <pivotArea field="10" type="button" dataOnly="0" labelOnly="1" outline="0" axis="axisCol" fieldPosition="0"/>
    </format>
    <format dxfId="765">
      <pivotArea type="topRight" dataOnly="0" labelOnly="1" outline="0" fieldPosition="0"/>
    </format>
    <format dxfId="764">
      <pivotArea field="17" type="button" dataOnly="0" labelOnly="1" outline="0" axis="axisRow" fieldPosition="0"/>
    </format>
    <format dxfId="763">
      <pivotArea dataOnly="0" labelOnly="1" fieldPosition="0">
        <references count="1">
          <reference field="17" count="0"/>
        </references>
      </pivotArea>
    </format>
    <format dxfId="762">
      <pivotArea dataOnly="0" labelOnly="1" grandRow="1" outline="0" fieldPosition="0"/>
    </format>
    <format dxfId="761">
      <pivotArea dataOnly="0" labelOnly="1" fieldPosition="0">
        <references count="1">
          <reference field="10" count="0"/>
        </references>
      </pivotArea>
    </format>
    <format dxfId="760">
      <pivotArea dataOnly="0" labelOnly="1" grandCol="1" outline="0" fieldPosition="0"/>
    </format>
    <format dxfId="759">
      <pivotArea outline="0" collapsedLevelsAreSubtotals="1" fieldPosition="0"/>
    </format>
    <format dxfId="758">
      <pivotArea field="10" type="button" dataOnly="0" labelOnly="1" outline="0" axis="axisCol" fieldPosition="0"/>
    </format>
    <format dxfId="757">
      <pivotArea type="topRight" dataOnly="0" labelOnly="1" outline="0" fieldPosition="0"/>
    </format>
    <format dxfId="756">
      <pivotArea dataOnly="0" labelOnly="1" fieldPosition="0">
        <references count="1">
          <reference field="10" count="0"/>
        </references>
      </pivotArea>
    </format>
    <format dxfId="755">
      <pivotArea dataOnly="0" labelOnly="1" grandCol="1" outline="0" fieldPosition="0"/>
    </format>
    <format dxfId="754">
      <pivotArea outline="0" collapsedLevelsAreSubtotals="1" fieldPosition="0"/>
    </format>
    <format dxfId="753">
      <pivotArea field="10" type="button" dataOnly="0" labelOnly="1" outline="0" axis="axisCol" fieldPosition="0"/>
    </format>
    <format dxfId="752">
      <pivotArea type="topRight" dataOnly="0" labelOnly="1" outline="0" fieldPosition="0"/>
    </format>
    <format dxfId="751">
      <pivotArea dataOnly="0" labelOnly="1" fieldPosition="0">
        <references count="1">
          <reference field="10" count="0"/>
        </references>
      </pivotArea>
    </format>
    <format dxfId="750">
      <pivotArea dataOnly="0" labelOnly="1" grandCol="1" outline="0" fieldPosition="0"/>
    </format>
  </formats>
  <pivotTableStyleInfo name="PivotStyleLight16"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name="TablaDinámica2" cacheId="0" applyNumberFormats="0" applyBorderFormats="0" applyFontFormats="0" applyPatternFormats="0" applyAlignmentFormats="0" applyWidthHeightFormats="1" dataCaption="Valores" updatedVersion="3" minRefreshableVersion="3" useAutoFormatting="1" itemPrintTitles="1" createdVersion="6" indent="0" outline="1" outlineData="1" multipleFieldFilters="0">
  <location ref="B2:G14" firstHeaderRow="1" firstDataRow="2" firstDataCol="1"/>
  <pivotFields count="26">
    <pivotField showAll="0"/>
    <pivotField showAll="0"/>
    <pivotField showAll="0"/>
    <pivotField showAll="0"/>
    <pivotField showAll="0"/>
    <pivotField showAll="0"/>
    <pivotField showAll="0"/>
    <pivotField showAll="0"/>
    <pivotField showAll="0"/>
    <pivotField showAll="0"/>
    <pivotField axis="axisCol" dataField="1" showAll="0">
      <items count="12">
        <item m="1" x="8"/>
        <item m="1" x="9"/>
        <item x="1"/>
        <item m="1" x="4"/>
        <item x="0"/>
        <item m="1" x="7"/>
        <item x="3"/>
        <item x="2"/>
        <item m="1" x="10"/>
        <item m="1" x="6"/>
        <item m="1" x="5"/>
        <item t="default"/>
      </items>
    </pivotField>
    <pivotField showAll="0"/>
    <pivotField showAll="0"/>
    <pivotField showAll="0"/>
    <pivotField showAll="0"/>
    <pivotField showAll="0"/>
    <pivotField showAll="0"/>
    <pivotField axis="axisRow" showAll="0">
      <items count="11">
        <item x="0"/>
        <item x="1"/>
        <item x="7"/>
        <item x="5"/>
        <item x="8"/>
        <item x="2"/>
        <item x="3"/>
        <item x="6"/>
        <item x="4"/>
        <item x="9"/>
        <item t="default"/>
      </items>
    </pivotField>
    <pivotField showAll="0"/>
    <pivotField showAll="0"/>
    <pivotField showAll="0"/>
    <pivotField showAll="0"/>
    <pivotField showAll="0"/>
    <pivotField showAll="0"/>
    <pivotField showAll="0"/>
    <pivotField showAll="0"/>
  </pivotFields>
  <rowFields count="1">
    <field x="17"/>
  </rowFields>
  <rowItems count="11">
    <i>
      <x/>
    </i>
    <i>
      <x v="1"/>
    </i>
    <i>
      <x v="2"/>
    </i>
    <i>
      <x v="3"/>
    </i>
    <i>
      <x v="4"/>
    </i>
    <i>
      <x v="5"/>
    </i>
    <i>
      <x v="6"/>
    </i>
    <i>
      <x v="7"/>
    </i>
    <i>
      <x v="8"/>
    </i>
    <i>
      <x v="9"/>
    </i>
    <i t="grand">
      <x/>
    </i>
  </rowItems>
  <colFields count="1">
    <field x="10"/>
  </colFields>
  <colItems count="5">
    <i>
      <x v="2"/>
    </i>
    <i>
      <x v="4"/>
    </i>
    <i>
      <x v="6"/>
    </i>
    <i>
      <x v="7"/>
    </i>
    <i t="grand">
      <x/>
    </i>
  </colItems>
  <dataFields count="1">
    <dataField name="Cuenta de Sexo" fld="10" subtotal="count" baseField="0" baseItem="0"/>
  </dataFields>
  <formats count="6">
    <format dxfId="749">
      <pivotArea type="all" dataOnly="0" outline="0" fieldPosition="0"/>
    </format>
    <format dxfId="748">
      <pivotArea outline="0" collapsedLevelsAreSubtotals="1" fieldPosition="0"/>
    </format>
    <format dxfId="747">
      <pivotArea field="10" type="button" dataOnly="0" labelOnly="1" outline="0" axis="axisCol" fieldPosition="0"/>
    </format>
    <format dxfId="746">
      <pivotArea type="topRight" dataOnly="0" labelOnly="1" outline="0" fieldPosition="0"/>
    </format>
    <format dxfId="745">
      <pivotArea dataOnly="0" labelOnly="1" fieldPosition="0">
        <references count="1">
          <reference field="10" count="0"/>
        </references>
      </pivotArea>
    </format>
    <format dxfId="744">
      <pivotArea dataOnly="0" labelOnly="1" grandCol="1" outline="0" fieldPosition="0"/>
    </format>
  </formats>
  <pivotTableStyleInfo name="PivotStyleLight16"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name="Tabla dinámica1" cacheId="0" applyNumberFormats="0" applyBorderFormats="0" applyFontFormats="0" applyPatternFormats="0" applyAlignmentFormats="0" applyWidthHeightFormats="1" dataCaption="Valores" updatedVersion="3" minRefreshableVersion="3" showCalcMbrs="0" useAutoFormatting="1" itemPrintTitles="1" createdVersion="3" indent="0" outline="1" outlineData="1" multipleFieldFilters="0" chartFormat="2" rowHeaderCaption="Pronóstico" colHeaderCaption="Sexo">
  <location ref="B5:C79" firstHeaderRow="1" firstDataRow="1" firstDataCol="1" rowPageCount="1" colPageCount="1"/>
  <pivotFields count="26">
    <pivotField showAll="0"/>
    <pivotField showAll="0"/>
    <pivotField showAll="0"/>
    <pivotField showAll="0"/>
    <pivotField axis="axisRow" showAll="0" sortType="ascending">
      <items count="92">
        <item x="20"/>
        <item m="1" x="63"/>
        <item x="57"/>
        <item x="40"/>
        <item m="1" x="65"/>
        <item x="28"/>
        <item x="50"/>
        <item m="1" x="69"/>
        <item x="11"/>
        <item m="1" x="62"/>
        <item sd="0" x="23"/>
        <item x="47"/>
        <item x="32"/>
        <item m="1" x="85"/>
        <item x="4"/>
        <item x="49"/>
        <item x="59"/>
        <item x="60"/>
        <item x="15"/>
        <item m="1" x="79"/>
        <item m="1" x="81"/>
        <item x="25"/>
        <item m="1" x="83"/>
        <item m="1" x="90"/>
        <item m="1" x="78"/>
        <item m="1" x="86"/>
        <item m="1" x="76"/>
        <item x="38"/>
        <item x="41"/>
        <item x="56"/>
        <item x="6"/>
        <item x="44"/>
        <item x="51"/>
        <item x="58"/>
        <item m="1" x="84"/>
        <item x="2"/>
        <item m="1" x="87"/>
        <item m="1" x="74"/>
        <item x="0"/>
        <item m="1" x="89"/>
        <item x="19"/>
        <item m="1" x="75"/>
        <item x="13"/>
        <item x="35"/>
        <item x="12"/>
        <item m="1" x="82"/>
        <item x="18"/>
        <item x="29"/>
        <item x="22"/>
        <item m="1" x="88"/>
        <item x="53"/>
        <item x="34"/>
        <item x="36"/>
        <item x="42"/>
        <item x="10"/>
        <item x="16"/>
        <item m="1" x="68"/>
        <item x="39"/>
        <item x="3"/>
        <item x="48"/>
        <item x="7"/>
        <item m="1" x="71"/>
        <item x="17"/>
        <item x="43"/>
        <item x="37"/>
        <item m="1" x="64"/>
        <item x="9"/>
        <item x="24"/>
        <item m="1" x="72"/>
        <item x="26"/>
        <item x="8"/>
        <item m="1" x="66"/>
        <item x="1"/>
        <item x="52"/>
        <item x="55"/>
        <item x="45"/>
        <item x="54"/>
        <item m="1" x="80"/>
        <item x="30"/>
        <item m="1" x="77"/>
        <item x="27"/>
        <item m="1" x="70"/>
        <item x="46"/>
        <item x="33"/>
        <item x="14"/>
        <item x="31"/>
        <item m="1" x="67"/>
        <item x="5"/>
        <item x="21"/>
        <item m="1" x="73"/>
        <item x="61"/>
        <item t="default"/>
      </items>
    </pivotField>
    <pivotField axis="axisRow" showAll="0" sortType="ascending">
      <items count="21">
        <item x="4"/>
        <item x="8"/>
        <item x="9"/>
        <item x="7"/>
        <item x="2"/>
        <item x="11"/>
        <item x="14"/>
        <item x="3"/>
        <item x="0"/>
        <item x="12"/>
        <item x="15"/>
        <item x="6"/>
        <item x="13"/>
        <item x="1"/>
        <item x="16"/>
        <item x="18"/>
        <item x="17"/>
        <item x="5"/>
        <item x="10"/>
        <item h="1" x="19"/>
        <item t="default"/>
      </items>
    </pivotField>
    <pivotField showAll="0"/>
    <pivotField showAll="0"/>
    <pivotField showAll="0"/>
    <pivotField showAll="0"/>
    <pivotField dataField="1" showAll="0">
      <items count="12">
        <item x="1"/>
        <item x="0"/>
        <item x="2"/>
        <item x="3"/>
        <item m="1" x="9"/>
        <item m="1" x="4"/>
        <item m="1" x="7"/>
        <item m="1" x="8"/>
        <item m="1" x="10"/>
        <item m="1" x="6"/>
        <item m="1" x="5"/>
        <item t="default"/>
      </items>
    </pivotField>
    <pivotField showAll="0"/>
    <pivotField showAll="0"/>
    <pivotField showAll="0"/>
    <pivotField showAll="0"/>
    <pivotField showAll="0"/>
    <pivotField showAll="0"/>
    <pivotField axis="axisPage" multipleItemSelectionAllowed="1" showAll="0">
      <items count="11">
        <item x="0"/>
        <item h="1" x="5"/>
        <item h="1" x="8"/>
        <item h="1" x="2"/>
        <item h="1" x="9"/>
        <item h="1" x="1"/>
        <item h="1" x="3"/>
        <item h="1" x="7"/>
        <item h="1" x="4"/>
        <item h="1" x="6"/>
        <item t="default"/>
      </items>
    </pivotField>
    <pivotField showAll="0"/>
    <pivotField showAll="0"/>
    <pivotField showAll="0"/>
    <pivotField showAll="0"/>
    <pivotField showAll="0"/>
    <pivotField showAll="0"/>
    <pivotField showAll="0"/>
    <pivotField showAll="0"/>
  </pivotFields>
  <rowFields count="2">
    <field x="5"/>
    <field x="4"/>
  </rowFields>
  <rowItems count="74">
    <i>
      <x/>
    </i>
    <i r="1">
      <x v="8"/>
    </i>
    <i r="1">
      <x v="18"/>
    </i>
    <i r="1">
      <x v="30"/>
    </i>
    <i r="1">
      <x v="42"/>
    </i>
    <i r="1">
      <x v="46"/>
    </i>
    <i r="1">
      <x v="60"/>
    </i>
    <i r="1">
      <x v="75"/>
    </i>
    <i>
      <x v="1"/>
    </i>
    <i r="1">
      <x v="47"/>
    </i>
    <i r="1">
      <x v="88"/>
    </i>
    <i>
      <x v="2"/>
    </i>
    <i r="1">
      <x v="10"/>
    </i>
    <i>
      <x v="3"/>
    </i>
    <i r="1">
      <x v="48"/>
    </i>
    <i r="1">
      <x v="62"/>
    </i>
    <i r="1">
      <x v="64"/>
    </i>
    <i>
      <x v="4"/>
    </i>
    <i r="1">
      <x v="32"/>
    </i>
    <i r="1">
      <x v="35"/>
    </i>
    <i r="1">
      <x v="40"/>
    </i>
    <i r="1">
      <x v="50"/>
    </i>
    <i r="1">
      <x v="52"/>
    </i>
    <i r="1">
      <x v="54"/>
    </i>
    <i r="1">
      <x v="80"/>
    </i>
    <i>
      <x v="5"/>
    </i>
    <i r="1">
      <x v="21"/>
    </i>
    <i>
      <x v="6"/>
    </i>
    <i r="1">
      <x v="3"/>
    </i>
    <i r="1">
      <x v="31"/>
    </i>
    <i r="1">
      <x v="43"/>
    </i>
    <i r="1">
      <x v="82"/>
    </i>
    <i>
      <x v="7"/>
    </i>
    <i r="1">
      <x v="11"/>
    </i>
    <i r="1">
      <x v="15"/>
    </i>
    <i r="1">
      <x v="55"/>
    </i>
    <i r="1">
      <x v="70"/>
    </i>
    <i r="1">
      <x v="73"/>
    </i>
    <i r="1">
      <x v="74"/>
    </i>
    <i r="1">
      <x v="76"/>
    </i>
    <i r="1">
      <x v="84"/>
    </i>
    <i r="1">
      <x v="87"/>
    </i>
    <i>
      <x v="8"/>
    </i>
    <i r="1">
      <x v="14"/>
    </i>
    <i r="1">
      <x v="38"/>
    </i>
    <i r="1">
      <x v="57"/>
    </i>
    <i r="1">
      <x v="78"/>
    </i>
    <i>
      <x v="9"/>
    </i>
    <i r="1">
      <x v="5"/>
    </i>
    <i r="1">
      <x v="27"/>
    </i>
    <i r="1">
      <x v="83"/>
    </i>
    <i>
      <x v="11"/>
    </i>
    <i r="1">
      <x v="2"/>
    </i>
    <i r="1">
      <x v="44"/>
    </i>
    <i r="1">
      <x v="85"/>
    </i>
    <i>
      <x v="12"/>
    </i>
    <i r="1">
      <x v="12"/>
    </i>
    <i r="1">
      <x v="17"/>
    </i>
    <i>
      <x v="13"/>
    </i>
    <i r="1">
      <x/>
    </i>
    <i r="1">
      <x v="58"/>
    </i>
    <i r="1">
      <x v="69"/>
    </i>
    <i r="1">
      <x v="72"/>
    </i>
    <i>
      <x v="14"/>
    </i>
    <i r="1">
      <x v="53"/>
    </i>
    <i>
      <x v="15"/>
    </i>
    <i r="1">
      <x v="59"/>
    </i>
    <i>
      <x v="16"/>
    </i>
    <i r="1">
      <x v="63"/>
    </i>
    <i>
      <x v="17"/>
    </i>
    <i r="1">
      <x v="66"/>
    </i>
    <i>
      <x v="18"/>
    </i>
    <i r="1">
      <x v="67"/>
    </i>
    <i t="grand">
      <x/>
    </i>
  </rowItems>
  <colItems count="1">
    <i/>
  </colItems>
  <pageFields count="1">
    <pageField fld="17" hier="-1"/>
  </pageFields>
  <dataFields count="1">
    <dataField name="Cuenta de Sexo" fld="10" subtotal="count" baseField="0" baseItem="0"/>
  </dataFields>
  <formats count="22">
    <format dxfId="653">
      <pivotArea type="all" dataOnly="0" outline="0" fieldPosition="0"/>
    </format>
    <format dxfId="652">
      <pivotArea outline="0" collapsedLevelsAreSubtotals="1" fieldPosition="0"/>
    </format>
    <format dxfId="651">
      <pivotArea field="10" type="button" dataOnly="0" labelOnly="1" outline="0"/>
    </format>
    <format dxfId="650">
      <pivotArea type="topRight" dataOnly="0" labelOnly="1" outline="0" fieldPosition="0"/>
    </format>
    <format dxfId="649">
      <pivotArea dataOnly="0" labelOnly="1" grandCol="1" outline="0" fieldPosition="0"/>
    </format>
    <format dxfId="648">
      <pivotArea collapsedLevelsAreSubtotals="1" fieldPosition="0">
        <references count="1">
          <reference field="5" count="1">
            <x v="0"/>
          </reference>
        </references>
      </pivotArea>
    </format>
    <format dxfId="647">
      <pivotArea dataOnly="0" labelOnly="1" fieldPosition="0">
        <references count="1">
          <reference field="5" count="1">
            <x v="0"/>
          </reference>
        </references>
      </pivotArea>
    </format>
    <format dxfId="646">
      <pivotArea collapsedLevelsAreSubtotals="1" fieldPosition="0">
        <references count="1">
          <reference field="5" count="1">
            <x v="1"/>
          </reference>
        </references>
      </pivotArea>
    </format>
    <format dxfId="645">
      <pivotArea dataOnly="0" labelOnly="1" fieldPosition="0">
        <references count="1">
          <reference field="5" count="1">
            <x v="1"/>
          </reference>
        </references>
      </pivotArea>
    </format>
    <format dxfId="644">
      <pivotArea collapsedLevelsAreSubtotals="1" fieldPosition="0">
        <references count="1">
          <reference field="5" count="1">
            <x v="2"/>
          </reference>
        </references>
      </pivotArea>
    </format>
    <format dxfId="643">
      <pivotArea dataOnly="0" labelOnly="1" fieldPosition="0">
        <references count="1">
          <reference field="5" count="1">
            <x v="2"/>
          </reference>
        </references>
      </pivotArea>
    </format>
    <format dxfId="642">
      <pivotArea collapsedLevelsAreSubtotals="1" fieldPosition="0">
        <references count="1">
          <reference field="5" count="1">
            <x v="4"/>
          </reference>
        </references>
      </pivotArea>
    </format>
    <format dxfId="641">
      <pivotArea dataOnly="0" labelOnly="1" fieldPosition="0">
        <references count="1">
          <reference field="5" count="1">
            <x v="4"/>
          </reference>
        </references>
      </pivotArea>
    </format>
    <format dxfId="640">
      <pivotArea collapsedLevelsAreSubtotals="1" fieldPosition="0">
        <references count="1">
          <reference field="5" count="1">
            <x v="6"/>
          </reference>
        </references>
      </pivotArea>
    </format>
    <format dxfId="639">
      <pivotArea dataOnly="0" labelOnly="1" fieldPosition="0">
        <references count="1">
          <reference field="5" count="1">
            <x v="6"/>
          </reference>
        </references>
      </pivotArea>
    </format>
    <format dxfId="638">
      <pivotArea collapsedLevelsAreSubtotals="1" fieldPosition="0">
        <references count="1">
          <reference field="5" count="1">
            <x v="11"/>
          </reference>
        </references>
      </pivotArea>
    </format>
    <format dxfId="637">
      <pivotArea dataOnly="0" labelOnly="1" fieldPosition="0">
        <references count="1">
          <reference field="5" count="1">
            <x v="11"/>
          </reference>
        </references>
      </pivotArea>
    </format>
    <format dxfId="636">
      <pivotArea collapsedLevelsAreSubtotals="1" fieldPosition="0">
        <references count="1">
          <reference field="5" count="1">
            <x v="15"/>
          </reference>
        </references>
      </pivotArea>
    </format>
    <format dxfId="635">
      <pivotArea dataOnly="0" labelOnly="1" fieldPosition="0">
        <references count="1">
          <reference field="5" count="1">
            <x v="15"/>
          </reference>
        </references>
      </pivotArea>
    </format>
    <format dxfId="634">
      <pivotArea collapsedLevelsAreSubtotals="1" fieldPosition="0">
        <references count="1">
          <reference field="5" count="1">
            <x v="18"/>
          </reference>
        </references>
      </pivotArea>
    </format>
    <format dxfId="633">
      <pivotArea dataOnly="0" labelOnly="1" fieldPosition="0">
        <references count="1">
          <reference field="5" count="1">
            <x v="18"/>
          </reference>
        </references>
      </pivotArea>
    </format>
    <format dxfId="632">
      <pivotArea dataOnly="0" labelOnly="1" outline="0" fieldPosition="0">
        <references count="1">
          <reference field="17" count="0"/>
        </references>
      </pivotArea>
    </format>
  </formats>
  <pivotTableStyleInfo name="PivotStyleLight16"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name="Tabla dinámica4" cacheId="0" applyNumberFormats="0" applyBorderFormats="0" applyFontFormats="0" applyPatternFormats="0" applyAlignmentFormats="0" applyWidthHeightFormats="1" dataCaption="Valores" updatedVersion="3" minRefreshableVersion="3" showCalcMbrs="0" useAutoFormatting="1" itemPrintTitles="1" createdVersion="3" indent="0" outline="1" outlineData="1" multipleFieldFilters="0" chartFormat="2" rowHeaderCaption="Pronóstico" colHeaderCaption="Pronostico">
  <location ref="O5:Y87" firstHeaderRow="1" firstDataRow="2" firstDataCol="1"/>
  <pivotFields count="26">
    <pivotField showAll="0"/>
    <pivotField showAll="0"/>
    <pivotField showAll="0"/>
    <pivotField showAll="0"/>
    <pivotField axis="axisRow" showAll="0" sortType="ascending">
      <items count="92">
        <item x="20"/>
        <item m="1" x="63"/>
        <item x="57"/>
        <item x="40"/>
        <item m="1" x="65"/>
        <item x="28"/>
        <item x="50"/>
        <item m="1" x="69"/>
        <item sd="0" x="11"/>
        <item m="1" x="62"/>
        <item x="23"/>
        <item x="47"/>
        <item x="32"/>
        <item m="1" x="85"/>
        <item x="4"/>
        <item x="49"/>
        <item x="59"/>
        <item x="60"/>
        <item sd="0" x="15"/>
        <item m="1" x="79"/>
        <item m="1" x="81"/>
        <item x="25"/>
        <item m="1" x="83"/>
        <item m="1" x="90"/>
        <item m="1" x="78"/>
        <item m="1" x="86"/>
        <item m="1" x="76"/>
        <item x="38"/>
        <item x="41"/>
        <item x="56"/>
        <item sd="0" x="6"/>
        <item x="44"/>
        <item x="51"/>
        <item x="58"/>
        <item m="1" x="84"/>
        <item x="2"/>
        <item m="1" x="87"/>
        <item m="1" x="74"/>
        <item x="0"/>
        <item m="1" x="89"/>
        <item x="19"/>
        <item m="1" x="75"/>
        <item sd="0" x="13"/>
        <item x="35"/>
        <item x="12"/>
        <item m="1" x="82"/>
        <item sd="0" x="18"/>
        <item x="29"/>
        <item x="22"/>
        <item m="1" x="88"/>
        <item x="53"/>
        <item x="34"/>
        <item x="36"/>
        <item x="42"/>
        <item x="10"/>
        <item x="16"/>
        <item m="1" x="68"/>
        <item x="39"/>
        <item x="3"/>
        <item x="48"/>
        <item sd="0" x="7"/>
        <item m="1" x="71"/>
        <item x="17"/>
        <item x="43"/>
        <item x="37"/>
        <item m="1" x="64"/>
        <item x="9"/>
        <item x="24"/>
        <item m="1" x="72"/>
        <item x="26"/>
        <item x="8"/>
        <item m="1" x="66"/>
        <item x="1"/>
        <item x="52"/>
        <item x="55"/>
        <item sd="0" x="45"/>
        <item x="54"/>
        <item m="1" x="80"/>
        <item x="30"/>
        <item m="1" x="77"/>
        <item x="27"/>
        <item m="1" x="70"/>
        <item x="46"/>
        <item x="33"/>
        <item x="14"/>
        <item x="31"/>
        <item m="1" x="67"/>
        <item x="5"/>
        <item x="21"/>
        <item m="1" x="73"/>
        <item x="61"/>
        <item t="default"/>
      </items>
    </pivotField>
    <pivotField axis="axisRow" showAll="0" sortType="ascending">
      <items count="21">
        <item x="4"/>
        <item x="8"/>
        <item x="9"/>
        <item x="7"/>
        <item x="2"/>
        <item x="11"/>
        <item x="14"/>
        <item x="3"/>
        <item x="0"/>
        <item x="12"/>
        <item x="15"/>
        <item x="6"/>
        <item x="13"/>
        <item x="1"/>
        <item x="16"/>
        <item x="18"/>
        <item x="17"/>
        <item x="5"/>
        <item x="10"/>
        <item h="1" sd="0" x="19"/>
        <item t="default" sd="0"/>
      </items>
    </pivotField>
    <pivotField showAll="0"/>
    <pivotField showAll="0"/>
    <pivotField showAll="0"/>
    <pivotField showAll="0"/>
    <pivotField dataField="1" showAll="0">
      <items count="12">
        <item x="1"/>
        <item x="0"/>
        <item x="2"/>
        <item x="3"/>
        <item m="1" x="9"/>
        <item m="1" x="4"/>
        <item m="1" x="7"/>
        <item m="1" x="8"/>
        <item m="1" x="10"/>
        <item m="1" x="6"/>
        <item m="1" x="5"/>
        <item t="default"/>
      </items>
    </pivotField>
    <pivotField showAll="0"/>
    <pivotField showAll="0"/>
    <pivotField showAll="0"/>
    <pivotField showAll="0"/>
    <pivotField showAll="0"/>
    <pivotField showAll="0"/>
    <pivotField axis="axisCol" multipleItemSelectionAllowed="1" showAll="0">
      <items count="11">
        <item x="0"/>
        <item x="5"/>
        <item x="8"/>
        <item x="2"/>
        <item x="9"/>
        <item x="1"/>
        <item x="3"/>
        <item x="7"/>
        <item x="4"/>
        <item x="6"/>
        <item t="default"/>
      </items>
    </pivotField>
    <pivotField showAll="0"/>
    <pivotField showAll="0"/>
    <pivotField showAll="0"/>
    <pivotField showAll="0"/>
    <pivotField showAll="0"/>
    <pivotField showAll="0"/>
    <pivotField showAll="0"/>
    <pivotField showAll="0"/>
  </pivotFields>
  <rowFields count="2">
    <field x="5"/>
    <field x="4"/>
  </rowFields>
  <rowItems count="81">
    <i>
      <x/>
    </i>
    <i r="1">
      <x v="8"/>
    </i>
    <i r="1">
      <x v="18"/>
    </i>
    <i r="1">
      <x v="30"/>
    </i>
    <i r="1">
      <x v="42"/>
    </i>
    <i r="1">
      <x v="46"/>
    </i>
    <i r="1">
      <x v="60"/>
    </i>
    <i r="1">
      <x v="75"/>
    </i>
    <i>
      <x v="1"/>
    </i>
    <i r="1">
      <x v="47"/>
    </i>
    <i r="1">
      <x v="88"/>
    </i>
    <i>
      <x v="2"/>
    </i>
    <i r="1">
      <x v="10"/>
    </i>
    <i>
      <x v="3"/>
    </i>
    <i r="1">
      <x v="16"/>
    </i>
    <i r="1">
      <x v="33"/>
    </i>
    <i r="1">
      <x v="48"/>
    </i>
    <i r="1">
      <x v="62"/>
    </i>
    <i r="1">
      <x v="64"/>
    </i>
    <i>
      <x v="4"/>
    </i>
    <i r="1">
      <x v="32"/>
    </i>
    <i r="1">
      <x v="35"/>
    </i>
    <i r="1">
      <x v="40"/>
    </i>
    <i r="1">
      <x v="50"/>
    </i>
    <i r="1">
      <x v="51"/>
    </i>
    <i r="1">
      <x v="52"/>
    </i>
    <i r="1">
      <x v="54"/>
    </i>
    <i r="1">
      <x v="80"/>
    </i>
    <i>
      <x v="5"/>
    </i>
    <i r="1">
      <x v="21"/>
    </i>
    <i>
      <x v="6"/>
    </i>
    <i r="1">
      <x v="3"/>
    </i>
    <i r="1">
      <x v="29"/>
    </i>
    <i r="1">
      <x v="31"/>
    </i>
    <i r="1">
      <x v="43"/>
    </i>
    <i r="1">
      <x v="82"/>
    </i>
    <i>
      <x v="7"/>
    </i>
    <i r="1">
      <x v="11"/>
    </i>
    <i r="1">
      <x v="15"/>
    </i>
    <i r="1">
      <x v="55"/>
    </i>
    <i r="1">
      <x v="70"/>
    </i>
    <i r="1">
      <x v="73"/>
    </i>
    <i r="1">
      <x v="74"/>
    </i>
    <i r="1">
      <x v="76"/>
    </i>
    <i r="1">
      <x v="84"/>
    </i>
    <i r="1">
      <x v="87"/>
    </i>
    <i>
      <x v="8"/>
    </i>
    <i r="1">
      <x v="14"/>
    </i>
    <i r="1">
      <x v="38"/>
    </i>
    <i r="1">
      <x v="57"/>
    </i>
    <i r="1">
      <x v="78"/>
    </i>
    <i>
      <x v="9"/>
    </i>
    <i r="1">
      <x v="5"/>
    </i>
    <i r="1">
      <x v="6"/>
    </i>
    <i r="1">
      <x v="27"/>
    </i>
    <i r="1">
      <x v="83"/>
    </i>
    <i>
      <x v="10"/>
    </i>
    <i r="1">
      <x v="28"/>
    </i>
    <i>
      <x v="11"/>
    </i>
    <i r="1">
      <x v="2"/>
    </i>
    <i r="1">
      <x v="44"/>
    </i>
    <i r="1">
      <x v="85"/>
    </i>
    <i>
      <x v="12"/>
    </i>
    <i r="1">
      <x v="12"/>
    </i>
    <i r="1">
      <x v="17"/>
    </i>
    <i>
      <x v="13"/>
    </i>
    <i r="1">
      <x/>
    </i>
    <i r="1">
      <x v="58"/>
    </i>
    <i r="1">
      <x v="69"/>
    </i>
    <i r="1">
      <x v="72"/>
    </i>
    <i>
      <x v="14"/>
    </i>
    <i r="1">
      <x v="53"/>
    </i>
    <i>
      <x v="15"/>
    </i>
    <i r="1">
      <x v="59"/>
    </i>
    <i>
      <x v="16"/>
    </i>
    <i r="1">
      <x v="63"/>
    </i>
    <i>
      <x v="17"/>
    </i>
    <i r="1">
      <x v="66"/>
    </i>
    <i>
      <x v="18"/>
    </i>
    <i r="1">
      <x v="67"/>
    </i>
    <i t="grand">
      <x/>
    </i>
  </rowItems>
  <colFields count="1">
    <field x="17"/>
  </colFields>
  <colItems count="10">
    <i>
      <x/>
    </i>
    <i>
      <x v="1"/>
    </i>
    <i>
      <x v="2"/>
    </i>
    <i>
      <x v="3"/>
    </i>
    <i>
      <x v="5"/>
    </i>
    <i>
      <x v="6"/>
    </i>
    <i>
      <x v="7"/>
    </i>
    <i>
      <x v="8"/>
    </i>
    <i>
      <x v="9"/>
    </i>
    <i t="grand">
      <x/>
    </i>
  </colItems>
  <dataFields count="1">
    <dataField name="Cuenta de Sexo" fld="10" subtotal="count" baseField="0" baseItem="0"/>
  </dataFields>
  <formats count="24">
    <format dxfId="677">
      <pivotArea type="all" dataOnly="0" outline="0" fieldPosition="0"/>
    </format>
    <format dxfId="676">
      <pivotArea outline="0" collapsedLevelsAreSubtotals="1" fieldPosition="0"/>
    </format>
    <format dxfId="675">
      <pivotArea field="10" type="button" dataOnly="0" labelOnly="1" outline="0"/>
    </format>
    <format dxfId="674">
      <pivotArea type="topRight" dataOnly="0" labelOnly="1" outline="0" fieldPosition="0"/>
    </format>
    <format dxfId="673">
      <pivotArea collapsedLevelsAreSubtotals="1" fieldPosition="0">
        <references count="1">
          <reference field="5" count="1">
            <x v="0"/>
          </reference>
        </references>
      </pivotArea>
    </format>
    <format dxfId="672">
      <pivotArea dataOnly="0" labelOnly="1" fieldPosition="0">
        <references count="1">
          <reference field="5" count="1">
            <x v="0"/>
          </reference>
        </references>
      </pivotArea>
    </format>
    <format dxfId="671">
      <pivotArea collapsedLevelsAreSubtotals="1" fieldPosition="0">
        <references count="1">
          <reference field="5" count="1">
            <x v="1"/>
          </reference>
        </references>
      </pivotArea>
    </format>
    <format dxfId="670">
      <pivotArea dataOnly="0" labelOnly="1" fieldPosition="0">
        <references count="1">
          <reference field="5" count="1">
            <x v="1"/>
          </reference>
        </references>
      </pivotArea>
    </format>
    <format dxfId="669">
      <pivotArea collapsedLevelsAreSubtotals="1" fieldPosition="0">
        <references count="1">
          <reference field="5" count="1">
            <x v="2"/>
          </reference>
        </references>
      </pivotArea>
    </format>
    <format dxfId="668">
      <pivotArea dataOnly="0" labelOnly="1" fieldPosition="0">
        <references count="1">
          <reference field="5" count="1">
            <x v="2"/>
          </reference>
        </references>
      </pivotArea>
    </format>
    <format dxfId="667">
      <pivotArea collapsedLevelsAreSubtotals="1" fieldPosition="0">
        <references count="1">
          <reference field="5" count="1">
            <x v="4"/>
          </reference>
        </references>
      </pivotArea>
    </format>
    <format dxfId="666">
      <pivotArea dataOnly="0" labelOnly="1" fieldPosition="0">
        <references count="1">
          <reference field="5" count="1">
            <x v="4"/>
          </reference>
        </references>
      </pivotArea>
    </format>
    <format dxfId="665">
      <pivotArea collapsedLevelsAreSubtotals="1" fieldPosition="0">
        <references count="1">
          <reference field="5" count="1">
            <x v="6"/>
          </reference>
        </references>
      </pivotArea>
    </format>
    <format dxfId="664">
      <pivotArea dataOnly="0" labelOnly="1" fieldPosition="0">
        <references count="1">
          <reference field="5" count="1">
            <x v="6"/>
          </reference>
        </references>
      </pivotArea>
    </format>
    <format dxfId="663">
      <pivotArea collapsedLevelsAreSubtotals="1" fieldPosition="0">
        <references count="1">
          <reference field="5" count="1">
            <x v="11"/>
          </reference>
        </references>
      </pivotArea>
    </format>
    <format dxfId="662">
      <pivotArea dataOnly="0" labelOnly="1" fieldPosition="0">
        <references count="1">
          <reference field="5" count="1">
            <x v="11"/>
          </reference>
        </references>
      </pivotArea>
    </format>
    <format dxfId="661">
      <pivotArea collapsedLevelsAreSubtotals="1" fieldPosition="0">
        <references count="1">
          <reference field="5" count="1">
            <x v="15"/>
          </reference>
        </references>
      </pivotArea>
    </format>
    <format dxfId="660">
      <pivotArea dataOnly="0" labelOnly="1" fieldPosition="0">
        <references count="1">
          <reference field="5" count="1">
            <x v="15"/>
          </reference>
        </references>
      </pivotArea>
    </format>
    <format dxfId="659">
      <pivotArea collapsedLevelsAreSubtotals="1" fieldPosition="0">
        <references count="1">
          <reference field="5" count="1">
            <x v="18"/>
          </reference>
        </references>
      </pivotArea>
    </format>
    <format dxfId="658">
      <pivotArea dataOnly="0" labelOnly="1" fieldPosition="0">
        <references count="1">
          <reference field="5" count="1">
            <x v="18"/>
          </reference>
        </references>
      </pivotArea>
    </format>
    <format dxfId="657">
      <pivotArea dataOnly="0" labelOnly="1" outline="0" fieldPosition="0">
        <references count="1">
          <reference field="17" count="0"/>
        </references>
      </pivotArea>
    </format>
    <format dxfId="656">
      <pivotArea dataOnly="0" labelOnly="1" fieldPosition="0">
        <references count="1">
          <reference field="17" count="9">
            <x v="0"/>
            <x v="1"/>
            <x v="2"/>
            <x v="3"/>
            <x v="5"/>
            <x v="6"/>
            <x v="7"/>
            <x v="8"/>
            <x v="9"/>
          </reference>
        </references>
      </pivotArea>
    </format>
    <format dxfId="655">
      <pivotArea dataOnly="0" labelOnly="1" fieldPosition="0">
        <references count="1">
          <reference field="17" count="6">
            <x v="0"/>
            <x v="1"/>
            <x v="2"/>
            <x v="3"/>
            <x v="5"/>
            <x v="6"/>
          </reference>
        </references>
      </pivotArea>
    </format>
    <format dxfId="654">
      <pivotArea dataOnly="0" labelOnly="1" grandCol="1" outline="0" fieldPosition="0"/>
    </format>
  </formats>
  <pivotTableStyleInfo name="PivotStyleLight16"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11.xml><?xml version="1.0" encoding="utf-8"?>
<pivotTableDefinition xmlns="http://schemas.openxmlformats.org/spreadsheetml/2006/main" name="Tabla dinámica3" cacheId="0" applyNumberFormats="0" applyBorderFormats="0" applyFontFormats="0" applyPatternFormats="0" applyAlignmentFormats="0" applyWidthHeightFormats="1" dataCaption="Valores" updatedVersion="3" minRefreshableVersion="3" showCalcMbrs="0" useAutoFormatting="1" itemPrintTitles="1" createdVersion="3" indent="0" outline="1" outlineData="1" multipleFieldFilters="0" chartFormat="2" rowHeaderCaption="Pronóstico" colHeaderCaption="Sexo">
  <location ref="J5:K24" firstHeaderRow="1" firstDataRow="1" firstDataCol="1" rowPageCount="1" colPageCount="1"/>
  <pivotFields count="26">
    <pivotField showAll="0"/>
    <pivotField showAll="0"/>
    <pivotField showAll="0"/>
    <pivotField showAll="0"/>
    <pivotField showAll="0" sortType="ascending"/>
    <pivotField axis="axisRow" showAll="0" sortType="ascending">
      <items count="21">
        <item x="4"/>
        <item x="8"/>
        <item x="9"/>
        <item x="7"/>
        <item x="2"/>
        <item x="11"/>
        <item x="14"/>
        <item x="3"/>
        <item x="0"/>
        <item x="12"/>
        <item x="15"/>
        <item x="6"/>
        <item x="13"/>
        <item x="1"/>
        <item x="16"/>
        <item x="18"/>
        <item x="17"/>
        <item x="5"/>
        <item x="10"/>
        <item h="1" x="19"/>
        <item t="default"/>
      </items>
    </pivotField>
    <pivotField showAll="0"/>
    <pivotField showAll="0"/>
    <pivotField showAll="0"/>
    <pivotField showAll="0"/>
    <pivotField dataField="1" showAll="0">
      <items count="12">
        <item x="1"/>
        <item x="0"/>
        <item x="2"/>
        <item x="3"/>
        <item m="1" x="9"/>
        <item m="1" x="4"/>
        <item m="1" x="7"/>
        <item m="1" x="8"/>
        <item m="1" x="10"/>
        <item m="1" x="6"/>
        <item m="1" x="5"/>
        <item t="default"/>
      </items>
    </pivotField>
    <pivotField showAll="0"/>
    <pivotField showAll="0"/>
    <pivotField showAll="0"/>
    <pivotField showAll="0"/>
    <pivotField showAll="0"/>
    <pivotField showAll="0"/>
    <pivotField axis="axisPage" multipleItemSelectionAllowed="1" showAll="0">
      <items count="11">
        <item x="0"/>
        <item h="1" x="5"/>
        <item h="1" x="8"/>
        <item h="1" x="2"/>
        <item h="1" x="9"/>
        <item h="1" x="1"/>
        <item h="1" x="3"/>
        <item h="1" x="7"/>
        <item h="1" x="4"/>
        <item h="1" x="6"/>
        <item t="default"/>
      </items>
    </pivotField>
    <pivotField showAll="0"/>
    <pivotField showAll="0"/>
    <pivotField showAll="0"/>
    <pivotField showAll="0"/>
    <pivotField showAll="0"/>
    <pivotField showAll="0"/>
    <pivotField showAll="0"/>
    <pivotField showAll="0"/>
  </pivotFields>
  <rowFields count="1">
    <field x="5"/>
  </rowFields>
  <rowItems count="19">
    <i>
      <x/>
    </i>
    <i>
      <x v="1"/>
    </i>
    <i>
      <x v="2"/>
    </i>
    <i>
      <x v="3"/>
    </i>
    <i>
      <x v="4"/>
    </i>
    <i>
      <x v="5"/>
    </i>
    <i>
      <x v="6"/>
    </i>
    <i>
      <x v="7"/>
    </i>
    <i>
      <x v="8"/>
    </i>
    <i>
      <x v="9"/>
    </i>
    <i>
      <x v="11"/>
    </i>
    <i>
      <x v="12"/>
    </i>
    <i>
      <x v="13"/>
    </i>
    <i>
      <x v="14"/>
    </i>
    <i>
      <x v="15"/>
    </i>
    <i>
      <x v="16"/>
    </i>
    <i>
      <x v="17"/>
    </i>
    <i>
      <x v="18"/>
    </i>
    <i t="grand">
      <x/>
    </i>
  </rowItems>
  <colItems count="1">
    <i/>
  </colItems>
  <pageFields count="1">
    <pageField fld="17" hier="-1"/>
  </pageFields>
  <dataFields count="1">
    <dataField name="Cuenta de Sexo" fld="10" subtotal="count" baseField="0" baseItem="0"/>
  </dataFields>
  <formats count="22">
    <format dxfId="699">
      <pivotArea type="all" dataOnly="0" outline="0" fieldPosition="0"/>
    </format>
    <format dxfId="698">
      <pivotArea outline="0" collapsedLevelsAreSubtotals="1" fieldPosition="0"/>
    </format>
    <format dxfId="697">
      <pivotArea field="10" type="button" dataOnly="0" labelOnly="1" outline="0"/>
    </format>
    <format dxfId="696">
      <pivotArea type="topRight" dataOnly="0" labelOnly="1" outline="0" fieldPosition="0"/>
    </format>
    <format dxfId="695">
      <pivotArea dataOnly="0" labelOnly="1" grandCol="1" outline="0" fieldPosition="0"/>
    </format>
    <format dxfId="694">
      <pivotArea collapsedLevelsAreSubtotals="1" fieldPosition="0">
        <references count="1">
          <reference field="5" count="1">
            <x v="0"/>
          </reference>
        </references>
      </pivotArea>
    </format>
    <format dxfId="693">
      <pivotArea dataOnly="0" labelOnly="1" fieldPosition="0">
        <references count="1">
          <reference field="5" count="1">
            <x v="0"/>
          </reference>
        </references>
      </pivotArea>
    </format>
    <format dxfId="692">
      <pivotArea collapsedLevelsAreSubtotals="1" fieldPosition="0">
        <references count="1">
          <reference field="5" count="1">
            <x v="1"/>
          </reference>
        </references>
      </pivotArea>
    </format>
    <format dxfId="691">
      <pivotArea dataOnly="0" labelOnly="1" fieldPosition="0">
        <references count="1">
          <reference field="5" count="1">
            <x v="1"/>
          </reference>
        </references>
      </pivotArea>
    </format>
    <format dxfId="690">
      <pivotArea collapsedLevelsAreSubtotals="1" fieldPosition="0">
        <references count="1">
          <reference field="5" count="1">
            <x v="2"/>
          </reference>
        </references>
      </pivotArea>
    </format>
    <format dxfId="689">
      <pivotArea dataOnly="0" labelOnly="1" fieldPosition="0">
        <references count="1">
          <reference field="5" count="1">
            <x v="2"/>
          </reference>
        </references>
      </pivotArea>
    </format>
    <format dxfId="688">
      <pivotArea collapsedLevelsAreSubtotals="1" fieldPosition="0">
        <references count="1">
          <reference field="5" count="1">
            <x v="4"/>
          </reference>
        </references>
      </pivotArea>
    </format>
    <format dxfId="687">
      <pivotArea dataOnly="0" labelOnly="1" fieldPosition="0">
        <references count="1">
          <reference field="5" count="1">
            <x v="4"/>
          </reference>
        </references>
      </pivotArea>
    </format>
    <format dxfId="686">
      <pivotArea collapsedLevelsAreSubtotals="1" fieldPosition="0">
        <references count="1">
          <reference field="5" count="1">
            <x v="6"/>
          </reference>
        </references>
      </pivotArea>
    </format>
    <format dxfId="685">
      <pivotArea dataOnly="0" labelOnly="1" fieldPosition="0">
        <references count="1">
          <reference field="5" count="1">
            <x v="6"/>
          </reference>
        </references>
      </pivotArea>
    </format>
    <format dxfId="684">
      <pivotArea collapsedLevelsAreSubtotals="1" fieldPosition="0">
        <references count="1">
          <reference field="5" count="1">
            <x v="11"/>
          </reference>
        </references>
      </pivotArea>
    </format>
    <format dxfId="683">
      <pivotArea dataOnly="0" labelOnly="1" fieldPosition="0">
        <references count="1">
          <reference field="5" count="1">
            <x v="11"/>
          </reference>
        </references>
      </pivotArea>
    </format>
    <format dxfId="682">
      <pivotArea collapsedLevelsAreSubtotals="1" fieldPosition="0">
        <references count="1">
          <reference field="5" count="1">
            <x v="15"/>
          </reference>
        </references>
      </pivotArea>
    </format>
    <format dxfId="681">
      <pivotArea dataOnly="0" labelOnly="1" fieldPosition="0">
        <references count="1">
          <reference field="5" count="1">
            <x v="15"/>
          </reference>
        </references>
      </pivotArea>
    </format>
    <format dxfId="680">
      <pivotArea collapsedLevelsAreSubtotals="1" fieldPosition="0">
        <references count="1">
          <reference field="5" count="1">
            <x v="18"/>
          </reference>
        </references>
      </pivotArea>
    </format>
    <format dxfId="679">
      <pivotArea dataOnly="0" labelOnly="1" fieldPosition="0">
        <references count="1">
          <reference field="5" count="1">
            <x v="18"/>
          </reference>
        </references>
      </pivotArea>
    </format>
    <format dxfId="678">
      <pivotArea dataOnly="0" labelOnly="1" outline="0" fieldPosition="0">
        <references count="1">
          <reference field="17" count="0"/>
        </references>
      </pivotArea>
    </format>
  </formats>
  <pivotTableStyleInfo name="PivotStyleLight16"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12.xml><?xml version="1.0" encoding="utf-8"?>
<pivotTableDefinition xmlns="http://schemas.openxmlformats.org/spreadsheetml/2006/main" name="Tabla dinámica2" cacheId="0" applyNumberFormats="0" applyBorderFormats="0" applyFontFormats="0" applyPatternFormats="0" applyAlignmentFormats="0" applyWidthHeightFormats="1" dataCaption="Valores" updatedVersion="3" minRefreshableVersion="3" showCalcMbrs="0" useAutoFormatting="1" itemPrintTitles="1" createdVersion="3" indent="0" outline="1" outlineData="1" multipleFieldFilters="0" chartFormat="2" rowHeaderCaption="Pronóstico" colHeaderCaption="Sexo">
  <location ref="G5:H25" firstHeaderRow="1" firstDataRow="1" firstDataCol="1" rowPageCount="1" colPageCount="1"/>
  <pivotFields count="26">
    <pivotField showAll="0"/>
    <pivotField showAll="0"/>
    <pivotField showAll="0"/>
    <pivotField showAll="0"/>
    <pivotField showAll="0" sortType="ascending"/>
    <pivotField axis="axisRow" showAll="0" sortType="ascending">
      <items count="21">
        <item x="4"/>
        <item x="8"/>
        <item x="9"/>
        <item x="7"/>
        <item x="2"/>
        <item x="11"/>
        <item x="14"/>
        <item x="3"/>
        <item x="0"/>
        <item x="12"/>
        <item x="15"/>
        <item x="6"/>
        <item x="13"/>
        <item x="1"/>
        <item x="16"/>
        <item x="18"/>
        <item x="17"/>
        <item x="5"/>
        <item x="10"/>
        <item h="1" x="19"/>
        <item t="default"/>
      </items>
    </pivotField>
    <pivotField showAll="0"/>
    <pivotField showAll="0"/>
    <pivotField showAll="0"/>
    <pivotField showAll="0"/>
    <pivotField dataField="1" showAll="0">
      <items count="12">
        <item x="1"/>
        <item x="0"/>
        <item x="2"/>
        <item x="3"/>
        <item m="1" x="9"/>
        <item m="1" x="4"/>
        <item m="1" x="7"/>
        <item m="1" x="8"/>
        <item m="1" x="10"/>
        <item m="1" x="6"/>
        <item m="1" x="5"/>
        <item t="default"/>
      </items>
    </pivotField>
    <pivotField showAll="0"/>
    <pivotField showAll="0"/>
    <pivotField showAll="0"/>
    <pivotField showAll="0"/>
    <pivotField showAll="0"/>
    <pivotField showAll="0"/>
    <pivotField axis="axisPage" multipleItemSelectionAllowed="1" showAll="0">
      <items count="11">
        <item x="0"/>
        <item x="5"/>
        <item x="8"/>
        <item x="2"/>
        <item x="9"/>
        <item x="1"/>
        <item x="3"/>
        <item x="7"/>
        <item x="4"/>
        <item x="6"/>
        <item t="default"/>
      </items>
    </pivotField>
    <pivotField showAll="0"/>
    <pivotField showAll="0"/>
    <pivotField showAll="0"/>
    <pivotField showAll="0"/>
    <pivotField showAll="0"/>
    <pivotField showAll="0"/>
    <pivotField showAll="0"/>
    <pivotField showAll="0"/>
  </pivotFields>
  <rowFields count="1">
    <field x="5"/>
  </rowFields>
  <rowItems count="20">
    <i>
      <x/>
    </i>
    <i>
      <x v="1"/>
    </i>
    <i>
      <x v="2"/>
    </i>
    <i>
      <x v="3"/>
    </i>
    <i>
      <x v="4"/>
    </i>
    <i>
      <x v="5"/>
    </i>
    <i>
      <x v="6"/>
    </i>
    <i>
      <x v="7"/>
    </i>
    <i>
      <x v="8"/>
    </i>
    <i>
      <x v="9"/>
    </i>
    <i>
      <x v="10"/>
    </i>
    <i>
      <x v="11"/>
    </i>
    <i>
      <x v="12"/>
    </i>
    <i>
      <x v="13"/>
    </i>
    <i>
      <x v="14"/>
    </i>
    <i>
      <x v="15"/>
    </i>
    <i>
      <x v="16"/>
    </i>
    <i>
      <x v="17"/>
    </i>
    <i>
      <x v="18"/>
    </i>
    <i t="grand">
      <x/>
    </i>
  </rowItems>
  <colItems count="1">
    <i/>
  </colItems>
  <pageFields count="1">
    <pageField fld="17" hier="-1"/>
  </pageFields>
  <dataFields count="1">
    <dataField name="Cuenta de Sexo" fld="10" subtotal="count" baseField="0" baseItem="0"/>
  </dataFields>
  <formats count="22">
    <format dxfId="721">
      <pivotArea type="all" dataOnly="0" outline="0" fieldPosition="0"/>
    </format>
    <format dxfId="720">
      <pivotArea outline="0" collapsedLevelsAreSubtotals="1" fieldPosition="0"/>
    </format>
    <format dxfId="719">
      <pivotArea field="10" type="button" dataOnly="0" labelOnly="1" outline="0"/>
    </format>
    <format dxfId="718">
      <pivotArea type="topRight" dataOnly="0" labelOnly="1" outline="0" fieldPosition="0"/>
    </format>
    <format dxfId="717">
      <pivotArea dataOnly="0" labelOnly="1" grandCol="1" outline="0" fieldPosition="0"/>
    </format>
    <format dxfId="716">
      <pivotArea collapsedLevelsAreSubtotals="1" fieldPosition="0">
        <references count="1">
          <reference field="5" count="1">
            <x v="0"/>
          </reference>
        </references>
      </pivotArea>
    </format>
    <format dxfId="715">
      <pivotArea dataOnly="0" labelOnly="1" fieldPosition="0">
        <references count="1">
          <reference field="5" count="1">
            <x v="0"/>
          </reference>
        </references>
      </pivotArea>
    </format>
    <format dxfId="714">
      <pivotArea collapsedLevelsAreSubtotals="1" fieldPosition="0">
        <references count="1">
          <reference field="5" count="1">
            <x v="1"/>
          </reference>
        </references>
      </pivotArea>
    </format>
    <format dxfId="713">
      <pivotArea dataOnly="0" labelOnly="1" fieldPosition="0">
        <references count="1">
          <reference field="5" count="1">
            <x v="1"/>
          </reference>
        </references>
      </pivotArea>
    </format>
    <format dxfId="712">
      <pivotArea collapsedLevelsAreSubtotals="1" fieldPosition="0">
        <references count="1">
          <reference field="5" count="1">
            <x v="2"/>
          </reference>
        </references>
      </pivotArea>
    </format>
    <format dxfId="711">
      <pivotArea dataOnly="0" labelOnly="1" fieldPosition="0">
        <references count="1">
          <reference field="5" count="1">
            <x v="2"/>
          </reference>
        </references>
      </pivotArea>
    </format>
    <format dxfId="710">
      <pivotArea collapsedLevelsAreSubtotals="1" fieldPosition="0">
        <references count="1">
          <reference field="5" count="1">
            <x v="4"/>
          </reference>
        </references>
      </pivotArea>
    </format>
    <format dxfId="709">
      <pivotArea dataOnly="0" labelOnly="1" fieldPosition="0">
        <references count="1">
          <reference field="5" count="1">
            <x v="4"/>
          </reference>
        </references>
      </pivotArea>
    </format>
    <format dxfId="708">
      <pivotArea collapsedLevelsAreSubtotals="1" fieldPosition="0">
        <references count="1">
          <reference field="5" count="1">
            <x v="6"/>
          </reference>
        </references>
      </pivotArea>
    </format>
    <format dxfId="707">
      <pivotArea dataOnly="0" labelOnly="1" fieldPosition="0">
        <references count="1">
          <reference field="5" count="1">
            <x v="6"/>
          </reference>
        </references>
      </pivotArea>
    </format>
    <format dxfId="706">
      <pivotArea collapsedLevelsAreSubtotals="1" fieldPosition="0">
        <references count="1">
          <reference field="5" count="1">
            <x v="11"/>
          </reference>
        </references>
      </pivotArea>
    </format>
    <format dxfId="705">
      <pivotArea dataOnly="0" labelOnly="1" fieldPosition="0">
        <references count="1">
          <reference field="5" count="1">
            <x v="11"/>
          </reference>
        </references>
      </pivotArea>
    </format>
    <format dxfId="704">
      <pivotArea collapsedLevelsAreSubtotals="1" fieldPosition="0">
        <references count="1">
          <reference field="5" count="1">
            <x v="15"/>
          </reference>
        </references>
      </pivotArea>
    </format>
    <format dxfId="703">
      <pivotArea dataOnly="0" labelOnly="1" fieldPosition="0">
        <references count="1">
          <reference field="5" count="1">
            <x v="15"/>
          </reference>
        </references>
      </pivotArea>
    </format>
    <format dxfId="702">
      <pivotArea collapsedLevelsAreSubtotals="1" fieldPosition="0">
        <references count="1">
          <reference field="5" count="1">
            <x v="18"/>
          </reference>
        </references>
      </pivotArea>
    </format>
    <format dxfId="701">
      <pivotArea dataOnly="0" labelOnly="1" fieldPosition="0">
        <references count="1">
          <reference field="5" count="1">
            <x v="18"/>
          </reference>
        </references>
      </pivotArea>
    </format>
    <format dxfId="700">
      <pivotArea dataOnly="0" labelOnly="1" outline="0" fieldPosition="0">
        <references count="1">
          <reference field="17" count="0"/>
        </references>
      </pivotArea>
    </format>
  </formats>
  <pivotTableStyleInfo name="PivotStyleLight16"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13.xml><?xml version="1.0" encoding="utf-8"?>
<pivotTableDefinition xmlns="http://schemas.openxmlformats.org/spreadsheetml/2006/main" name="Tabla dinámica5" cacheId="0" applyNumberFormats="0" applyBorderFormats="0" applyFontFormats="0" applyPatternFormats="0" applyAlignmentFormats="0" applyWidthHeightFormats="1" dataCaption="Valores" updatedVersion="3" minRefreshableVersion="3" showCalcMbrs="0" useAutoFormatting="1" itemPrintTitles="1" createdVersion="3" indent="0" outline="1" outlineData="1" multipleFieldFilters="0" chartFormat="2" rowHeaderCaption="Pronóstico" colHeaderCaption="Sexo">
  <location ref="J32:K64" firstHeaderRow="1" firstDataRow="1" firstDataCol="1" rowPageCount="2" colPageCount="1"/>
  <pivotFields count="26">
    <pivotField showAll="0"/>
    <pivotField axis="axisRow" showAll="0">
      <items count="976">
        <item x="973"/>
        <item x="972"/>
        <item x="971"/>
        <item x="969"/>
        <item x="963"/>
        <item x="968"/>
        <item x="970"/>
        <item x="966"/>
        <item x="965"/>
        <item x="957"/>
        <item x="958"/>
        <item x="960"/>
        <item x="959"/>
        <item x="956"/>
        <item x="962"/>
        <item x="964"/>
        <item x="955"/>
        <item x="952"/>
        <item x="954"/>
        <item x="950"/>
        <item x="951"/>
        <item x="953"/>
        <item x="948"/>
        <item x="947"/>
        <item x="943"/>
        <item x="946"/>
        <item x="945"/>
        <item x="942"/>
        <item x="941"/>
        <item x="944"/>
        <item x="940"/>
        <item x="937"/>
        <item x="939"/>
        <item x="936"/>
        <item x="935"/>
        <item x="938"/>
        <item x="934"/>
        <item x="933"/>
        <item x="932"/>
        <item x="949"/>
        <item x="931"/>
        <item x="961"/>
        <item x="929"/>
        <item x="927"/>
        <item x="930"/>
        <item x="926"/>
        <item x="924"/>
        <item x="928"/>
        <item x="923"/>
        <item x="922"/>
        <item x="920"/>
        <item x="921"/>
        <item x="919"/>
        <item x="917"/>
        <item x="918"/>
        <item x="915"/>
        <item x="914"/>
        <item x="967"/>
        <item x="913"/>
        <item x="912"/>
        <item x="911"/>
        <item x="909"/>
        <item x="908"/>
        <item x="907"/>
        <item x="905"/>
        <item x="902"/>
        <item x="904"/>
        <item x="906"/>
        <item x="901"/>
        <item x="899"/>
        <item x="893"/>
        <item x="897"/>
        <item x="896"/>
        <item x="895"/>
        <item x="894"/>
        <item x="925"/>
        <item x="900"/>
        <item x="898"/>
        <item x="916"/>
        <item x="892"/>
        <item x="891"/>
        <item x="890"/>
        <item x="888"/>
        <item x="886"/>
        <item x="885"/>
        <item x="884"/>
        <item x="883"/>
        <item x="887"/>
        <item x="882"/>
        <item x="881"/>
        <item x="880"/>
        <item x="877"/>
        <item x="879"/>
        <item x="873"/>
        <item x="875"/>
        <item x="876"/>
        <item x="871"/>
        <item x="870"/>
        <item x="869"/>
        <item x="874"/>
        <item x="867"/>
        <item x="866"/>
        <item x="864"/>
        <item x="903"/>
        <item x="863"/>
        <item x="872"/>
        <item x="861"/>
        <item x="860"/>
        <item x="859"/>
        <item x="865"/>
        <item x="858"/>
        <item x="857"/>
        <item x="862"/>
        <item x="855"/>
        <item x="854"/>
        <item x="852"/>
        <item x="856"/>
        <item x="851"/>
        <item x="850"/>
        <item x="848"/>
        <item x="847"/>
        <item x="849"/>
        <item x="846"/>
        <item x="853"/>
        <item x="845"/>
        <item x="843"/>
        <item x="842"/>
        <item x="841"/>
        <item x="840"/>
        <item x="878"/>
        <item x="844"/>
        <item x="868"/>
        <item x="839"/>
        <item x="836"/>
        <item x="835"/>
        <item x="838"/>
        <item x="834"/>
        <item x="833"/>
        <item x="830"/>
        <item x="829"/>
        <item x="832"/>
        <item x="831"/>
        <item x="825"/>
        <item x="828"/>
        <item x="823"/>
        <item x="827"/>
        <item x="826"/>
        <item x="824"/>
        <item x="822"/>
        <item x="821"/>
        <item x="820"/>
        <item x="819"/>
        <item x="818"/>
        <item x="817"/>
        <item x="816"/>
        <item x="815"/>
        <item x="814"/>
        <item x="813"/>
        <item x="812"/>
        <item x="810"/>
        <item x="811"/>
        <item x="809"/>
        <item x="808"/>
        <item x="807"/>
        <item x="803"/>
        <item x="806"/>
        <item x="802"/>
        <item x="801"/>
        <item x="799"/>
        <item x="800"/>
        <item x="798"/>
        <item x="797"/>
        <item x="796"/>
        <item x="795"/>
        <item x="794"/>
        <item x="792"/>
        <item x="791"/>
        <item x="790"/>
        <item x="789"/>
        <item x="788"/>
        <item x="787"/>
        <item x="786"/>
        <item x="785"/>
        <item x="784"/>
        <item x="805"/>
        <item x="758"/>
        <item x="761"/>
        <item x="751"/>
        <item x="747"/>
        <item x="742"/>
        <item x="730"/>
        <item x="778"/>
        <item x="782"/>
        <item x="781"/>
        <item x="780"/>
        <item x="777"/>
        <item x="775"/>
        <item x="774"/>
        <item x="773"/>
        <item x="772"/>
        <item x="769"/>
        <item x="768"/>
        <item x="771"/>
        <item x="765"/>
        <item x="725"/>
        <item x="724"/>
        <item x="764"/>
        <item x="763"/>
        <item x="767"/>
        <item x="762"/>
        <item x="760"/>
        <item x="776"/>
        <item x="723"/>
        <item x="757"/>
        <item x="709"/>
        <item x="715"/>
        <item x="756"/>
        <item x="750"/>
        <item x="749"/>
        <item x="748"/>
        <item x="746"/>
        <item x="741"/>
        <item x="755"/>
        <item x="745"/>
        <item x="739"/>
        <item x="738"/>
        <item x="737"/>
        <item x="736"/>
        <item x="735"/>
        <item x="734"/>
        <item x="729"/>
        <item x="728"/>
        <item x="722"/>
        <item x="704"/>
        <item x="703"/>
        <item x="721"/>
        <item x="720"/>
        <item x="719"/>
        <item x="733"/>
        <item x="718"/>
        <item x="727"/>
        <item x="712"/>
        <item x="717"/>
        <item x="711"/>
        <item x="708"/>
        <item x="710"/>
        <item x="910"/>
        <item x="707"/>
        <item x="714"/>
        <item x="783"/>
        <item x="702"/>
        <item x="701"/>
        <item x="700"/>
        <item x="699"/>
        <item x="698"/>
        <item x="706"/>
        <item x="716"/>
        <item x="713"/>
        <item x="759"/>
        <item x="770"/>
        <item x="779"/>
        <item x="804"/>
        <item x="695"/>
        <item x="697"/>
        <item x="705"/>
        <item x="726"/>
        <item x="732"/>
        <item x="731"/>
        <item x="740"/>
        <item x="744"/>
        <item x="752"/>
        <item x="754"/>
        <item x="694"/>
        <item x="693"/>
        <item x="696"/>
        <item x="743"/>
        <item x="692"/>
        <item x="691"/>
        <item x="689"/>
        <item x="688"/>
        <item x="686"/>
        <item x="685"/>
        <item x="684"/>
        <item x="683"/>
        <item x="687"/>
        <item x="682"/>
        <item x="690"/>
        <item x="793"/>
        <item x="681"/>
        <item x="680"/>
        <item x="679"/>
        <item x="678"/>
        <item x="675"/>
        <item x="677"/>
        <item x="674"/>
        <item x="673"/>
        <item x="676"/>
        <item x="672"/>
        <item x="670"/>
        <item x="671"/>
        <item x="668"/>
        <item x="667"/>
        <item x="669"/>
        <item x="666"/>
        <item x="664"/>
        <item x="665"/>
        <item x="650"/>
        <item x="663"/>
        <item x="662"/>
        <item x="658"/>
        <item x="657"/>
        <item x="656"/>
        <item x="655"/>
        <item x="649"/>
        <item x="646"/>
        <item x="639"/>
        <item x="645"/>
        <item x="614"/>
        <item x="607"/>
        <item x="613"/>
        <item x="618"/>
        <item x="653"/>
        <item x="592"/>
        <item x="648"/>
        <item x="660"/>
        <item x="644"/>
        <item x="624"/>
        <item x="634"/>
        <item x="612"/>
        <item x="659"/>
        <item x="652"/>
        <item x="654"/>
        <item x="651"/>
        <item x="597"/>
        <item x="638"/>
        <item x="578"/>
        <item x="573"/>
        <item x="647"/>
        <item x="889"/>
        <item x="643"/>
        <item x="642"/>
        <item x="637"/>
        <item x="641"/>
        <item x="636"/>
        <item x="572"/>
        <item x="635"/>
        <item x="633"/>
        <item x="577"/>
        <item x="632"/>
        <item x="631"/>
        <item x="627"/>
        <item x="626"/>
        <item x="625"/>
        <item x="630"/>
        <item x="629"/>
        <item x="623"/>
        <item x="622"/>
        <item x="621"/>
        <item x="620"/>
        <item x="571"/>
        <item x="617"/>
        <item x="616"/>
        <item x="611"/>
        <item x="610"/>
        <item x="609"/>
        <item x="606"/>
        <item x="605"/>
        <item x="567"/>
        <item x="601"/>
        <item x="600"/>
        <item x="615"/>
        <item x="604"/>
        <item x="596"/>
        <item x="595"/>
        <item x="591"/>
        <item x="570"/>
        <item x="590"/>
        <item x="589"/>
        <item x="588"/>
        <item x="594"/>
        <item x="585"/>
        <item x="587"/>
        <item x="584"/>
        <item x="581"/>
        <item x="566"/>
        <item x="583"/>
        <item x="582"/>
        <item x="576"/>
        <item x="580"/>
        <item x="579"/>
        <item x="569"/>
        <item x="565"/>
        <item x="563"/>
        <item x="562"/>
        <item x="640"/>
        <item x="560"/>
        <item x="559"/>
        <item x="558"/>
        <item x="753"/>
        <item x="557"/>
        <item x="556"/>
        <item x="553"/>
        <item x="568"/>
        <item x="661"/>
        <item x="552"/>
        <item x="551"/>
        <item x="550"/>
        <item x="549"/>
        <item x="548"/>
        <item x="547"/>
        <item x="544"/>
        <item x="543"/>
        <item x="542"/>
        <item x="541"/>
        <item x="539"/>
        <item x="538"/>
        <item x="537"/>
        <item x="536"/>
        <item x="535"/>
        <item x="534"/>
        <item x="531"/>
        <item x="533"/>
        <item x="532"/>
        <item x="561"/>
        <item x="529"/>
        <item x="530"/>
        <item x="528"/>
        <item x="527"/>
        <item x="526"/>
        <item x="525"/>
        <item x="540"/>
        <item x="546"/>
        <item x="555"/>
        <item x="554"/>
        <item x="575"/>
        <item x="574"/>
        <item x="521"/>
        <item x="514"/>
        <item x="520"/>
        <item x="513"/>
        <item x="512"/>
        <item x="519"/>
        <item x="564"/>
        <item x="599"/>
        <item x="524"/>
        <item x="518"/>
        <item x="517"/>
        <item x="516"/>
        <item x="515"/>
        <item x="523"/>
        <item x="511"/>
        <item x="522"/>
        <item x="510"/>
        <item x="509"/>
        <item x="506"/>
        <item x="505"/>
        <item x="504"/>
        <item x="503"/>
        <item x="502"/>
        <item x="501"/>
        <item x="496"/>
        <item x="495"/>
        <item x="500"/>
        <item x="499"/>
        <item x="494"/>
        <item x="493"/>
        <item x="498"/>
        <item x="489"/>
        <item x="492"/>
        <item x="488"/>
        <item x="487"/>
        <item x="608"/>
        <item x="491"/>
        <item x="508"/>
        <item x="486"/>
        <item x="485"/>
        <item x="490"/>
        <item x="482"/>
        <item x="484"/>
        <item x="593"/>
        <item x="586"/>
        <item x="598"/>
        <item x="603"/>
        <item x="602"/>
        <item x="619"/>
        <item x="481"/>
        <item x="480"/>
        <item x="479"/>
        <item x="478"/>
        <item x="471"/>
        <item x="470"/>
        <item x="477"/>
        <item x="469"/>
        <item x="476"/>
        <item x="475"/>
        <item x="468"/>
        <item x="463"/>
        <item x="467"/>
        <item x="474"/>
        <item x="466"/>
        <item x="465"/>
        <item x="462"/>
        <item x="461"/>
        <item x="464"/>
        <item x="460"/>
        <item x="459"/>
        <item x="458"/>
        <item x="457"/>
        <item x="456"/>
        <item x="473"/>
        <item x="455"/>
        <item x="454"/>
        <item x="451"/>
        <item x="453"/>
        <item x="450"/>
        <item x="449"/>
        <item x="448"/>
        <item x="447"/>
        <item x="446"/>
        <item x="445"/>
        <item x="444"/>
        <item x="443"/>
        <item x="452"/>
        <item x="442"/>
        <item x="439"/>
        <item x="438"/>
        <item x="441"/>
        <item x="437"/>
        <item x="440"/>
        <item x="497"/>
        <item x="472"/>
        <item x="436"/>
        <item x="837"/>
        <item x="435"/>
        <item x="434"/>
        <item x="431"/>
        <item x="430"/>
        <item x="429"/>
        <item x="507"/>
        <item x="428"/>
        <item x="427"/>
        <item x="426"/>
        <item x="425"/>
        <item x="424"/>
        <item x="433"/>
        <item x="423"/>
        <item x="422"/>
        <item x="421"/>
        <item x="420"/>
        <item x="419"/>
        <item x="418"/>
        <item x="417"/>
        <item x="415"/>
        <item x="414"/>
        <item x="413"/>
        <item x="412"/>
        <item x="483"/>
        <item x="411"/>
        <item x="409"/>
        <item x="408"/>
        <item x="407"/>
        <item x="406"/>
        <item x="410"/>
        <item x="403"/>
        <item x="402"/>
        <item x="397"/>
        <item x="396"/>
        <item x="395"/>
        <item x="394"/>
        <item x="393"/>
        <item x="401"/>
        <item x="392"/>
        <item x="391"/>
        <item x="390"/>
        <item x="389"/>
        <item x="388"/>
        <item x="400"/>
        <item x="385"/>
        <item x="384"/>
        <item x="383"/>
        <item x="370"/>
        <item x="387"/>
        <item x="380"/>
        <item x="379"/>
        <item x="378"/>
        <item x="399"/>
        <item x="382"/>
        <item x="376"/>
        <item x="375"/>
        <item x="374"/>
        <item x="369"/>
        <item x="368"/>
        <item x="367"/>
        <item x="366"/>
        <item x="365"/>
        <item x="364"/>
        <item x="356"/>
        <item x="363"/>
        <item x="362"/>
        <item x="359"/>
        <item x="361"/>
        <item x="545"/>
        <item x="355"/>
        <item x="354"/>
        <item x="353"/>
        <item x="358"/>
        <item x="352"/>
        <item x="351"/>
        <item x="377"/>
        <item x="349"/>
        <item x="339"/>
        <item x="348"/>
        <item x="347"/>
        <item x="338"/>
        <item x="337"/>
        <item x="336"/>
        <item x="335"/>
        <item x="334"/>
        <item x="346"/>
        <item x="345"/>
        <item x="344"/>
        <item x="327"/>
        <item x="333"/>
        <item x="343"/>
        <item x="357"/>
        <item x="360"/>
        <item x="373"/>
        <item x="372"/>
        <item x="398"/>
        <item x="332"/>
        <item x="628"/>
        <item x="326"/>
        <item x="325"/>
        <item x="324"/>
        <item x="323"/>
        <item x="322"/>
        <item x="331"/>
        <item x="342"/>
        <item x="341"/>
        <item x="350"/>
        <item x="371"/>
        <item x="386"/>
        <item x="381"/>
        <item x="321"/>
        <item x="320"/>
        <item x="340"/>
        <item x="317"/>
        <item x="319"/>
        <item x="312"/>
        <item x="316"/>
        <item x="315"/>
        <item x="405"/>
        <item x="318"/>
        <item x="416"/>
        <item x="314"/>
        <item x="313"/>
        <item x="330"/>
        <item x="311"/>
        <item x="305"/>
        <item x="310"/>
        <item x="309"/>
        <item x="304"/>
        <item x="329"/>
        <item x="303"/>
        <item x="302"/>
        <item x="301"/>
        <item x="308"/>
        <item x="300"/>
        <item x="297"/>
        <item x="307"/>
        <item x="299"/>
        <item x="296"/>
        <item x="306"/>
        <item x="295"/>
        <item x="298"/>
        <item x="294"/>
        <item x="404"/>
        <item x="293"/>
        <item x="292"/>
        <item x="290"/>
        <item x="289"/>
        <item x="287"/>
        <item x="286"/>
        <item x="285"/>
        <item x="284"/>
        <item x="274"/>
        <item x="283"/>
        <item x="282"/>
        <item x="281"/>
        <item x="291"/>
        <item x="280"/>
        <item x="279"/>
        <item x="288"/>
        <item x="278"/>
        <item x="273"/>
        <item x="272"/>
        <item x="271"/>
        <item x="268"/>
        <item x="277"/>
        <item x="270"/>
        <item x="267"/>
        <item x="263"/>
        <item x="276"/>
        <item x="262"/>
        <item x="266"/>
        <item x="265"/>
        <item x="264"/>
        <item x="328"/>
        <item x="269"/>
        <item x="261"/>
        <item x="260"/>
        <item x="259"/>
        <item x="258"/>
        <item x="257"/>
        <item x="256"/>
        <item x="255"/>
        <item x="254"/>
        <item x="253"/>
        <item x="252"/>
        <item x="251"/>
        <item x="250"/>
        <item x="249"/>
        <item x="248"/>
        <item x="247"/>
        <item x="246"/>
        <item x="245"/>
        <item x="243"/>
        <item x="244"/>
        <item x="432"/>
        <item x="242"/>
        <item x="241"/>
        <item x="240"/>
        <item x="239"/>
        <item x="238"/>
        <item x="234"/>
        <item x="237"/>
        <item x="233"/>
        <item x="231"/>
        <item x="228"/>
        <item x="230"/>
        <item x="235"/>
        <item x="232"/>
        <item x="227"/>
        <item x="229"/>
        <item x="224"/>
        <item x="226"/>
        <item x="225"/>
        <item x="223"/>
        <item x="222"/>
        <item x="236"/>
        <item x="219"/>
        <item x="221"/>
        <item x="220"/>
        <item x="218"/>
        <item x="217"/>
        <item x="216"/>
        <item x="215"/>
        <item x="214"/>
        <item x="209"/>
        <item x="212"/>
        <item x="211"/>
        <item x="207"/>
        <item x="206"/>
        <item x="208"/>
        <item x="205"/>
        <item x="202"/>
        <item x="210"/>
        <item x="204"/>
        <item x="201"/>
        <item x="200"/>
        <item x="199"/>
        <item x="198"/>
        <item x="197"/>
        <item x="196"/>
        <item x="195"/>
        <item x="194"/>
        <item x="193"/>
        <item x="190"/>
        <item x="192"/>
        <item x="191"/>
        <item x="189"/>
        <item x="203"/>
        <item x="187"/>
        <item x="186"/>
        <item x="185"/>
        <item x="188"/>
        <item x="184"/>
        <item x="183"/>
        <item x="182"/>
        <item x="181"/>
        <item x="180"/>
        <item x="179"/>
        <item x="213"/>
        <item x="178"/>
        <item x="177"/>
        <item x="176"/>
        <item x="174"/>
        <item x="173"/>
        <item x="172"/>
        <item x="175"/>
        <item x="275"/>
        <item x="171"/>
        <item x="170"/>
        <item x="167"/>
        <item x="165"/>
        <item x="169"/>
        <item x="168"/>
        <item x="166"/>
        <item x="164"/>
        <item x="162"/>
        <item x="163"/>
        <item x="160"/>
        <item x="161"/>
        <item x="159"/>
        <item x="158"/>
        <item x="157"/>
        <item x="156"/>
        <item x="155"/>
        <item x="152"/>
        <item x="154"/>
        <item x="151"/>
        <item x="150"/>
        <item x="149"/>
        <item x="148"/>
        <item x="147"/>
        <item x="146"/>
        <item x="153"/>
        <item x="145"/>
        <item x="144"/>
        <item x="143"/>
        <item x="142"/>
        <item x="141"/>
        <item x="140"/>
        <item x="122"/>
        <item x="120"/>
        <item x="119"/>
        <item x="125"/>
        <item x="118"/>
        <item x="117"/>
        <item x="139"/>
        <item x="138"/>
        <item x="136"/>
        <item x="137"/>
        <item x="134"/>
        <item x="133"/>
        <item x="130"/>
        <item x="128"/>
        <item x="124"/>
        <item x="123"/>
        <item x="116"/>
        <item x="111"/>
        <item x="115"/>
        <item x="112"/>
        <item x="109"/>
        <item x="114"/>
        <item x="108"/>
        <item x="110"/>
        <item x="107"/>
        <item x="106"/>
        <item x="105"/>
        <item x="113"/>
        <item x="104"/>
        <item x="103"/>
        <item x="99"/>
        <item x="101"/>
        <item x="100"/>
        <item x="96"/>
        <item x="98"/>
        <item x="95"/>
        <item x="94"/>
        <item x="92"/>
        <item x="91"/>
        <item x="89"/>
        <item x="90"/>
        <item x="87"/>
        <item x="88"/>
        <item x="86"/>
        <item x="84"/>
        <item x="85"/>
        <item x="102"/>
        <item x="93"/>
        <item x="121"/>
        <item x="127"/>
        <item x="126"/>
        <item x="129"/>
        <item x="132"/>
        <item x="131"/>
        <item x="135"/>
        <item x="83"/>
        <item x="80"/>
        <item x="81"/>
        <item x="77"/>
        <item x="71"/>
        <item x="79"/>
        <item x="70"/>
        <item x="73"/>
        <item x="69"/>
        <item x="68"/>
        <item x="66"/>
        <item x="65"/>
        <item x="64"/>
        <item x="63"/>
        <item x="62"/>
        <item x="61"/>
        <item x="59"/>
        <item x="58"/>
        <item x="56"/>
        <item x="54"/>
        <item x="53"/>
        <item x="52"/>
        <item x="51"/>
        <item x="50"/>
        <item x="49"/>
        <item x="48"/>
        <item x="60"/>
        <item x="55"/>
        <item x="57"/>
        <item x="76"/>
        <item x="72"/>
        <item x="67"/>
        <item x="78"/>
        <item x="75"/>
        <item x="74"/>
        <item x="47"/>
        <item x="45"/>
        <item x="82"/>
        <item x="43"/>
        <item x="46"/>
        <item x="44"/>
        <item x="40"/>
        <item x="42"/>
        <item x="39"/>
        <item x="38"/>
        <item x="37"/>
        <item x="18"/>
        <item x="26"/>
        <item x="20"/>
        <item x="36"/>
        <item x="41"/>
        <item x="32"/>
        <item x="35"/>
        <item x="31"/>
        <item x="30"/>
        <item x="33"/>
        <item x="25"/>
        <item x="29"/>
        <item x="24"/>
        <item x="23"/>
        <item x="22"/>
        <item x="19"/>
        <item x="13"/>
        <item x="17"/>
        <item x="16"/>
        <item x="12"/>
        <item x="11"/>
        <item x="10"/>
        <item x="9"/>
        <item x="15"/>
        <item x="21"/>
        <item x="28"/>
        <item x="27"/>
        <item x="34"/>
        <item x="97"/>
        <item x="766"/>
        <item x="14"/>
        <item x="8"/>
        <item x="3"/>
        <item x="7"/>
        <item x="2"/>
        <item x="6"/>
        <item x="5"/>
        <item x="1"/>
        <item x="4"/>
        <item x="974"/>
        <item x="0"/>
        <item t="default"/>
      </items>
    </pivotField>
    <pivotField showAll="0"/>
    <pivotField showAll="0"/>
    <pivotField axis="axisRow" showAll="0" sortType="ascending">
      <items count="92">
        <item sd="0" x="20"/>
        <item sd="0" m="1" x="63"/>
        <item sd="0" x="57"/>
        <item sd="0" x="40"/>
        <item sd="0" m="1" x="65"/>
        <item sd="0" x="28"/>
        <item sd="0" x="50"/>
        <item sd="0" m="1" x="69"/>
        <item sd="0" x="11"/>
        <item sd="0" m="1" x="62"/>
        <item sd="0" x="23"/>
        <item sd="0" x="47"/>
        <item sd="0" x="32"/>
        <item sd="0" m="1" x="85"/>
        <item sd="0" x="4"/>
        <item sd="0" x="49"/>
        <item sd="0" x="59"/>
        <item sd="0" x="60"/>
        <item sd="0" x="15"/>
        <item sd="0" m="1" x="79"/>
        <item sd="0" m="1" x="81"/>
        <item sd="0" x="25"/>
        <item sd="0" m="1" x="83"/>
        <item sd="0" m="1" x="90"/>
        <item sd="0" m="1" x="78"/>
        <item sd="0" m="1" x="86"/>
        <item sd="0" m="1" x="76"/>
        <item sd="0" x="38"/>
        <item sd="0" x="41"/>
        <item sd="0" x="56"/>
        <item sd="0" x="6"/>
        <item sd="0" x="44"/>
        <item sd="0" x="51"/>
        <item sd="0" x="58"/>
        <item sd="0" m="1" x="84"/>
        <item sd="0" x="2"/>
        <item sd="0" m="1" x="87"/>
        <item sd="0" m="1" x="74"/>
        <item sd="0" x="0"/>
        <item sd="0" m="1" x="89"/>
        <item sd="0" x="19"/>
        <item sd="0" m="1" x="75"/>
        <item sd="0" x="13"/>
        <item sd="0" x="35"/>
        <item sd="0" x="12"/>
        <item sd="0" m="1" x="82"/>
        <item sd="0" x="18"/>
        <item sd="0" x="29"/>
        <item sd="0" x="22"/>
        <item sd="0" m="1" x="88"/>
        <item sd="0" x="53"/>
        <item sd="0" x="34"/>
        <item sd="0" x="36"/>
        <item sd="0" x="42"/>
        <item sd="0" x="10"/>
        <item sd="0" x="16"/>
        <item sd="0" m="1" x="68"/>
        <item sd="0" x="39"/>
        <item sd="0" x="3"/>
        <item sd="0" x="48"/>
        <item sd="0" x="7"/>
        <item sd="0" m="1" x="71"/>
        <item sd="0" x="17"/>
        <item sd="0" x="43"/>
        <item sd="0" x="37"/>
        <item sd="0" m="1" x="64"/>
        <item sd="0" x="9"/>
        <item sd="0" x="24"/>
        <item sd="0" m="1" x="72"/>
        <item sd="0" x="26"/>
        <item sd="0" x="8"/>
        <item sd="0" m="1" x="66"/>
        <item sd="0" x="1"/>
        <item sd="0" x="52"/>
        <item sd="0" x="55"/>
        <item sd="0" x="45"/>
        <item sd="0" x="54"/>
        <item sd="0" m="1" x="80"/>
        <item sd="0" x="30"/>
        <item sd="0" m="1" x="77"/>
        <item sd="0" x="27"/>
        <item sd="0" m="1" x="70"/>
        <item sd="0" x="46"/>
        <item sd="0" x="33"/>
        <item sd="0" x="14"/>
        <item sd="0" x="31"/>
        <item sd="0" m="1" x="67"/>
        <item sd="0" x="5"/>
        <item sd="0" x="21"/>
        <item sd="0" m="1" x="73"/>
        <item sd="0" x="61"/>
        <item t="default" sd="0"/>
      </items>
    </pivotField>
    <pivotField axis="axisRow" showAll="0" sortType="ascending">
      <items count="21">
        <item x="4"/>
        <item x="8"/>
        <item x="9"/>
        <item x="7"/>
        <item x="2"/>
        <item x="11"/>
        <item x="14"/>
        <item x="3"/>
        <item x="0"/>
        <item x="12"/>
        <item x="15"/>
        <item x="6"/>
        <item x="13"/>
        <item x="1"/>
        <item x="16"/>
        <item x="18"/>
        <item x="17"/>
        <item x="5"/>
        <item x="10"/>
        <item h="1" x="19"/>
        <item t="default"/>
      </items>
    </pivotField>
    <pivotField showAll="0"/>
    <pivotField showAll="0"/>
    <pivotField showAll="0"/>
    <pivotField showAll="0"/>
    <pivotField dataField="1" showAll="0">
      <items count="12">
        <item x="1"/>
        <item x="0"/>
        <item x="2"/>
        <item x="3"/>
        <item m="1" x="9"/>
        <item m="1" x="4"/>
        <item m="1" x="7"/>
        <item m="1" x="8"/>
        <item m="1" x="10"/>
        <item m="1" x="6"/>
        <item m="1" x="5"/>
        <item t="default"/>
      </items>
    </pivotField>
    <pivotField showAll="0"/>
    <pivotField showAll="0"/>
    <pivotField showAll="0"/>
    <pivotField showAll="0"/>
    <pivotField showAll="0"/>
    <pivotField showAll="0"/>
    <pivotField axis="axisPage" multipleItemSelectionAllowed="1" showAll="0">
      <items count="11">
        <item x="0"/>
        <item h="1" x="5"/>
        <item h="1" x="8"/>
        <item h="1" x="2"/>
        <item h="1" x="9"/>
        <item h="1" x="1"/>
        <item h="1" x="3"/>
        <item h="1" x="7"/>
        <item h="1" x="4"/>
        <item h="1" x="6"/>
        <item t="default"/>
      </items>
    </pivotField>
    <pivotField axis="axisPage" multipleItemSelectionAllowed="1" showAll="0">
      <items count="23">
        <item h="1" x="6"/>
        <item h="1" x="0"/>
        <item h="1" x="17"/>
        <item m="1" x="21"/>
        <item h="1" x="13"/>
        <item h="1" x="8"/>
        <item m="1" x="20"/>
        <item h="1" x="5"/>
        <item h="1" x="10"/>
        <item h="1" x="16"/>
        <item h="1" x="7"/>
        <item h="1" x="15"/>
        <item h="1" x="12"/>
        <item h="1" x="9"/>
        <item h="1" x="14"/>
        <item x="2"/>
        <item h="1" x="3"/>
        <item h="1" x="4"/>
        <item h="1" x="1"/>
        <item m="1" x="19"/>
        <item h="1" x="11"/>
        <item h="1" x="18"/>
        <item t="default"/>
      </items>
    </pivotField>
    <pivotField showAll="0"/>
    <pivotField showAll="0"/>
    <pivotField showAll="0"/>
    <pivotField showAll="0"/>
    <pivotField showAll="0"/>
    <pivotField showAll="0"/>
    <pivotField showAll="0"/>
  </pivotFields>
  <rowFields count="3">
    <field x="5"/>
    <field x="4"/>
    <field x="1"/>
  </rowFields>
  <rowItems count="32">
    <i>
      <x/>
    </i>
    <i r="1">
      <x v="8"/>
    </i>
    <i r="1">
      <x v="18"/>
    </i>
    <i r="1">
      <x v="60"/>
    </i>
    <i>
      <x v="2"/>
    </i>
    <i r="1">
      <x v="10"/>
    </i>
    <i>
      <x v="3"/>
    </i>
    <i r="1">
      <x v="62"/>
    </i>
    <i r="1">
      <x v="64"/>
    </i>
    <i>
      <x v="4"/>
    </i>
    <i r="1">
      <x v="35"/>
    </i>
    <i r="1">
      <x v="40"/>
    </i>
    <i r="1">
      <x v="50"/>
    </i>
    <i r="1">
      <x v="54"/>
    </i>
    <i r="1">
      <x v="80"/>
    </i>
    <i>
      <x v="5"/>
    </i>
    <i r="1">
      <x v="21"/>
    </i>
    <i>
      <x v="8"/>
    </i>
    <i r="1">
      <x v="14"/>
    </i>
    <i r="1">
      <x v="38"/>
    </i>
    <i r="1">
      <x v="78"/>
    </i>
    <i>
      <x v="9"/>
    </i>
    <i r="1">
      <x v="5"/>
    </i>
    <i r="1">
      <x v="27"/>
    </i>
    <i r="1">
      <x v="83"/>
    </i>
    <i>
      <x v="13"/>
    </i>
    <i r="1">
      <x/>
    </i>
    <i r="1">
      <x v="58"/>
    </i>
    <i r="1">
      <x v="72"/>
    </i>
    <i>
      <x v="17"/>
    </i>
    <i r="1">
      <x v="66"/>
    </i>
    <i t="grand">
      <x/>
    </i>
  </rowItems>
  <colItems count="1">
    <i/>
  </colItems>
  <pageFields count="2">
    <pageField fld="17" hier="-1"/>
    <pageField fld="18" hier="-1"/>
  </pageFields>
  <dataFields count="1">
    <dataField name="Cuenta de Sexo" fld="10" subtotal="count" baseField="0" baseItem="0"/>
  </dataFields>
  <formats count="22">
    <format dxfId="743">
      <pivotArea type="all" dataOnly="0" outline="0" fieldPosition="0"/>
    </format>
    <format dxfId="742">
      <pivotArea outline="0" collapsedLevelsAreSubtotals="1" fieldPosition="0"/>
    </format>
    <format dxfId="741">
      <pivotArea field="10" type="button" dataOnly="0" labelOnly="1" outline="0"/>
    </format>
    <format dxfId="740">
      <pivotArea type="topRight" dataOnly="0" labelOnly="1" outline="0" fieldPosition="0"/>
    </format>
    <format dxfId="739">
      <pivotArea dataOnly="0" labelOnly="1" grandCol="1" outline="0" fieldPosition="0"/>
    </format>
    <format dxfId="738">
      <pivotArea collapsedLevelsAreSubtotals="1" fieldPosition="0">
        <references count="1">
          <reference field="5" count="1">
            <x v="0"/>
          </reference>
        </references>
      </pivotArea>
    </format>
    <format dxfId="737">
      <pivotArea dataOnly="0" labelOnly="1" fieldPosition="0">
        <references count="1">
          <reference field="5" count="1">
            <x v="0"/>
          </reference>
        </references>
      </pivotArea>
    </format>
    <format dxfId="736">
      <pivotArea collapsedLevelsAreSubtotals="1" fieldPosition="0">
        <references count="1">
          <reference field="5" count="1">
            <x v="1"/>
          </reference>
        </references>
      </pivotArea>
    </format>
    <format dxfId="735">
      <pivotArea dataOnly="0" labelOnly="1" fieldPosition="0">
        <references count="1">
          <reference field="5" count="1">
            <x v="1"/>
          </reference>
        </references>
      </pivotArea>
    </format>
    <format dxfId="734">
      <pivotArea collapsedLevelsAreSubtotals="1" fieldPosition="0">
        <references count="1">
          <reference field="5" count="1">
            <x v="2"/>
          </reference>
        </references>
      </pivotArea>
    </format>
    <format dxfId="733">
      <pivotArea dataOnly="0" labelOnly="1" fieldPosition="0">
        <references count="1">
          <reference field="5" count="1">
            <x v="2"/>
          </reference>
        </references>
      </pivotArea>
    </format>
    <format dxfId="732">
      <pivotArea collapsedLevelsAreSubtotals="1" fieldPosition="0">
        <references count="1">
          <reference field="5" count="1">
            <x v="4"/>
          </reference>
        </references>
      </pivotArea>
    </format>
    <format dxfId="731">
      <pivotArea dataOnly="0" labelOnly="1" fieldPosition="0">
        <references count="1">
          <reference field="5" count="1">
            <x v="4"/>
          </reference>
        </references>
      </pivotArea>
    </format>
    <format dxfId="730">
      <pivotArea collapsedLevelsAreSubtotals="1" fieldPosition="0">
        <references count="1">
          <reference field="5" count="1">
            <x v="6"/>
          </reference>
        </references>
      </pivotArea>
    </format>
    <format dxfId="729">
      <pivotArea dataOnly="0" labelOnly="1" fieldPosition="0">
        <references count="1">
          <reference field="5" count="1">
            <x v="6"/>
          </reference>
        </references>
      </pivotArea>
    </format>
    <format dxfId="728">
      <pivotArea collapsedLevelsAreSubtotals="1" fieldPosition="0">
        <references count="1">
          <reference field="5" count="1">
            <x v="11"/>
          </reference>
        </references>
      </pivotArea>
    </format>
    <format dxfId="727">
      <pivotArea dataOnly="0" labelOnly="1" fieldPosition="0">
        <references count="1">
          <reference field="5" count="1">
            <x v="11"/>
          </reference>
        </references>
      </pivotArea>
    </format>
    <format dxfId="726">
      <pivotArea collapsedLevelsAreSubtotals="1" fieldPosition="0">
        <references count="1">
          <reference field="5" count="1">
            <x v="15"/>
          </reference>
        </references>
      </pivotArea>
    </format>
    <format dxfId="725">
      <pivotArea dataOnly="0" labelOnly="1" fieldPosition="0">
        <references count="1">
          <reference field="5" count="1">
            <x v="15"/>
          </reference>
        </references>
      </pivotArea>
    </format>
    <format dxfId="724">
      <pivotArea collapsedLevelsAreSubtotals="1" fieldPosition="0">
        <references count="1">
          <reference field="5" count="1">
            <x v="18"/>
          </reference>
        </references>
      </pivotArea>
    </format>
    <format dxfId="723">
      <pivotArea dataOnly="0" labelOnly="1" fieldPosition="0">
        <references count="1">
          <reference field="5" count="1">
            <x v="18"/>
          </reference>
        </references>
      </pivotArea>
    </format>
    <format dxfId="722">
      <pivotArea dataOnly="0" labelOnly="1" outline="0" fieldPosition="0">
        <references count="1">
          <reference field="17" count="0"/>
        </references>
      </pivotArea>
    </format>
  </formats>
  <pivotTableStyleInfo name="PivotStyleLight16"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14.xml><?xml version="1.0" encoding="utf-8"?>
<pivotTableDefinition xmlns="http://schemas.openxmlformats.org/spreadsheetml/2006/main" name="Tabla dinámica9" cacheId="0" applyNumberFormats="0" applyBorderFormats="0" applyFontFormats="0" applyPatternFormats="0" applyAlignmentFormats="0" applyWidthHeightFormats="1" dataCaption="Valores" grandTotalCaption="Total" updatedVersion="3" minRefreshableVersion="3" showCalcMbrs="0" useAutoFormatting="1" itemPrintTitles="1" createdVersion="3" indent="0" outline="1" outlineData="1" multipleFieldFilters="0" chartFormat="18" rowHeaderCaption="Pronostico del Incidente de Ahogamiento" colHeaderCaption="">
  <location ref="X138:AA153" firstHeaderRow="1" firstDataRow="3" firstDataCol="1" rowPageCount="1" colPageCount="1"/>
  <pivotFields count="26">
    <pivotField axis="axisRow" multipleItemSelectionAllowed="1" showAll="0">
      <items count="15">
        <item h="1" x="0"/>
        <item x="1"/>
        <item x="2"/>
        <item x="3"/>
        <item x="4"/>
        <item x="5"/>
        <item x="6"/>
        <item x="7"/>
        <item x="8"/>
        <item x="9"/>
        <item x="10"/>
        <item x="11"/>
        <item x="12"/>
        <item x="13"/>
        <item t="default"/>
      </items>
    </pivotField>
    <pivotField showAll="0" defaultSubtotal="0"/>
    <pivotField showAll="0" defaultSubtotal="0"/>
    <pivotField showAll="0"/>
    <pivotField showAll="0"/>
    <pivotField showAll="0"/>
    <pivotField showAll="0"/>
    <pivotField showAll="0"/>
    <pivotField showAll="0"/>
    <pivotField showAll="0"/>
    <pivotField axis="axisCol" dataField="1" showAll="0" defaultSubtotal="0">
      <items count="11">
        <item m="1" x="8"/>
        <item m="1" x="9"/>
        <item m="1" x="6"/>
        <item m="1" x="10"/>
        <item x="1"/>
        <item m="1" x="5"/>
        <item m="1" x="4"/>
        <item x="0"/>
        <item m="1" x="7"/>
        <item x="3"/>
        <item x="2"/>
      </items>
    </pivotField>
    <pivotField showAll="0"/>
    <pivotField showAll="0"/>
    <pivotField showAll="0"/>
    <pivotField showAll="0"/>
    <pivotField showAll="0"/>
    <pivotField showAll="0"/>
    <pivotField axis="axisCol" showAll="0" defaultSubtotal="0">
      <items count="10">
        <item x="0"/>
        <item h="1" x="2"/>
        <item h="1" x="3"/>
        <item h="1" x="9"/>
        <item h="1" x="1"/>
        <item h="1" x="5"/>
        <item h="1" x="8"/>
        <item h="1" x="7"/>
        <item h="1" x="4"/>
        <item h="1" x="6"/>
      </items>
    </pivotField>
    <pivotField axis="axisPage" multipleItemSelectionAllowed="1" showAll="0">
      <items count="23">
        <item h="1" x="6"/>
        <item h="1" x="0"/>
        <item h="1" x="17"/>
        <item m="1" x="21"/>
        <item h="1" x="13"/>
        <item x="8"/>
        <item m="1" x="20"/>
        <item x="5"/>
        <item h="1" x="10"/>
        <item h="1" x="16"/>
        <item h="1" x="7"/>
        <item h="1" x="15"/>
        <item h="1" x="12"/>
        <item h="1" x="9"/>
        <item h="1" x="14"/>
        <item x="2"/>
        <item x="3"/>
        <item x="4"/>
        <item h="1" x="1"/>
        <item m="1" x="19"/>
        <item h="1" x="11"/>
        <item h="1" x="18"/>
        <item t="default"/>
      </items>
    </pivotField>
    <pivotField showAll="0"/>
    <pivotField showAll="0"/>
    <pivotField showAll="0"/>
    <pivotField showAll="0"/>
    <pivotField showAll="0"/>
    <pivotField showAll="0"/>
    <pivotField showAll="0"/>
  </pivotFields>
  <rowFields count="1">
    <field x="0"/>
  </rowFields>
  <rowItems count="13">
    <i>
      <x v="1"/>
    </i>
    <i>
      <x v="2"/>
    </i>
    <i>
      <x v="3"/>
    </i>
    <i>
      <x v="4"/>
    </i>
    <i>
      <x v="5"/>
    </i>
    <i>
      <x v="6"/>
    </i>
    <i>
      <x v="7"/>
    </i>
    <i>
      <x v="8"/>
    </i>
    <i>
      <x v="9"/>
    </i>
    <i>
      <x v="10"/>
    </i>
    <i>
      <x v="11"/>
    </i>
    <i>
      <x v="12"/>
    </i>
    <i t="grand">
      <x/>
    </i>
  </rowItems>
  <colFields count="2">
    <field x="17"/>
    <field x="10"/>
  </colFields>
  <colItems count="3">
    <i>
      <x/>
      <x v="4"/>
    </i>
    <i r="1">
      <x v="7"/>
    </i>
    <i t="grand">
      <x/>
    </i>
  </colItems>
  <pageFields count="1">
    <pageField fld="18" hier="-1"/>
  </pageFields>
  <dataFields count="1">
    <dataField name="Cuenta de Sexo" fld="10" subtotal="count" baseField="0" baseItem="0"/>
  </dataFields>
  <formats count="10">
    <format dxfId="518">
      <pivotArea outline="0" collapsedLevelsAreSubtotals="1" fieldPosition="0"/>
    </format>
    <format dxfId="517">
      <pivotArea field="17" type="button" dataOnly="0" labelOnly="1" outline="0" axis="axisCol" fieldPosition="0"/>
    </format>
    <format dxfId="516">
      <pivotArea dataOnly="0" labelOnly="1" grandCol="1" outline="0" fieldPosition="0"/>
    </format>
    <format dxfId="515">
      <pivotArea type="all" dataOnly="0" outline="0" fieldPosition="0"/>
    </format>
    <format dxfId="514">
      <pivotArea field="0" type="button" dataOnly="0" labelOnly="1" outline="0" axis="axisRow" fieldPosition="0"/>
    </format>
    <format dxfId="513">
      <pivotArea type="topRight" dataOnly="0" labelOnly="1" outline="0" fieldPosition="0"/>
    </format>
    <format dxfId="512">
      <pivotArea outline="0" collapsedLevelsAreSubtotals="1" fieldPosition="0"/>
    </format>
    <format dxfId="511">
      <pivotArea dataOnly="0" labelOnly="1" grandCol="1" outline="0" fieldPosition="0"/>
    </format>
    <format dxfId="510">
      <pivotArea dataOnly="0" labelOnly="1" fieldPosition="0">
        <references count="1">
          <reference field="0" count="10">
            <x v="1"/>
            <x v="2"/>
            <x v="3"/>
            <x v="4"/>
            <x v="5"/>
            <x v="6"/>
            <x v="7"/>
            <x v="8"/>
            <x v="9"/>
            <x v="10"/>
          </reference>
        </references>
      </pivotArea>
    </format>
    <format dxfId="509">
      <pivotArea dataOnly="0" labelOnly="1" fieldPosition="0">
        <references count="1">
          <reference field="0" count="10">
            <x v="1"/>
            <x v="2"/>
            <x v="3"/>
            <x v="4"/>
            <x v="5"/>
            <x v="6"/>
            <x v="7"/>
            <x v="8"/>
            <x v="9"/>
            <x v="10"/>
          </reference>
        </references>
      </pivotArea>
    </format>
  </formats>
  <chartFormats count="4">
    <chartFormat chart="13" format="2" series="1">
      <pivotArea type="data" outline="0" fieldPosition="0">
        <references count="2">
          <reference field="10" count="1" selected="0">
            <x v="7"/>
          </reference>
          <reference field="17" count="1" selected="0">
            <x v="0"/>
          </reference>
        </references>
      </pivotArea>
    </chartFormat>
    <chartFormat chart="13" format="3" series="1">
      <pivotArea type="data" outline="0" fieldPosition="0">
        <references count="2">
          <reference field="10" count="1" selected="0">
            <x v="4"/>
          </reference>
          <reference field="17" count="1" selected="0">
            <x v="0"/>
          </reference>
        </references>
      </pivotArea>
    </chartFormat>
    <chartFormat chart="14" format="0" series="1">
      <pivotArea type="data" outline="0" fieldPosition="0">
        <references count="3">
          <reference field="4294967294" count="1" selected="0">
            <x v="0"/>
          </reference>
          <reference field="10" count="1" selected="0">
            <x v="4"/>
          </reference>
          <reference field="17" count="1" selected="0">
            <x v="0"/>
          </reference>
        </references>
      </pivotArea>
    </chartFormat>
    <chartFormat chart="14" format="1" series="1">
      <pivotArea type="data" outline="0" fieldPosition="0">
        <references count="3">
          <reference field="4294967294" count="1" selected="0">
            <x v="0"/>
          </reference>
          <reference field="10" count="1" selected="0">
            <x v="7"/>
          </reference>
          <reference field="17" count="1" selected="0">
            <x v="0"/>
          </reference>
        </references>
      </pivotArea>
    </chartFormat>
  </chartFormats>
  <pivotTableStyleInfo name="PivotStyleLight16"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15.xml><?xml version="1.0" encoding="utf-8"?>
<pivotTableDefinition xmlns="http://schemas.openxmlformats.org/spreadsheetml/2006/main" name="TablaDinámica1" cacheId="0" applyNumberFormats="0" applyBorderFormats="0" applyFontFormats="0" applyPatternFormats="0" applyAlignmentFormats="0" applyWidthHeightFormats="1" dataCaption="Valores" grandTotalCaption="Total" updatedVersion="3" minRefreshableVersion="3" showCalcMbrs="0" useAutoFormatting="1" itemPrintTitles="1" createdVersion="3" indent="0" outline="1" outlineData="1" multipleFieldFilters="0" chartFormat="1" rowHeaderCaption="Pronostico del Incidente de Ahogamiento" colHeaderCaption="">
  <location ref="B159:O198" firstHeaderRow="1" firstDataRow="2" firstDataCol="1" rowPageCount="1" colPageCount="1"/>
  <pivotFields count="26">
    <pivotField axis="axisCol" multipleItemSelectionAllowed="1" showAll="0">
      <items count="15">
        <item h="1" x="0"/>
        <item x="1"/>
        <item x="2"/>
        <item x="3"/>
        <item x="4"/>
        <item x="5"/>
        <item x="6"/>
        <item x="7"/>
        <item x="8"/>
        <item x="9"/>
        <item x="10"/>
        <item x="11"/>
        <item x="12"/>
        <item x="13"/>
        <item t="default"/>
      </items>
    </pivotField>
    <pivotField showAll="0" defaultSubtotal="0"/>
    <pivotField showAll="0" defaultSubtotal="0"/>
    <pivotField showAll="0"/>
    <pivotField axis="axisRow" showAll="0">
      <items count="92">
        <item x="20"/>
        <item m="1" x="63"/>
        <item x="57"/>
        <item x="40"/>
        <item m="1" x="65"/>
        <item x="28"/>
        <item m="1" x="69"/>
        <item x="11"/>
        <item m="1" x="62"/>
        <item x="23"/>
        <item x="47"/>
        <item x="32"/>
        <item x="4"/>
        <item x="49"/>
        <item x="59"/>
        <item x="60"/>
        <item x="15"/>
        <item m="1" x="79"/>
        <item m="1" x="81"/>
        <item x="25"/>
        <item m="1" x="83"/>
        <item m="1" x="90"/>
        <item m="1" x="78"/>
        <item m="1" x="86"/>
        <item m="1" x="76"/>
        <item x="38"/>
        <item x="41"/>
        <item x="56"/>
        <item x="6"/>
        <item x="44"/>
        <item x="51"/>
        <item x="58"/>
        <item m="1" x="84"/>
        <item x="2"/>
        <item m="1" x="87"/>
        <item m="1" x="74"/>
        <item x="0"/>
        <item m="1" x="89"/>
        <item x="19"/>
        <item m="1" x="75"/>
        <item x="13"/>
        <item x="35"/>
        <item x="12"/>
        <item m="1" x="82"/>
        <item x="18"/>
        <item x="29"/>
        <item x="22"/>
        <item m="1" x="88"/>
        <item x="53"/>
        <item x="34"/>
        <item x="36"/>
        <item x="42"/>
        <item x="10"/>
        <item x="16"/>
        <item m="1" x="68"/>
        <item x="39"/>
        <item x="3"/>
        <item x="48"/>
        <item x="7"/>
        <item m="1" x="71"/>
        <item x="17"/>
        <item x="43"/>
        <item x="37"/>
        <item m="1" x="64"/>
        <item x="9"/>
        <item x="24"/>
        <item m="1" x="72"/>
        <item x="26"/>
        <item x="8"/>
        <item m="1" x="66"/>
        <item x="1"/>
        <item x="52"/>
        <item x="55"/>
        <item x="45"/>
        <item x="54"/>
        <item m="1" x="80"/>
        <item x="30"/>
        <item m="1" x="77"/>
        <item x="27"/>
        <item m="1" x="70"/>
        <item x="46"/>
        <item x="33"/>
        <item x="14"/>
        <item x="31"/>
        <item m="1" x="67"/>
        <item x="5"/>
        <item x="21"/>
        <item m="1" x="73"/>
        <item x="61"/>
        <item x="50"/>
        <item m="1" x="85"/>
        <item t="default"/>
      </items>
    </pivotField>
    <pivotField axis="axisPage" multipleItemSelectionAllowed="1" showAll="0">
      <items count="21">
        <item x="4"/>
        <item h="1" x="8"/>
        <item h="1" x="9"/>
        <item h="1" x="7"/>
        <item h="1" x="2"/>
        <item h="1" x="11"/>
        <item h="1" x="14"/>
        <item h="1" x="3"/>
        <item h="1" x="0"/>
        <item h="1" x="12"/>
        <item x="15"/>
        <item h="1" x="6"/>
        <item h="1" x="13"/>
        <item h="1" x="1"/>
        <item h="1" x="16"/>
        <item h="1" x="18"/>
        <item x="17"/>
        <item h="1" x="5"/>
        <item h="1" x="10"/>
        <item h="1" x="19"/>
        <item t="default"/>
      </items>
    </pivotField>
    <pivotField showAll="0"/>
    <pivotField showAll="0"/>
    <pivotField showAll="0"/>
    <pivotField showAll="0"/>
    <pivotField dataField="1" showAll="0" defaultSubtotal="0"/>
    <pivotField showAll="0"/>
    <pivotField showAll="0"/>
    <pivotField showAll="0"/>
    <pivotField showAll="0"/>
    <pivotField showAll="0"/>
    <pivotField showAll="0"/>
    <pivotField axis="axisRow" showAll="0">
      <items count="11">
        <item x="0"/>
        <item x="2"/>
        <item x="3"/>
        <item x="9"/>
        <item x="1"/>
        <item x="5"/>
        <item x="8"/>
        <item x="7"/>
        <item x="4"/>
        <item x="6"/>
        <item t="default"/>
      </items>
    </pivotField>
    <pivotField showAll="0"/>
    <pivotField showAll="0"/>
    <pivotField showAll="0"/>
    <pivotField showAll="0"/>
    <pivotField showAll="0"/>
    <pivotField showAll="0"/>
    <pivotField showAll="0"/>
    <pivotField showAll="0"/>
  </pivotFields>
  <rowFields count="2">
    <field x="17"/>
    <field x="4"/>
  </rowFields>
  <rowItems count="38">
    <i>
      <x/>
    </i>
    <i r="1">
      <x v="7"/>
    </i>
    <i r="1">
      <x v="16"/>
    </i>
    <i r="1">
      <x v="28"/>
    </i>
    <i r="1">
      <x v="40"/>
    </i>
    <i r="1">
      <x v="44"/>
    </i>
    <i r="1">
      <x v="58"/>
    </i>
    <i r="1">
      <x v="61"/>
    </i>
    <i r="1">
      <x v="73"/>
    </i>
    <i>
      <x v="1"/>
    </i>
    <i r="1">
      <x v="7"/>
    </i>
    <i r="1">
      <x v="16"/>
    </i>
    <i r="1">
      <x v="40"/>
    </i>
    <i r="1">
      <x v="44"/>
    </i>
    <i r="1">
      <x v="58"/>
    </i>
    <i r="1">
      <x v="73"/>
    </i>
    <i>
      <x v="2"/>
    </i>
    <i r="1">
      <x v="7"/>
    </i>
    <i r="1">
      <x v="16"/>
    </i>
    <i r="1">
      <x v="26"/>
    </i>
    <i r="1">
      <x v="28"/>
    </i>
    <i r="1">
      <x v="40"/>
    </i>
    <i r="1">
      <x v="58"/>
    </i>
    <i r="1">
      <x v="61"/>
    </i>
    <i r="1">
      <x v="73"/>
    </i>
    <i>
      <x v="4"/>
    </i>
    <i r="1">
      <x v="7"/>
    </i>
    <i r="1">
      <x v="16"/>
    </i>
    <i r="1">
      <x v="40"/>
    </i>
    <i r="1">
      <x v="44"/>
    </i>
    <i r="1">
      <x v="58"/>
    </i>
    <i>
      <x v="5"/>
    </i>
    <i r="1">
      <x v="28"/>
    </i>
    <i r="1">
      <x v="40"/>
    </i>
    <i r="1">
      <x v="73"/>
    </i>
    <i>
      <x v="8"/>
    </i>
    <i r="1">
      <x v="40"/>
    </i>
    <i t="grand">
      <x/>
    </i>
  </rowItems>
  <colFields count="1">
    <field x="0"/>
  </colFields>
  <colItems count="13">
    <i>
      <x v="1"/>
    </i>
    <i>
      <x v="2"/>
    </i>
    <i>
      <x v="3"/>
    </i>
    <i>
      <x v="4"/>
    </i>
    <i>
      <x v="5"/>
    </i>
    <i>
      <x v="6"/>
    </i>
    <i>
      <x v="7"/>
    </i>
    <i>
      <x v="8"/>
    </i>
    <i>
      <x v="9"/>
    </i>
    <i>
      <x v="10"/>
    </i>
    <i>
      <x v="11"/>
    </i>
    <i>
      <x v="12"/>
    </i>
    <i t="grand">
      <x/>
    </i>
  </colItems>
  <pageFields count="1">
    <pageField fld="5" hier="-1"/>
  </pageFields>
  <dataFields count="1">
    <dataField name="Pronóstico" fld="10" subtotal="count" baseField="0" baseItem="0"/>
  </dataFields>
  <formats count="13">
    <format dxfId="531">
      <pivotArea outline="0" collapsedLevelsAreSubtotals="1" fieldPosition="0"/>
    </format>
    <format dxfId="530">
      <pivotArea field="17" type="button" dataOnly="0" labelOnly="1" outline="0" axis="axisRow" fieldPosition="0"/>
    </format>
    <format dxfId="529">
      <pivotArea dataOnly="0" labelOnly="1" grandCol="1" outline="0" fieldPosition="0"/>
    </format>
    <format dxfId="528">
      <pivotArea type="all" dataOnly="0" outline="0" fieldPosition="0"/>
    </format>
    <format dxfId="527">
      <pivotArea field="0" type="button" dataOnly="0" labelOnly="1" outline="0" axis="axisCol" fieldPosition="0"/>
    </format>
    <format dxfId="526">
      <pivotArea type="topRight" dataOnly="0" labelOnly="1" outline="0" fieldPosition="0"/>
    </format>
    <format dxfId="525">
      <pivotArea outline="0" collapsedLevelsAreSubtotals="1" fieldPosition="0"/>
    </format>
    <format dxfId="524">
      <pivotArea dataOnly="0" labelOnly="1" fieldPosition="0">
        <references count="1">
          <reference field="0" count="8">
            <x v="1"/>
            <x v="2"/>
            <x v="3"/>
            <x v="4"/>
            <x v="5"/>
            <x v="6"/>
            <x v="7"/>
            <x v="8"/>
          </reference>
        </references>
      </pivotArea>
    </format>
    <format dxfId="523">
      <pivotArea dataOnly="0" labelOnly="1" grandCol="1" outline="0" fieldPosition="0"/>
    </format>
    <format dxfId="522">
      <pivotArea collapsedLevelsAreSubtotals="1" fieldPosition="0">
        <references count="1">
          <reference field="17" count="1">
            <x v="0"/>
          </reference>
        </references>
      </pivotArea>
    </format>
    <format dxfId="521">
      <pivotArea collapsedLevelsAreSubtotals="1" fieldPosition="0">
        <references count="2">
          <reference field="4" count="7">
            <x v="7"/>
            <x v="16"/>
            <x v="28"/>
            <x v="40"/>
            <x v="44"/>
            <x v="58"/>
            <x v="73"/>
          </reference>
          <reference field="17" count="1" selected="0">
            <x v="0"/>
          </reference>
        </references>
      </pivotArea>
    </format>
    <format dxfId="520">
      <pivotArea dataOnly="0" labelOnly="1" fieldPosition="0">
        <references count="1">
          <reference field="17" count="1">
            <x v="0"/>
          </reference>
        </references>
      </pivotArea>
    </format>
    <format dxfId="519">
      <pivotArea dataOnly="0" labelOnly="1" fieldPosition="0">
        <references count="2">
          <reference field="4" count="7">
            <x v="7"/>
            <x v="16"/>
            <x v="28"/>
            <x v="40"/>
            <x v="44"/>
            <x v="58"/>
            <x v="73"/>
          </reference>
          <reference field="17" count="1" selected="0">
            <x v="0"/>
          </reference>
        </references>
      </pivotArea>
    </format>
  </formats>
  <chartFormats count="10">
    <chartFormat chart="0" format="0" series="1">
      <pivotArea type="data" outline="0" fieldPosition="0">
        <references count="2">
          <reference field="4294967294" count="1" selected="0">
            <x v="0"/>
          </reference>
          <reference field="0" count="1" selected="0">
            <x v="1"/>
          </reference>
        </references>
      </pivotArea>
    </chartFormat>
    <chartFormat chart="0" format="1" series="1">
      <pivotArea type="data" outline="0" fieldPosition="0">
        <references count="2">
          <reference field="4294967294" count="1" selected="0">
            <x v="0"/>
          </reference>
          <reference field="0" count="1" selected="0">
            <x v="2"/>
          </reference>
        </references>
      </pivotArea>
    </chartFormat>
    <chartFormat chart="0" format="2" series="1">
      <pivotArea type="data" outline="0" fieldPosition="0">
        <references count="2">
          <reference field="4294967294" count="1" selected="0">
            <x v="0"/>
          </reference>
          <reference field="0" count="1" selected="0">
            <x v="3"/>
          </reference>
        </references>
      </pivotArea>
    </chartFormat>
    <chartFormat chart="0" format="3" series="1">
      <pivotArea type="data" outline="0" fieldPosition="0">
        <references count="2">
          <reference field="4294967294" count="1" selected="0">
            <x v="0"/>
          </reference>
          <reference field="0" count="1" selected="0">
            <x v="4"/>
          </reference>
        </references>
      </pivotArea>
    </chartFormat>
    <chartFormat chart="0" format="4" series="1">
      <pivotArea type="data" outline="0" fieldPosition="0">
        <references count="2">
          <reference field="4294967294" count="1" selected="0">
            <x v="0"/>
          </reference>
          <reference field="0" count="1" selected="0">
            <x v="5"/>
          </reference>
        </references>
      </pivotArea>
    </chartFormat>
    <chartFormat chart="0" format="5" series="1">
      <pivotArea type="data" outline="0" fieldPosition="0">
        <references count="2">
          <reference field="4294967294" count="1" selected="0">
            <x v="0"/>
          </reference>
          <reference field="0" count="1" selected="0">
            <x v="6"/>
          </reference>
        </references>
      </pivotArea>
    </chartFormat>
    <chartFormat chart="0" format="6" series="1">
      <pivotArea type="data" outline="0" fieldPosition="0">
        <references count="2">
          <reference field="4294967294" count="1" selected="0">
            <x v="0"/>
          </reference>
          <reference field="0" count="1" selected="0">
            <x v="7"/>
          </reference>
        </references>
      </pivotArea>
    </chartFormat>
    <chartFormat chart="0" format="7" series="1">
      <pivotArea type="data" outline="0" fieldPosition="0">
        <references count="2">
          <reference field="4294967294" count="1" selected="0">
            <x v="0"/>
          </reference>
          <reference field="0" count="1" selected="0">
            <x v="8"/>
          </reference>
        </references>
      </pivotArea>
    </chartFormat>
    <chartFormat chart="0" format="8" series="1">
      <pivotArea type="data" outline="0" fieldPosition="0">
        <references count="2">
          <reference field="4294967294" count="1" selected="0">
            <x v="0"/>
          </reference>
          <reference field="0" count="1" selected="0">
            <x v="9"/>
          </reference>
        </references>
      </pivotArea>
    </chartFormat>
    <chartFormat chart="0" format="9" series="1">
      <pivotArea type="data" outline="0" fieldPosition="0">
        <references count="2">
          <reference field="4294967294" count="1" selected="0">
            <x v="0"/>
          </reference>
          <reference field="0" count="1" selected="0">
            <x v="10"/>
          </reference>
        </references>
      </pivotArea>
    </chartFormat>
  </chartFormats>
  <pivotTableStyleInfo name="PivotStyleLight16"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16.xml><?xml version="1.0" encoding="utf-8"?>
<pivotTableDefinition xmlns="http://schemas.openxmlformats.org/spreadsheetml/2006/main" name="Tabla dinámica3" cacheId="0" applyNumberFormats="0" applyBorderFormats="0" applyFontFormats="0" applyPatternFormats="0" applyAlignmentFormats="0" applyWidthHeightFormats="1" dataCaption="Valores" grandTotalCaption="Total" updatedVersion="3" minRefreshableVersion="3" showCalcMbrs="0" useAutoFormatting="1" itemPrintTitles="1" createdVersion="3" indent="0" outline="1" outlineData="1" multipleFieldFilters="0" rowHeaderCaption="Pronostico del Incidente de Ahogamiento" colHeaderCaption="">
  <location ref="B62:M146" firstHeaderRow="1" firstDataRow="2" firstDataCol="1"/>
  <pivotFields count="26">
    <pivotField multipleItemSelectionAllowed="1" showAll="0"/>
    <pivotField showAll="0" defaultSubtotal="0"/>
    <pivotField showAll="0" defaultSubtotal="0"/>
    <pivotField showAll="0"/>
    <pivotField axis="axisRow" showAll="0">
      <items count="92">
        <item x="20"/>
        <item x="23"/>
        <item x="44"/>
        <item x="19"/>
        <item x="12"/>
        <item x="10"/>
        <item x="48"/>
        <item x="7"/>
        <item x="9"/>
        <item x="24"/>
        <item x="1"/>
        <item x="27"/>
        <item x="21"/>
        <item x="61"/>
        <item x="33"/>
        <item x="31"/>
        <item x="30"/>
        <item x="15"/>
        <item x="25"/>
        <item x="4"/>
        <item x="3"/>
        <item x="37"/>
        <item x="13"/>
        <item x="28"/>
        <item m="1" x="72"/>
        <item x="45"/>
        <item x="47"/>
        <item m="1" x="70"/>
        <item x="35"/>
        <item x="17"/>
        <item x="60"/>
        <item x="22"/>
        <item x="42"/>
        <item x="18"/>
        <item x="6"/>
        <item x="56"/>
        <item x="2"/>
        <item x="32"/>
        <item x="11"/>
        <item x="38"/>
        <item m="1" x="88"/>
        <item x="0"/>
        <item x="26"/>
        <item x="39"/>
        <item x="57"/>
        <item m="1" x="75"/>
        <item x="29"/>
        <item x="16"/>
        <item x="46"/>
        <item m="1" x="77"/>
        <item x="52"/>
        <item x="41"/>
        <item x="40"/>
        <item m="1" x="74"/>
        <item x="51"/>
        <item x="5"/>
        <item x="14"/>
        <item m="1" x="63"/>
        <item x="49"/>
        <item m="1" x="73"/>
        <item x="55"/>
        <item m="1" x="65"/>
        <item m="1" x="66"/>
        <item x="54"/>
        <item x="43"/>
        <item x="58"/>
        <item m="1" x="87"/>
        <item m="1" x="80"/>
        <item m="1" x="69"/>
        <item m="1" x="76"/>
        <item m="1" x="83"/>
        <item x="8"/>
        <item m="1" x="82"/>
        <item x="36"/>
        <item m="1" x="62"/>
        <item x="34"/>
        <item m="1" x="84"/>
        <item m="1" x="67"/>
        <item m="1" x="90"/>
        <item x="59"/>
        <item m="1" x="81"/>
        <item m="1" x="71"/>
        <item m="1" x="78"/>
        <item x="53"/>
        <item m="1" x="86"/>
        <item m="1" x="64"/>
        <item m="1" x="68"/>
        <item m="1" x="89"/>
        <item m="1" x="79"/>
        <item x="50"/>
        <item m="1" x="85"/>
        <item t="default"/>
      </items>
    </pivotField>
    <pivotField axis="axisRow" showAll="0">
      <items count="21">
        <item x="4"/>
        <item x="8"/>
        <item x="9"/>
        <item x="2"/>
        <item x="14"/>
        <item x="6"/>
        <item x="1"/>
        <item x="18"/>
        <item x="5"/>
        <item x="10"/>
        <item x="19"/>
        <item x="12"/>
        <item x="0"/>
        <item x="11"/>
        <item x="7"/>
        <item x="3"/>
        <item x="13"/>
        <item x="16"/>
        <item x="15"/>
        <item x="17"/>
        <item t="default" sd="0"/>
      </items>
    </pivotField>
    <pivotField showAll="0"/>
    <pivotField showAll="0"/>
    <pivotField showAll="0"/>
    <pivotField showAll="0"/>
    <pivotField dataField="1" showAll="0" defaultSubtotal="0"/>
    <pivotField showAll="0"/>
    <pivotField showAll="0"/>
    <pivotField showAll="0"/>
    <pivotField showAll="0"/>
    <pivotField showAll="0"/>
    <pivotField showAll="0"/>
    <pivotField axis="axisCol" showAll="0">
      <items count="11">
        <item x="0"/>
        <item x="2"/>
        <item x="3"/>
        <item x="9"/>
        <item x="1"/>
        <item x="5"/>
        <item x="8"/>
        <item x="7"/>
        <item x="4"/>
        <item x="6"/>
        <item t="default"/>
      </items>
    </pivotField>
    <pivotField showAll="0"/>
    <pivotField showAll="0"/>
    <pivotField showAll="0"/>
    <pivotField showAll="0"/>
    <pivotField showAll="0"/>
    <pivotField showAll="0"/>
    <pivotField showAll="0"/>
    <pivotField showAll="0"/>
  </pivotFields>
  <rowFields count="2">
    <field x="5"/>
    <field x="4"/>
  </rowFields>
  <rowItems count="83">
    <i>
      <x/>
    </i>
    <i r="1">
      <x v="7"/>
    </i>
    <i r="1">
      <x v="17"/>
    </i>
    <i r="1">
      <x v="22"/>
    </i>
    <i r="1">
      <x v="25"/>
    </i>
    <i r="1">
      <x v="33"/>
    </i>
    <i r="1">
      <x v="34"/>
    </i>
    <i r="1">
      <x v="38"/>
    </i>
    <i>
      <x v="1"/>
    </i>
    <i r="1">
      <x v="12"/>
    </i>
    <i r="1">
      <x v="46"/>
    </i>
    <i>
      <x v="2"/>
    </i>
    <i r="1">
      <x v="1"/>
    </i>
    <i>
      <x v="3"/>
    </i>
    <i r="1">
      <x v="3"/>
    </i>
    <i r="1">
      <x v="5"/>
    </i>
    <i r="1">
      <x v="11"/>
    </i>
    <i r="1">
      <x v="36"/>
    </i>
    <i r="1">
      <x v="54"/>
    </i>
    <i r="1">
      <x v="73"/>
    </i>
    <i r="1">
      <x v="75"/>
    </i>
    <i r="1">
      <x v="83"/>
    </i>
    <i>
      <x v="4"/>
    </i>
    <i r="1">
      <x v="2"/>
    </i>
    <i r="1">
      <x v="28"/>
    </i>
    <i r="1">
      <x v="35"/>
    </i>
    <i r="1">
      <x v="48"/>
    </i>
    <i r="1">
      <x v="52"/>
    </i>
    <i>
      <x v="5"/>
    </i>
    <i r="1">
      <x v="4"/>
    </i>
    <i r="1">
      <x v="15"/>
    </i>
    <i r="1">
      <x v="44"/>
    </i>
    <i>
      <x v="6"/>
    </i>
    <i r="1">
      <x/>
    </i>
    <i r="1">
      <x v="10"/>
    </i>
    <i r="1">
      <x v="20"/>
    </i>
    <i r="1">
      <x v="42"/>
    </i>
    <i>
      <x v="7"/>
    </i>
    <i r="1">
      <x v="6"/>
    </i>
    <i>
      <x v="8"/>
    </i>
    <i r="1">
      <x v="8"/>
    </i>
    <i>
      <x v="9"/>
    </i>
    <i r="1">
      <x v="9"/>
    </i>
    <i>
      <x v="10"/>
    </i>
    <i r="1">
      <x v="13"/>
    </i>
    <i>
      <x v="11"/>
    </i>
    <i r="1">
      <x v="14"/>
    </i>
    <i r="1">
      <x v="23"/>
    </i>
    <i r="1">
      <x v="39"/>
    </i>
    <i r="1">
      <x v="89"/>
    </i>
    <i>
      <x v="12"/>
    </i>
    <i r="1">
      <x v="16"/>
    </i>
    <i r="1">
      <x v="19"/>
    </i>
    <i r="1">
      <x v="41"/>
    </i>
    <i r="1">
      <x v="43"/>
    </i>
    <i>
      <x v="13"/>
    </i>
    <i r="1">
      <x v="18"/>
    </i>
    <i>
      <x v="14"/>
    </i>
    <i r="1">
      <x v="21"/>
    </i>
    <i r="1">
      <x v="29"/>
    </i>
    <i r="1">
      <x v="31"/>
    </i>
    <i r="1">
      <x v="65"/>
    </i>
    <i r="1">
      <x v="79"/>
    </i>
    <i>
      <x v="15"/>
    </i>
    <i r="1">
      <x v="26"/>
    </i>
    <i r="1">
      <x v="47"/>
    </i>
    <i r="1">
      <x v="50"/>
    </i>
    <i r="1">
      <x v="55"/>
    </i>
    <i r="1">
      <x v="56"/>
    </i>
    <i r="1">
      <x v="58"/>
    </i>
    <i r="1">
      <x v="60"/>
    </i>
    <i r="1">
      <x v="63"/>
    </i>
    <i r="1">
      <x v="71"/>
    </i>
    <i>
      <x v="16"/>
    </i>
    <i r="1">
      <x v="30"/>
    </i>
    <i r="1">
      <x v="37"/>
    </i>
    <i>
      <x v="17"/>
    </i>
    <i r="1">
      <x v="32"/>
    </i>
    <i>
      <x v="18"/>
    </i>
    <i r="1">
      <x v="51"/>
    </i>
    <i>
      <x v="19"/>
    </i>
    <i r="1">
      <x v="64"/>
    </i>
    <i t="grand">
      <x/>
    </i>
  </rowItems>
  <colFields count="1">
    <field x="17"/>
  </colFields>
  <colItems count="11">
    <i>
      <x/>
    </i>
    <i>
      <x v="1"/>
    </i>
    <i>
      <x v="2"/>
    </i>
    <i>
      <x v="3"/>
    </i>
    <i>
      <x v="4"/>
    </i>
    <i>
      <x v="5"/>
    </i>
    <i>
      <x v="6"/>
    </i>
    <i>
      <x v="7"/>
    </i>
    <i>
      <x v="8"/>
    </i>
    <i>
      <x v="9"/>
    </i>
    <i t="grand">
      <x/>
    </i>
  </colItems>
  <dataFields count="1">
    <dataField name="Pronóstico" fld="10" subtotal="count" baseField="0" baseItem="0"/>
  </dataFields>
  <formats count="27">
    <format dxfId="558">
      <pivotArea outline="0" collapsedLevelsAreSubtotals="1" fieldPosition="0"/>
    </format>
    <format dxfId="557">
      <pivotArea field="17" type="button" dataOnly="0" labelOnly="1" outline="0" axis="axisCol" fieldPosition="0"/>
    </format>
    <format dxfId="556">
      <pivotArea dataOnly="0" labelOnly="1" grandCol="1" outline="0" fieldPosition="0"/>
    </format>
    <format dxfId="555">
      <pivotArea outline="0" collapsedLevelsAreSubtotals="1" fieldPosition="0"/>
    </format>
    <format dxfId="554">
      <pivotArea dataOnly="0" labelOnly="1" grandCol="1" outline="0" fieldPosition="0"/>
    </format>
    <format dxfId="553">
      <pivotArea type="all" dataOnly="0" outline="0" fieldPosition="0"/>
    </format>
    <format dxfId="552">
      <pivotArea dataOnly="0" labelOnly="1" fieldPosition="0">
        <references count="1">
          <reference field="17" count="6">
            <x v="0"/>
            <x v="1"/>
            <x v="2"/>
            <x v="4"/>
            <x v="5"/>
            <x v="6"/>
          </reference>
        </references>
      </pivotArea>
    </format>
    <format dxfId="551">
      <pivotArea dataOnly="0" labelOnly="1" grandCol="1" outline="0" fieldPosition="0"/>
    </format>
    <format dxfId="550">
      <pivotArea outline="0" collapsedLevelsAreSubtotals="1" fieldPosition="0">
        <references count="1">
          <reference field="17" count="6" selected="0">
            <x v="0"/>
            <x v="1"/>
            <x v="2"/>
            <x v="4"/>
            <x v="5"/>
            <x v="6"/>
          </reference>
        </references>
      </pivotArea>
    </format>
    <format dxfId="549">
      <pivotArea field="17" type="button" dataOnly="0" labelOnly="1" outline="0" axis="axisCol" fieldPosition="0"/>
    </format>
    <format dxfId="548">
      <pivotArea type="topRight" dataOnly="0" labelOnly="1" outline="0" fieldPosition="0"/>
    </format>
    <format dxfId="547">
      <pivotArea dataOnly="0" labelOnly="1" fieldPosition="0">
        <references count="1">
          <reference field="17" count="6">
            <x v="0"/>
            <x v="1"/>
            <x v="2"/>
            <x v="4"/>
            <x v="5"/>
            <x v="6"/>
          </reference>
        </references>
      </pivotArea>
    </format>
    <format dxfId="546">
      <pivotArea field="5" type="button" dataOnly="0" labelOnly="1" outline="0" axis="axisRow" fieldPosition="0"/>
    </format>
    <format dxfId="545">
      <pivotArea dataOnly="0" labelOnly="1" fieldPosition="0">
        <references count="1">
          <reference field="17" count="6">
            <x v="0"/>
            <x v="1"/>
            <x v="2"/>
            <x v="4"/>
            <x v="5"/>
            <x v="6"/>
          </reference>
        </references>
      </pivotArea>
    </format>
    <format dxfId="544">
      <pivotArea dataOnly="0" labelOnly="1" grandCol="1" outline="0" fieldPosition="0"/>
    </format>
    <format dxfId="543">
      <pivotArea field="5" type="button" dataOnly="0" labelOnly="1" outline="0" axis="axisRow" fieldPosition="0"/>
    </format>
    <format dxfId="542">
      <pivotArea dataOnly="0" labelOnly="1" fieldPosition="0">
        <references count="1">
          <reference field="17" count="6">
            <x v="0"/>
            <x v="1"/>
            <x v="2"/>
            <x v="4"/>
            <x v="5"/>
            <x v="6"/>
          </reference>
        </references>
      </pivotArea>
    </format>
    <format dxfId="541">
      <pivotArea dataOnly="0" labelOnly="1" grandCol="1" outline="0" fieldPosition="0"/>
    </format>
    <format dxfId="540">
      <pivotArea field="5" type="button" dataOnly="0" labelOnly="1" outline="0" axis="axisRow" fieldPosition="0"/>
    </format>
    <format dxfId="539">
      <pivotArea dataOnly="0" labelOnly="1" fieldPosition="0">
        <references count="1">
          <reference field="17" count="6">
            <x v="0"/>
            <x v="1"/>
            <x v="2"/>
            <x v="4"/>
            <x v="5"/>
            <x v="6"/>
          </reference>
        </references>
      </pivotArea>
    </format>
    <format dxfId="538">
      <pivotArea dataOnly="0" labelOnly="1" grandCol="1" outline="0" fieldPosition="0"/>
    </format>
    <format dxfId="537">
      <pivotArea field="5" type="button" dataOnly="0" labelOnly="1" outline="0" axis="axisRow" fieldPosition="0"/>
    </format>
    <format dxfId="536">
      <pivotArea dataOnly="0" labelOnly="1" fieldPosition="0">
        <references count="1">
          <reference field="17" count="0"/>
        </references>
      </pivotArea>
    </format>
    <format dxfId="535">
      <pivotArea dataOnly="0" labelOnly="1" grandCol="1" outline="0" fieldPosition="0"/>
    </format>
    <format dxfId="534">
      <pivotArea field="5" type="button" dataOnly="0" labelOnly="1" outline="0" axis="axisRow" fieldPosition="0"/>
    </format>
    <format dxfId="533">
      <pivotArea dataOnly="0" labelOnly="1" fieldPosition="0">
        <references count="1">
          <reference field="17" count="0"/>
        </references>
      </pivotArea>
    </format>
    <format dxfId="532">
      <pivotArea dataOnly="0" labelOnly="1" grandCol="1" outline="0" fieldPosition="0"/>
    </format>
  </formats>
  <pivotTableStyleInfo name="PivotStyleLight16"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17.xml><?xml version="1.0" encoding="utf-8"?>
<pivotTableDefinition xmlns="http://schemas.openxmlformats.org/spreadsheetml/2006/main" name="Tabla dinámica5" cacheId="0" applyNumberFormats="0" applyBorderFormats="0" applyFontFormats="0" applyPatternFormats="0" applyAlignmentFormats="0" applyWidthHeightFormats="1" dataCaption="Valores" grandTotalCaption="Total" updatedVersion="3" minRefreshableVersion="3" showCalcMbrs="0" useAutoFormatting="1" itemPrintTitles="1" createdVersion="3" indent="0" outline="1" outlineData="1" multipleFieldFilters="0" chartFormat="13" rowHeaderCaption="Pronostico del Incidente de Ahogamiento" colHeaderCaption="">
  <location ref="X67:AH81" firstHeaderRow="1" firstDataRow="2" firstDataCol="1" rowPageCount="1" colPageCount="1"/>
  <pivotFields count="26">
    <pivotField axis="axisRow" multipleItemSelectionAllowed="1" showAll="0">
      <items count="15">
        <item h="1" x="0"/>
        <item x="1"/>
        <item x="2"/>
        <item x="3"/>
        <item x="4"/>
        <item x="5"/>
        <item x="6"/>
        <item x="7"/>
        <item x="8"/>
        <item x="9"/>
        <item x="10"/>
        <item x="11"/>
        <item x="12"/>
        <item x="13"/>
        <item t="default"/>
      </items>
    </pivotField>
    <pivotField showAll="0" defaultSubtotal="0"/>
    <pivotField showAll="0" defaultSubtotal="0"/>
    <pivotField showAll="0"/>
    <pivotField showAll="0"/>
    <pivotField showAll="0"/>
    <pivotField showAll="0"/>
    <pivotField showAll="0"/>
    <pivotField showAll="0"/>
    <pivotField showAll="0"/>
    <pivotField dataField="1" showAll="0" defaultSubtotal="0"/>
    <pivotField showAll="0"/>
    <pivotField showAll="0"/>
    <pivotField showAll="0"/>
    <pivotField showAll="0"/>
    <pivotField showAll="0"/>
    <pivotField showAll="0"/>
    <pivotField axis="axisCol" showAll="0">
      <items count="11">
        <item x="0"/>
        <item x="2"/>
        <item x="3"/>
        <item x="9"/>
        <item x="1"/>
        <item x="5"/>
        <item x="8"/>
        <item x="7"/>
        <item x="4"/>
        <item x="6"/>
        <item t="default"/>
      </items>
    </pivotField>
    <pivotField axis="axisPage" multipleItemSelectionAllowed="1" showAll="0">
      <items count="23">
        <item h="1" x="6"/>
        <item h="1" x="0"/>
        <item h="1" x="17"/>
        <item m="1" x="21"/>
        <item h="1" x="13"/>
        <item x="8"/>
        <item m="1" x="20"/>
        <item x="5"/>
        <item h="1" x="10"/>
        <item h="1" x="16"/>
        <item h="1" x="7"/>
        <item h="1" x="15"/>
        <item h="1" x="12"/>
        <item h="1" x="9"/>
        <item h="1" x="14"/>
        <item x="2"/>
        <item x="3"/>
        <item x="4"/>
        <item h="1" x="1"/>
        <item m="1" x="19"/>
        <item h="1" x="11"/>
        <item h="1" x="18"/>
        <item t="default"/>
      </items>
    </pivotField>
    <pivotField showAll="0"/>
    <pivotField showAll="0"/>
    <pivotField showAll="0"/>
    <pivotField showAll="0"/>
    <pivotField showAll="0"/>
    <pivotField showAll="0"/>
    <pivotField showAll="0"/>
  </pivotFields>
  <rowFields count="1">
    <field x="0"/>
  </rowFields>
  <rowItems count="13">
    <i>
      <x v="1"/>
    </i>
    <i>
      <x v="2"/>
    </i>
    <i>
      <x v="3"/>
    </i>
    <i>
      <x v="4"/>
    </i>
    <i>
      <x v="5"/>
    </i>
    <i>
      <x v="6"/>
    </i>
    <i>
      <x v="7"/>
    </i>
    <i>
      <x v="8"/>
    </i>
    <i>
      <x v="9"/>
    </i>
    <i>
      <x v="10"/>
    </i>
    <i>
      <x v="11"/>
    </i>
    <i>
      <x v="12"/>
    </i>
    <i t="grand">
      <x/>
    </i>
  </rowItems>
  <colFields count="1">
    <field x="17"/>
  </colFields>
  <colItems count="10">
    <i>
      <x/>
    </i>
    <i>
      <x v="1"/>
    </i>
    <i>
      <x v="2"/>
    </i>
    <i>
      <x v="4"/>
    </i>
    <i>
      <x v="5"/>
    </i>
    <i>
      <x v="6"/>
    </i>
    <i>
      <x v="7"/>
    </i>
    <i>
      <x v="8"/>
    </i>
    <i>
      <x v="9"/>
    </i>
    <i t="grand">
      <x/>
    </i>
  </colItems>
  <pageFields count="1">
    <pageField fld="18" hier="-1"/>
  </pageFields>
  <dataFields count="1">
    <dataField name="Pronóstico" fld="10" subtotal="count" baseField="0" baseItem="0"/>
  </dataFields>
  <formats count="10">
    <format dxfId="568">
      <pivotArea outline="0" collapsedLevelsAreSubtotals="1" fieldPosition="0"/>
    </format>
    <format dxfId="567">
      <pivotArea field="17" type="button" dataOnly="0" labelOnly="1" outline="0" axis="axisCol" fieldPosition="0"/>
    </format>
    <format dxfId="566">
      <pivotArea dataOnly="0" labelOnly="1" grandCol="1" outline="0" fieldPosition="0"/>
    </format>
    <format dxfId="565">
      <pivotArea type="all" dataOnly="0" outline="0" fieldPosition="0"/>
    </format>
    <format dxfId="564">
      <pivotArea field="0" type="button" dataOnly="0" labelOnly="1" outline="0" axis="axisRow" fieldPosition="0"/>
    </format>
    <format dxfId="563">
      <pivotArea type="topRight" dataOnly="0" labelOnly="1" outline="0" fieldPosition="0"/>
    </format>
    <format dxfId="562">
      <pivotArea outline="0" collapsedLevelsAreSubtotals="1" fieldPosition="0"/>
    </format>
    <format dxfId="561">
      <pivotArea dataOnly="0" labelOnly="1" grandCol="1" outline="0" fieldPosition="0"/>
    </format>
    <format dxfId="560">
      <pivotArea dataOnly="0" labelOnly="1" fieldPosition="0">
        <references count="1">
          <reference field="0" count="10">
            <x v="1"/>
            <x v="2"/>
            <x v="3"/>
            <x v="4"/>
            <x v="5"/>
            <x v="6"/>
            <x v="7"/>
            <x v="8"/>
            <x v="9"/>
            <x v="10"/>
          </reference>
        </references>
      </pivotArea>
    </format>
    <format dxfId="559">
      <pivotArea dataOnly="0" labelOnly="1" fieldPosition="0">
        <references count="1">
          <reference field="0" count="10">
            <x v="1"/>
            <x v="2"/>
            <x v="3"/>
            <x v="4"/>
            <x v="5"/>
            <x v="6"/>
            <x v="7"/>
            <x v="8"/>
            <x v="9"/>
            <x v="10"/>
          </reference>
        </references>
      </pivotArea>
    </format>
  </formats>
  <chartFormats count="29">
    <chartFormat chart="0" format="0" series="1">
      <pivotArea type="data" outline="0" fieldPosition="0">
        <references count="2">
          <reference field="4294967294" count="1" selected="0">
            <x v="0"/>
          </reference>
          <reference field="0" count="1" selected="0">
            <x v="1"/>
          </reference>
        </references>
      </pivotArea>
    </chartFormat>
    <chartFormat chart="0" format="1" series="1">
      <pivotArea type="data" outline="0" fieldPosition="0">
        <references count="2">
          <reference field="4294967294" count="1" selected="0">
            <x v="0"/>
          </reference>
          <reference field="0" count="1" selected="0">
            <x v="2"/>
          </reference>
        </references>
      </pivotArea>
    </chartFormat>
    <chartFormat chart="0" format="2" series="1">
      <pivotArea type="data" outline="0" fieldPosition="0">
        <references count="2">
          <reference field="4294967294" count="1" selected="0">
            <x v="0"/>
          </reference>
          <reference field="0" count="1" selected="0">
            <x v="3"/>
          </reference>
        </references>
      </pivotArea>
    </chartFormat>
    <chartFormat chart="0" format="3" series="1">
      <pivotArea type="data" outline="0" fieldPosition="0">
        <references count="2">
          <reference field="4294967294" count="1" selected="0">
            <x v="0"/>
          </reference>
          <reference field="0" count="1" selected="0">
            <x v="4"/>
          </reference>
        </references>
      </pivotArea>
    </chartFormat>
    <chartFormat chart="0" format="4" series="1">
      <pivotArea type="data" outline="0" fieldPosition="0">
        <references count="2">
          <reference field="4294967294" count="1" selected="0">
            <x v="0"/>
          </reference>
          <reference field="0" count="1" selected="0">
            <x v="5"/>
          </reference>
        </references>
      </pivotArea>
    </chartFormat>
    <chartFormat chart="0" format="5" series="1">
      <pivotArea type="data" outline="0" fieldPosition="0">
        <references count="2">
          <reference field="4294967294" count="1" selected="0">
            <x v="0"/>
          </reference>
          <reference field="0" count="1" selected="0">
            <x v="6"/>
          </reference>
        </references>
      </pivotArea>
    </chartFormat>
    <chartFormat chart="0" format="6" series="1">
      <pivotArea type="data" outline="0" fieldPosition="0">
        <references count="2">
          <reference field="4294967294" count="1" selected="0">
            <x v="0"/>
          </reference>
          <reference field="0" count="1" selected="0">
            <x v="7"/>
          </reference>
        </references>
      </pivotArea>
    </chartFormat>
    <chartFormat chart="0" format="7" series="1">
      <pivotArea type="data" outline="0" fieldPosition="0">
        <references count="2">
          <reference field="4294967294" count="1" selected="0">
            <x v="0"/>
          </reference>
          <reference field="0" count="1" selected="0">
            <x v="8"/>
          </reference>
        </references>
      </pivotArea>
    </chartFormat>
    <chartFormat chart="0" format="8" series="1">
      <pivotArea type="data" outline="0" fieldPosition="0">
        <references count="2">
          <reference field="4294967294" count="1" selected="0">
            <x v="0"/>
          </reference>
          <reference field="0" count="1" selected="0">
            <x v="9"/>
          </reference>
        </references>
      </pivotArea>
    </chartFormat>
    <chartFormat chart="0" format="9" series="1">
      <pivotArea type="data" outline="0" fieldPosition="0">
        <references count="2">
          <reference field="4294967294" count="1" selected="0">
            <x v="0"/>
          </reference>
          <reference field="0" count="1" selected="0">
            <x v="10"/>
          </reference>
        </references>
      </pivotArea>
    </chartFormat>
    <chartFormat chart="3" format="16" series="1">
      <pivotArea type="data" outline="0" fieldPosition="0">
        <references count="2">
          <reference field="4294967294" count="1" selected="0">
            <x v="0"/>
          </reference>
          <reference field="17" count="1" selected="0">
            <x v="0"/>
          </reference>
        </references>
      </pivotArea>
    </chartFormat>
    <chartFormat chart="3" format="17" series="1">
      <pivotArea type="data" outline="0" fieldPosition="0">
        <references count="2">
          <reference field="4294967294" count="1" selected="0">
            <x v="0"/>
          </reference>
          <reference field="17" count="1" selected="0">
            <x v="1"/>
          </reference>
        </references>
      </pivotArea>
    </chartFormat>
    <chartFormat chart="3" format="18" series="1">
      <pivotArea type="data" outline="0" fieldPosition="0">
        <references count="2">
          <reference field="4294967294" count="1" selected="0">
            <x v="0"/>
          </reference>
          <reference field="17" count="1" selected="0">
            <x v="2"/>
          </reference>
        </references>
      </pivotArea>
    </chartFormat>
    <chartFormat chart="3" format="19" series="1">
      <pivotArea type="data" outline="0" fieldPosition="0">
        <references count="2">
          <reference field="4294967294" count="1" selected="0">
            <x v="0"/>
          </reference>
          <reference field="17" count="1" selected="0">
            <x v="4"/>
          </reference>
        </references>
      </pivotArea>
    </chartFormat>
    <chartFormat chart="3" format="20" series="1">
      <pivotArea type="data" outline="0" fieldPosition="0">
        <references count="2">
          <reference field="4294967294" count="1" selected="0">
            <x v="0"/>
          </reference>
          <reference field="17" count="1" selected="0">
            <x v="5"/>
          </reference>
        </references>
      </pivotArea>
    </chartFormat>
    <chartFormat chart="3" format="21" series="1">
      <pivotArea type="data" outline="0" fieldPosition="0">
        <references count="2">
          <reference field="4294967294" count="1" selected="0">
            <x v="0"/>
          </reference>
          <reference field="17" count="1" selected="0">
            <x v="6"/>
          </reference>
        </references>
      </pivotArea>
    </chartFormat>
    <chartFormat chart="3" format="22" series="1">
      <pivotArea type="data" outline="0" fieldPosition="0">
        <references count="2">
          <reference field="4294967294" count="1" selected="0">
            <x v="0"/>
          </reference>
          <reference field="17" count="1" selected="0">
            <x v="7"/>
          </reference>
        </references>
      </pivotArea>
    </chartFormat>
    <chartFormat chart="3" format="23" series="1">
      <pivotArea type="data" outline="0" fieldPosition="0">
        <references count="2">
          <reference field="4294967294" count="1" selected="0">
            <x v="0"/>
          </reference>
          <reference field="17" count="1" selected="0">
            <x v="8"/>
          </reference>
        </references>
      </pivotArea>
    </chartFormat>
    <chartFormat chart="3" format="24">
      <pivotArea type="data" outline="0" fieldPosition="0">
        <references count="3">
          <reference field="4294967294" count="1" selected="0">
            <x v="0"/>
          </reference>
          <reference field="0" count="1" selected="0">
            <x v="8"/>
          </reference>
          <reference field="17" count="1" selected="0">
            <x v="6"/>
          </reference>
        </references>
      </pivotArea>
    </chartFormat>
    <chartFormat chart="3" format="25" series="1">
      <pivotArea type="data" outline="0" fieldPosition="0">
        <references count="2">
          <reference field="4294967294" count="1" selected="0">
            <x v="0"/>
          </reference>
          <reference field="17" count="1" selected="0">
            <x v="9"/>
          </reference>
        </references>
      </pivotArea>
    </chartFormat>
    <chartFormat chart="8" format="0" series="1">
      <pivotArea type="data" outline="0" fieldPosition="0">
        <references count="2">
          <reference field="4294967294" count="1" selected="0">
            <x v="0"/>
          </reference>
          <reference field="17" count="1" selected="0">
            <x v="0"/>
          </reference>
        </references>
      </pivotArea>
    </chartFormat>
    <chartFormat chart="8" format="1" series="1">
      <pivotArea type="data" outline="0" fieldPosition="0">
        <references count="2">
          <reference field="4294967294" count="1" selected="0">
            <x v="0"/>
          </reference>
          <reference field="17" count="1" selected="0">
            <x v="1"/>
          </reference>
        </references>
      </pivotArea>
    </chartFormat>
    <chartFormat chart="8" format="2" series="1">
      <pivotArea type="data" outline="0" fieldPosition="0">
        <references count="2">
          <reference field="4294967294" count="1" selected="0">
            <x v="0"/>
          </reference>
          <reference field="17" count="1" selected="0">
            <x v="2"/>
          </reference>
        </references>
      </pivotArea>
    </chartFormat>
    <chartFormat chart="8" format="3" series="1">
      <pivotArea type="data" outline="0" fieldPosition="0">
        <references count="2">
          <reference field="4294967294" count="1" selected="0">
            <x v="0"/>
          </reference>
          <reference field="17" count="1" selected="0">
            <x v="4"/>
          </reference>
        </references>
      </pivotArea>
    </chartFormat>
    <chartFormat chart="8" format="4" series="1">
      <pivotArea type="data" outline="0" fieldPosition="0">
        <references count="2">
          <reference field="4294967294" count="1" selected="0">
            <x v="0"/>
          </reference>
          <reference field="17" count="1" selected="0">
            <x v="5"/>
          </reference>
        </references>
      </pivotArea>
    </chartFormat>
    <chartFormat chart="8" format="5" series="1">
      <pivotArea type="data" outline="0" fieldPosition="0">
        <references count="2">
          <reference field="4294967294" count="1" selected="0">
            <x v="0"/>
          </reference>
          <reference field="17" count="1" selected="0">
            <x v="6"/>
          </reference>
        </references>
      </pivotArea>
    </chartFormat>
    <chartFormat chart="8" format="6" series="1">
      <pivotArea type="data" outline="0" fieldPosition="0">
        <references count="2">
          <reference field="4294967294" count="1" selected="0">
            <x v="0"/>
          </reference>
          <reference field="17" count="1" selected="0">
            <x v="7"/>
          </reference>
        </references>
      </pivotArea>
    </chartFormat>
    <chartFormat chart="8" format="7" series="1">
      <pivotArea type="data" outline="0" fieldPosition="0">
        <references count="2">
          <reference field="4294967294" count="1" selected="0">
            <x v="0"/>
          </reference>
          <reference field="17" count="1" selected="0">
            <x v="8"/>
          </reference>
        </references>
      </pivotArea>
    </chartFormat>
    <chartFormat chart="8" format="8" series="1">
      <pivotArea type="data" outline="0" fieldPosition="0">
        <references count="2">
          <reference field="4294967294" count="1" selected="0">
            <x v="0"/>
          </reference>
          <reference field="17" count="1" selected="0">
            <x v="9"/>
          </reference>
        </references>
      </pivotArea>
    </chartFormat>
  </chartFormats>
  <pivotTableStyleInfo name="PivotStyleLight16"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18.xml><?xml version="1.0" encoding="utf-8"?>
<pivotTableDefinition xmlns="http://schemas.openxmlformats.org/spreadsheetml/2006/main" name="Tabla dinámica8" cacheId="0" applyNumberFormats="0" applyBorderFormats="0" applyFontFormats="0" applyPatternFormats="0" applyAlignmentFormats="0" applyWidthHeightFormats="1" dataCaption="Valores" grandTotalCaption="Total" updatedVersion="3" minRefreshableVersion="3" showCalcMbrs="0" useAutoFormatting="1" itemPrintTitles="1" createdVersion="3" indent="0" outline="1" outlineData="1" multipleFieldFilters="0" chartFormat="16" rowHeaderCaption="Pronostico del Incidente de Ahogamiento" colHeaderCaption="">
  <location ref="X117:AA132" firstHeaderRow="1" firstDataRow="3" firstDataCol="1" rowPageCount="1" colPageCount="1"/>
  <pivotFields count="26">
    <pivotField axis="axisRow" multipleItemSelectionAllowed="1" showAll="0">
      <items count="15">
        <item h="1" x="0"/>
        <item x="1"/>
        <item x="2"/>
        <item x="3"/>
        <item x="4"/>
        <item x="5"/>
        <item x="6"/>
        <item x="7"/>
        <item x="8"/>
        <item x="9"/>
        <item x="10"/>
        <item x="11"/>
        <item x="12"/>
        <item x="13"/>
        <item t="default"/>
      </items>
    </pivotField>
    <pivotField showAll="0" defaultSubtotal="0"/>
    <pivotField showAll="0" defaultSubtotal="0"/>
    <pivotField showAll="0"/>
    <pivotField showAll="0"/>
    <pivotField showAll="0"/>
    <pivotField showAll="0"/>
    <pivotField showAll="0"/>
    <pivotField showAll="0"/>
    <pivotField showAll="0"/>
    <pivotField axis="axisCol" dataField="1" showAll="0" defaultSubtotal="0">
      <items count="11">
        <item m="1" x="8"/>
        <item m="1" x="9"/>
        <item m="1" x="6"/>
        <item m="1" x="10"/>
        <item x="1"/>
        <item m="1" x="5"/>
        <item m="1" x="4"/>
        <item x="0"/>
        <item m="1" x="7"/>
        <item x="3"/>
        <item x="2"/>
      </items>
    </pivotField>
    <pivotField showAll="0"/>
    <pivotField showAll="0"/>
    <pivotField showAll="0"/>
    <pivotField showAll="0"/>
    <pivotField showAll="0"/>
    <pivotField showAll="0"/>
    <pivotField axis="axisCol" showAll="0" defaultSubtotal="0">
      <items count="10">
        <item x="0"/>
        <item h="1" x="2"/>
        <item h="1" x="3"/>
        <item h="1" x="9"/>
        <item h="1" x="1"/>
        <item h="1" x="5"/>
        <item h="1" x="8"/>
        <item h="1" x="7"/>
        <item h="1" x="4"/>
        <item h="1" x="6"/>
      </items>
    </pivotField>
    <pivotField axis="axisPage" multipleItemSelectionAllowed="1" showAll="0">
      <items count="23">
        <item x="6"/>
        <item x="0"/>
        <item x="17"/>
        <item m="1" x="21"/>
        <item x="13"/>
        <item x="8"/>
        <item m="1" x="20"/>
        <item x="5"/>
        <item x="10"/>
        <item x="16"/>
        <item x="7"/>
        <item x="15"/>
        <item x="12"/>
        <item x="9"/>
        <item x="14"/>
        <item x="2"/>
        <item x="3"/>
        <item x="4"/>
        <item x="1"/>
        <item m="1" x="19"/>
        <item x="11"/>
        <item x="18"/>
        <item t="default"/>
      </items>
    </pivotField>
    <pivotField showAll="0"/>
    <pivotField showAll="0"/>
    <pivotField showAll="0"/>
    <pivotField showAll="0"/>
    <pivotField showAll="0"/>
    <pivotField showAll="0"/>
    <pivotField showAll="0"/>
  </pivotFields>
  <rowFields count="1">
    <field x="0"/>
  </rowFields>
  <rowItems count="13">
    <i>
      <x v="1"/>
    </i>
    <i>
      <x v="2"/>
    </i>
    <i>
      <x v="3"/>
    </i>
    <i>
      <x v="4"/>
    </i>
    <i>
      <x v="5"/>
    </i>
    <i>
      <x v="6"/>
    </i>
    <i>
      <x v="7"/>
    </i>
    <i>
      <x v="8"/>
    </i>
    <i>
      <x v="9"/>
    </i>
    <i>
      <x v="10"/>
    </i>
    <i>
      <x v="11"/>
    </i>
    <i>
      <x v="12"/>
    </i>
    <i t="grand">
      <x/>
    </i>
  </rowItems>
  <colFields count="2">
    <field x="17"/>
    <field x="10"/>
  </colFields>
  <colItems count="3">
    <i>
      <x/>
      <x v="4"/>
    </i>
    <i r="1">
      <x v="7"/>
    </i>
    <i t="grand">
      <x/>
    </i>
  </colItems>
  <pageFields count="1">
    <pageField fld="18" hier="-1"/>
  </pageFields>
  <dataFields count="1">
    <dataField name="Cuenta de Sexo" fld="10" subtotal="count" baseField="0" baseItem="0"/>
  </dataFields>
  <formats count="10">
    <format dxfId="578">
      <pivotArea outline="0" collapsedLevelsAreSubtotals="1" fieldPosition="0"/>
    </format>
    <format dxfId="577">
      <pivotArea field="17" type="button" dataOnly="0" labelOnly="1" outline="0" axis="axisCol" fieldPosition="0"/>
    </format>
    <format dxfId="576">
      <pivotArea dataOnly="0" labelOnly="1" grandCol="1" outline="0" fieldPosition="0"/>
    </format>
    <format dxfId="575">
      <pivotArea type="all" dataOnly="0" outline="0" fieldPosition="0"/>
    </format>
    <format dxfId="574">
      <pivotArea field="0" type="button" dataOnly="0" labelOnly="1" outline="0" axis="axisRow" fieldPosition="0"/>
    </format>
    <format dxfId="573">
      <pivotArea type="topRight" dataOnly="0" labelOnly="1" outline="0" fieldPosition="0"/>
    </format>
    <format dxfId="572">
      <pivotArea outline="0" collapsedLevelsAreSubtotals="1" fieldPosition="0"/>
    </format>
    <format dxfId="571">
      <pivotArea dataOnly="0" labelOnly="1" grandCol="1" outline="0" fieldPosition="0"/>
    </format>
    <format dxfId="570">
      <pivotArea dataOnly="0" labelOnly="1" fieldPosition="0">
        <references count="1">
          <reference field="0" count="10">
            <x v="1"/>
            <x v="2"/>
            <x v="3"/>
            <x v="4"/>
            <x v="5"/>
            <x v="6"/>
            <x v="7"/>
            <x v="8"/>
            <x v="9"/>
            <x v="10"/>
          </reference>
        </references>
      </pivotArea>
    </format>
    <format dxfId="569">
      <pivotArea dataOnly="0" labelOnly="1" fieldPosition="0">
        <references count="1">
          <reference field="0" count="10">
            <x v="1"/>
            <x v="2"/>
            <x v="3"/>
            <x v="4"/>
            <x v="5"/>
            <x v="6"/>
            <x v="7"/>
            <x v="8"/>
            <x v="9"/>
            <x v="10"/>
          </reference>
        </references>
      </pivotArea>
    </format>
  </formats>
  <chartFormats count="2">
    <chartFormat chart="14" format="0" series="1">
      <pivotArea type="data" outline="0" fieldPosition="0">
        <references count="3">
          <reference field="4294967294" count="1" selected="0">
            <x v="0"/>
          </reference>
          <reference field="10" count="1" selected="0">
            <x v="4"/>
          </reference>
          <reference field="17" count="1" selected="0">
            <x v="0"/>
          </reference>
        </references>
      </pivotArea>
    </chartFormat>
    <chartFormat chart="14" format="1" series="1">
      <pivotArea type="data" outline="0" fieldPosition="0">
        <references count="3">
          <reference field="4294967294" count="1" selected="0">
            <x v="0"/>
          </reference>
          <reference field="10" count="1" selected="0">
            <x v="7"/>
          </reference>
          <reference field="17" count="1" selected="0">
            <x v="0"/>
          </reference>
        </references>
      </pivotArea>
    </chartFormat>
  </chartFormats>
  <pivotTableStyleInfo name="PivotStyleLight16"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19.xml><?xml version="1.0" encoding="utf-8"?>
<pivotTableDefinition xmlns="http://schemas.openxmlformats.org/spreadsheetml/2006/main" name="Tabla dinámica1" cacheId="0" applyNumberFormats="0" applyBorderFormats="0" applyFontFormats="0" applyPatternFormats="0" applyAlignmentFormats="0" applyWidthHeightFormats="1" dataCaption="Valores" grandTotalCaption="Total" updatedVersion="3" minRefreshableVersion="3" showCalcMbrs="0" useAutoFormatting="1" itemPrintTitles="1" createdVersion="3" indent="0" outline="1" outlineData="1" multipleFieldFilters="0" rowHeaderCaption="Pronostico del Incidente de Ahogamiento" colHeaderCaption="Sexo">
  <location ref="B4:E15" firstHeaderRow="1" firstDataRow="2" firstDataCol="1" rowPageCount="1" colPageCount="1"/>
  <pivotFields count="26">
    <pivotField axis="axisPage" multipleItemSelectionAllowed="1" showAll="0">
      <items count="15">
        <item x="0"/>
        <item x="1"/>
        <item x="2"/>
        <item x="3"/>
        <item x="4"/>
        <item x="5"/>
        <item x="6"/>
        <item x="7"/>
        <item x="8"/>
        <item x="9"/>
        <item x="10"/>
        <item x="11"/>
        <item x="12"/>
        <item x="13"/>
        <item t="default"/>
      </items>
    </pivotField>
    <pivotField showAll="0" defaultSubtotal="0"/>
    <pivotField showAll="0" defaultSubtotal="0"/>
    <pivotField showAll="0"/>
    <pivotField showAll="0"/>
    <pivotField showAll="0"/>
    <pivotField showAll="0"/>
    <pivotField showAll="0"/>
    <pivotField showAll="0"/>
    <pivotField showAll="0"/>
    <pivotField axis="axisCol" dataField="1" showAll="0" defaultSubtotal="0">
      <items count="11">
        <item x="1"/>
        <item x="0"/>
        <item h="1" x="2"/>
        <item h="1" x="3"/>
        <item h="1" m="1" x="9"/>
        <item h="1" m="1" x="4"/>
        <item h="1" m="1" x="7"/>
        <item h="1" m="1" x="8"/>
        <item h="1" m="1" x="10"/>
        <item h="1" m="1" x="6"/>
        <item h="1" m="1" x="5"/>
      </items>
    </pivotField>
    <pivotField showAll="0"/>
    <pivotField showAll="0"/>
    <pivotField showAll="0"/>
    <pivotField showAll="0"/>
    <pivotField showAll="0"/>
    <pivotField showAll="0"/>
    <pivotField axis="axisRow" showAll="0">
      <items count="11">
        <item x="0"/>
        <item x="2"/>
        <item x="3"/>
        <item x="9"/>
        <item x="1"/>
        <item x="5"/>
        <item x="8"/>
        <item x="7"/>
        <item x="4"/>
        <item x="6"/>
        <item t="default"/>
      </items>
    </pivotField>
    <pivotField showAll="0"/>
    <pivotField showAll="0"/>
    <pivotField showAll="0"/>
    <pivotField showAll="0"/>
    <pivotField showAll="0"/>
    <pivotField showAll="0"/>
    <pivotField showAll="0"/>
    <pivotField showAll="0"/>
  </pivotFields>
  <rowFields count="1">
    <field x="17"/>
  </rowFields>
  <rowItems count="10">
    <i>
      <x/>
    </i>
    <i>
      <x v="1"/>
    </i>
    <i>
      <x v="2"/>
    </i>
    <i>
      <x v="4"/>
    </i>
    <i>
      <x v="5"/>
    </i>
    <i>
      <x v="6"/>
    </i>
    <i>
      <x v="7"/>
    </i>
    <i>
      <x v="8"/>
    </i>
    <i>
      <x v="9"/>
    </i>
    <i t="grand">
      <x/>
    </i>
  </rowItems>
  <colFields count="1">
    <field x="10"/>
  </colFields>
  <colItems count="3">
    <i>
      <x/>
    </i>
    <i>
      <x v="1"/>
    </i>
    <i t="grand">
      <x/>
    </i>
  </colItems>
  <pageFields count="1">
    <pageField fld="0" hier="-1"/>
  </pageFields>
  <dataFields count="1">
    <dataField name="Pronóstico" fld="10" subtotal="count" baseField="0" baseItem="0"/>
  </dataFields>
  <formats count="14">
    <format dxfId="592">
      <pivotArea outline="0" collapsedLevelsAreSubtotals="1" fieldPosition="0"/>
    </format>
    <format dxfId="591">
      <pivotArea field="17" type="button" dataOnly="0" labelOnly="1" outline="0" axis="axisRow" fieldPosition="0"/>
    </format>
    <format dxfId="590">
      <pivotArea dataOnly="0" labelOnly="1" fieldPosition="0">
        <references count="1">
          <reference field="10" count="0"/>
        </references>
      </pivotArea>
    </format>
    <format dxfId="589">
      <pivotArea dataOnly="0" labelOnly="1" grandCol="1" outline="0" fieldPosition="0"/>
    </format>
    <format dxfId="588">
      <pivotArea outline="0" collapsedLevelsAreSubtotals="1" fieldPosition="0"/>
    </format>
    <format dxfId="587">
      <pivotArea dataOnly="0" labelOnly="1" fieldPosition="0">
        <references count="1">
          <reference field="10" count="0"/>
        </references>
      </pivotArea>
    </format>
    <format dxfId="586">
      <pivotArea dataOnly="0" labelOnly="1" grandCol="1" outline="0" fieldPosition="0"/>
    </format>
    <format dxfId="585">
      <pivotArea type="all" dataOnly="0" outline="0" fieldPosition="0"/>
    </format>
    <format dxfId="584">
      <pivotArea outline="0" collapsedLevelsAreSubtotals="1" fieldPosition="0"/>
    </format>
    <format dxfId="583">
      <pivotArea dataOnly="0" labelOnly="1" outline="0" fieldPosition="0">
        <references count="1">
          <reference field="0" count="0"/>
        </references>
      </pivotArea>
    </format>
    <format dxfId="582">
      <pivotArea field="10" type="button" dataOnly="0" labelOnly="1" outline="0" axis="axisCol" fieldPosition="0"/>
    </format>
    <format dxfId="581">
      <pivotArea type="topRight" dataOnly="0" labelOnly="1" outline="0" fieldPosition="0"/>
    </format>
    <format dxfId="580">
      <pivotArea dataOnly="0" labelOnly="1" fieldPosition="0">
        <references count="1">
          <reference field="10" count="0"/>
        </references>
      </pivotArea>
    </format>
    <format dxfId="579">
      <pivotArea dataOnly="0" labelOnly="1" grandCol="1" outline="0" fieldPosition="0"/>
    </format>
  </formats>
  <pivotTableStyleInfo name="PivotStyleLight16"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20.xml><?xml version="1.0" encoding="utf-8"?>
<pivotTableDefinition xmlns="http://schemas.openxmlformats.org/spreadsheetml/2006/main" name="Tabla dinámica6" cacheId="0" applyNumberFormats="0" applyBorderFormats="0" applyFontFormats="0" applyPatternFormats="0" applyAlignmentFormats="0" applyWidthHeightFormats="1" dataCaption="Valores" grandTotalCaption="Total" updatedVersion="3" minRefreshableVersion="3" showCalcMbrs="0" useAutoFormatting="1" itemPrintTitles="1" createdVersion="3" indent="0" outline="1" outlineData="1" multipleFieldFilters="0" chartFormat="15" rowHeaderCaption="Pronostico del Incidente de Ahogamiento" colHeaderCaption="">
  <location ref="X93:AH107" firstHeaderRow="1" firstDataRow="2" firstDataCol="1" rowPageCount="1" colPageCount="1"/>
  <pivotFields count="26">
    <pivotField axis="axisRow" multipleItemSelectionAllowed="1" showAll="0">
      <items count="15">
        <item h="1" x="0"/>
        <item x="1"/>
        <item x="2"/>
        <item x="3"/>
        <item x="4"/>
        <item x="5"/>
        <item x="6"/>
        <item x="7"/>
        <item x="8"/>
        <item x="9"/>
        <item x="10"/>
        <item x="11"/>
        <item x="12"/>
        <item x="13"/>
        <item t="default"/>
      </items>
    </pivotField>
    <pivotField showAll="0" defaultSubtotal="0"/>
    <pivotField showAll="0" defaultSubtotal="0"/>
    <pivotField showAll="0"/>
    <pivotField showAll="0"/>
    <pivotField showAll="0"/>
    <pivotField showAll="0"/>
    <pivotField showAll="0"/>
    <pivotField showAll="0"/>
    <pivotField showAll="0"/>
    <pivotField dataField="1" showAll="0" defaultSubtotal="0"/>
    <pivotField showAll="0"/>
    <pivotField showAll="0"/>
    <pivotField showAll="0"/>
    <pivotField showAll="0"/>
    <pivotField showAll="0"/>
    <pivotField showAll="0"/>
    <pivotField axis="axisCol" showAll="0">
      <items count="11">
        <item x="0"/>
        <item x="2"/>
        <item x="3"/>
        <item x="9"/>
        <item x="1"/>
        <item x="5"/>
        <item x="8"/>
        <item x="7"/>
        <item x="4"/>
        <item x="6"/>
        <item t="default"/>
      </items>
    </pivotField>
    <pivotField axis="axisPage" multipleItemSelectionAllowed="1" showAll="0">
      <items count="23">
        <item x="6"/>
        <item x="0"/>
        <item x="17"/>
        <item m="1" x="21"/>
        <item x="13"/>
        <item h="1" x="8"/>
        <item m="1" x="20"/>
        <item h="1" x="5"/>
        <item x="10"/>
        <item x="16"/>
        <item x="7"/>
        <item x="15"/>
        <item x="12"/>
        <item x="9"/>
        <item x="14"/>
        <item h="1" x="2"/>
        <item h="1" x="3"/>
        <item h="1" x="4"/>
        <item x="1"/>
        <item m="1" x="19"/>
        <item x="11"/>
        <item h="1" x="18"/>
        <item t="default"/>
      </items>
    </pivotField>
    <pivotField showAll="0"/>
    <pivotField showAll="0"/>
    <pivotField showAll="0"/>
    <pivotField showAll="0"/>
    <pivotField showAll="0"/>
    <pivotField showAll="0"/>
    <pivotField showAll="0"/>
  </pivotFields>
  <rowFields count="1">
    <field x="0"/>
  </rowFields>
  <rowItems count="13">
    <i>
      <x v="1"/>
    </i>
    <i>
      <x v="2"/>
    </i>
    <i>
      <x v="3"/>
    </i>
    <i>
      <x v="4"/>
    </i>
    <i>
      <x v="5"/>
    </i>
    <i>
      <x v="6"/>
    </i>
    <i>
      <x v="7"/>
    </i>
    <i>
      <x v="8"/>
    </i>
    <i>
      <x v="9"/>
    </i>
    <i>
      <x v="10"/>
    </i>
    <i>
      <x v="11"/>
    </i>
    <i>
      <x v="12"/>
    </i>
    <i t="grand">
      <x/>
    </i>
  </rowItems>
  <colFields count="1">
    <field x="17"/>
  </colFields>
  <colItems count="10">
    <i>
      <x/>
    </i>
    <i>
      <x v="1"/>
    </i>
    <i>
      <x v="2"/>
    </i>
    <i>
      <x v="4"/>
    </i>
    <i>
      <x v="5"/>
    </i>
    <i>
      <x v="6"/>
    </i>
    <i>
      <x v="7"/>
    </i>
    <i>
      <x v="8"/>
    </i>
    <i>
      <x v="9"/>
    </i>
    <i t="grand">
      <x/>
    </i>
  </colItems>
  <pageFields count="1">
    <pageField fld="18" hier="-1"/>
  </pageFields>
  <dataFields count="1">
    <dataField name="Pronóstico" fld="10" subtotal="count" baseField="0" baseItem="0"/>
  </dataFields>
  <formats count="10">
    <format dxfId="602">
      <pivotArea outline="0" collapsedLevelsAreSubtotals="1" fieldPosition="0"/>
    </format>
    <format dxfId="601">
      <pivotArea field="17" type="button" dataOnly="0" labelOnly="1" outline="0" axis="axisCol" fieldPosition="0"/>
    </format>
    <format dxfId="600">
      <pivotArea dataOnly="0" labelOnly="1" grandCol="1" outline="0" fieldPosition="0"/>
    </format>
    <format dxfId="599">
      <pivotArea type="all" dataOnly="0" outline="0" fieldPosition="0"/>
    </format>
    <format dxfId="598">
      <pivotArea field="0" type="button" dataOnly="0" labelOnly="1" outline="0" axis="axisRow" fieldPosition="0"/>
    </format>
    <format dxfId="597">
      <pivotArea type="topRight" dataOnly="0" labelOnly="1" outline="0" fieldPosition="0"/>
    </format>
    <format dxfId="596">
      <pivotArea outline="0" collapsedLevelsAreSubtotals="1" fieldPosition="0"/>
    </format>
    <format dxfId="595">
      <pivotArea dataOnly="0" labelOnly="1" grandCol="1" outline="0" fieldPosition="0"/>
    </format>
    <format dxfId="594">
      <pivotArea dataOnly="0" labelOnly="1" fieldPosition="0">
        <references count="1">
          <reference field="0" count="10">
            <x v="1"/>
            <x v="2"/>
            <x v="3"/>
            <x v="4"/>
            <x v="5"/>
            <x v="6"/>
            <x v="7"/>
            <x v="8"/>
            <x v="9"/>
            <x v="10"/>
          </reference>
        </references>
      </pivotArea>
    </format>
    <format dxfId="593">
      <pivotArea dataOnly="0" labelOnly="1" fieldPosition="0">
        <references count="1">
          <reference field="0" count="10">
            <x v="1"/>
            <x v="2"/>
            <x v="3"/>
            <x v="4"/>
            <x v="5"/>
            <x v="6"/>
            <x v="7"/>
            <x v="8"/>
            <x v="9"/>
            <x v="10"/>
          </reference>
        </references>
      </pivotArea>
    </format>
  </formats>
  <chartFormats count="38">
    <chartFormat chart="0" format="0" series="1">
      <pivotArea type="data" outline="0" fieldPosition="0">
        <references count="2">
          <reference field="4294967294" count="1" selected="0">
            <x v="0"/>
          </reference>
          <reference field="0" count="1" selected="0">
            <x v="1"/>
          </reference>
        </references>
      </pivotArea>
    </chartFormat>
    <chartFormat chart="0" format="1" series="1">
      <pivotArea type="data" outline="0" fieldPosition="0">
        <references count="2">
          <reference field="4294967294" count="1" selected="0">
            <x v="0"/>
          </reference>
          <reference field="0" count="1" selected="0">
            <x v="2"/>
          </reference>
        </references>
      </pivotArea>
    </chartFormat>
    <chartFormat chart="0" format="2" series="1">
      <pivotArea type="data" outline="0" fieldPosition="0">
        <references count="2">
          <reference field="4294967294" count="1" selected="0">
            <x v="0"/>
          </reference>
          <reference field="0" count="1" selected="0">
            <x v="3"/>
          </reference>
        </references>
      </pivotArea>
    </chartFormat>
    <chartFormat chart="0" format="3" series="1">
      <pivotArea type="data" outline="0" fieldPosition="0">
        <references count="2">
          <reference field="4294967294" count="1" selected="0">
            <x v="0"/>
          </reference>
          <reference field="0" count="1" selected="0">
            <x v="4"/>
          </reference>
        </references>
      </pivotArea>
    </chartFormat>
    <chartFormat chart="0" format="4" series="1">
      <pivotArea type="data" outline="0" fieldPosition="0">
        <references count="2">
          <reference field="4294967294" count="1" selected="0">
            <x v="0"/>
          </reference>
          <reference field="0" count="1" selected="0">
            <x v="5"/>
          </reference>
        </references>
      </pivotArea>
    </chartFormat>
    <chartFormat chart="0" format="5" series="1">
      <pivotArea type="data" outline="0" fieldPosition="0">
        <references count="2">
          <reference field="4294967294" count="1" selected="0">
            <x v="0"/>
          </reference>
          <reference field="0" count="1" selected="0">
            <x v="6"/>
          </reference>
        </references>
      </pivotArea>
    </chartFormat>
    <chartFormat chart="0" format="6" series="1">
      <pivotArea type="data" outline="0" fieldPosition="0">
        <references count="2">
          <reference field="4294967294" count="1" selected="0">
            <x v="0"/>
          </reference>
          <reference field="0" count="1" selected="0">
            <x v="7"/>
          </reference>
        </references>
      </pivotArea>
    </chartFormat>
    <chartFormat chart="0" format="7" series="1">
      <pivotArea type="data" outline="0" fieldPosition="0">
        <references count="2">
          <reference field="4294967294" count="1" selected="0">
            <x v="0"/>
          </reference>
          <reference field="0" count="1" selected="0">
            <x v="8"/>
          </reference>
        </references>
      </pivotArea>
    </chartFormat>
    <chartFormat chart="0" format="8" series="1">
      <pivotArea type="data" outline="0" fieldPosition="0">
        <references count="2">
          <reference field="4294967294" count="1" selected="0">
            <x v="0"/>
          </reference>
          <reference field="0" count="1" selected="0">
            <x v="9"/>
          </reference>
        </references>
      </pivotArea>
    </chartFormat>
    <chartFormat chart="0" format="9" series="1">
      <pivotArea type="data" outline="0" fieldPosition="0">
        <references count="2">
          <reference field="4294967294" count="1" selected="0">
            <x v="0"/>
          </reference>
          <reference field="0" count="1" selected="0">
            <x v="10"/>
          </reference>
        </references>
      </pivotArea>
    </chartFormat>
    <chartFormat chart="3" format="16" series="1">
      <pivotArea type="data" outline="0" fieldPosition="0">
        <references count="2">
          <reference field="4294967294" count="1" selected="0">
            <x v="0"/>
          </reference>
          <reference field="17" count="1" selected="0">
            <x v="0"/>
          </reference>
        </references>
      </pivotArea>
    </chartFormat>
    <chartFormat chart="3" format="17" series="1">
      <pivotArea type="data" outline="0" fieldPosition="0">
        <references count="2">
          <reference field="4294967294" count="1" selected="0">
            <x v="0"/>
          </reference>
          <reference field="17" count="1" selected="0">
            <x v="1"/>
          </reference>
        </references>
      </pivotArea>
    </chartFormat>
    <chartFormat chart="3" format="18" series="1">
      <pivotArea type="data" outline="0" fieldPosition="0">
        <references count="2">
          <reference field="4294967294" count="1" selected="0">
            <x v="0"/>
          </reference>
          <reference field="17" count="1" selected="0">
            <x v="2"/>
          </reference>
        </references>
      </pivotArea>
    </chartFormat>
    <chartFormat chart="3" format="19" series="1">
      <pivotArea type="data" outline="0" fieldPosition="0">
        <references count="2">
          <reference field="4294967294" count="1" selected="0">
            <x v="0"/>
          </reference>
          <reference field="17" count="1" selected="0">
            <x v="4"/>
          </reference>
        </references>
      </pivotArea>
    </chartFormat>
    <chartFormat chart="3" format="20" series="1">
      <pivotArea type="data" outline="0" fieldPosition="0">
        <references count="2">
          <reference field="4294967294" count="1" selected="0">
            <x v="0"/>
          </reference>
          <reference field="17" count="1" selected="0">
            <x v="5"/>
          </reference>
        </references>
      </pivotArea>
    </chartFormat>
    <chartFormat chart="3" format="21" series="1">
      <pivotArea type="data" outline="0" fieldPosition="0">
        <references count="2">
          <reference field="4294967294" count="1" selected="0">
            <x v="0"/>
          </reference>
          <reference field="17" count="1" selected="0">
            <x v="6"/>
          </reference>
        </references>
      </pivotArea>
    </chartFormat>
    <chartFormat chart="3" format="22" series="1">
      <pivotArea type="data" outline="0" fieldPosition="0">
        <references count="2">
          <reference field="4294967294" count="1" selected="0">
            <x v="0"/>
          </reference>
          <reference field="17" count="1" selected="0">
            <x v="7"/>
          </reference>
        </references>
      </pivotArea>
    </chartFormat>
    <chartFormat chart="3" format="23" series="1">
      <pivotArea type="data" outline="0" fieldPosition="0">
        <references count="2">
          <reference field="4294967294" count="1" selected="0">
            <x v="0"/>
          </reference>
          <reference field="17" count="1" selected="0">
            <x v="8"/>
          </reference>
        </references>
      </pivotArea>
    </chartFormat>
    <chartFormat chart="3" format="24">
      <pivotArea type="data" outline="0" fieldPosition="0">
        <references count="3">
          <reference field="4294967294" count="1" selected="0">
            <x v="0"/>
          </reference>
          <reference field="0" count="1" selected="0">
            <x v="8"/>
          </reference>
          <reference field="17" count="1" selected="0">
            <x v="6"/>
          </reference>
        </references>
      </pivotArea>
    </chartFormat>
    <chartFormat chart="3" format="25" series="1">
      <pivotArea type="data" outline="0" fieldPosition="0">
        <references count="2">
          <reference field="4294967294" count="1" selected="0">
            <x v="0"/>
          </reference>
          <reference field="17" count="1" selected="0">
            <x v="9"/>
          </reference>
        </references>
      </pivotArea>
    </chartFormat>
    <chartFormat chart="8" format="0" series="1">
      <pivotArea type="data" outline="0" fieldPosition="0">
        <references count="2">
          <reference field="4294967294" count="1" selected="0">
            <x v="0"/>
          </reference>
          <reference field="17" count="1" selected="0">
            <x v="0"/>
          </reference>
        </references>
      </pivotArea>
    </chartFormat>
    <chartFormat chart="8" format="1" series="1">
      <pivotArea type="data" outline="0" fieldPosition="0">
        <references count="2">
          <reference field="4294967294" count="1" selected="0">
            <x v="0"/>
          </reference>
          <reference field="17" count="1" selected="0">
            <x v="1"/>
          </reference>
        </references>
      </pivotArea>
    </chartFormat>
    <chartFormat chart="8" format="2" series="1">
      <pivotArea type="data" outline="0" fieldPosition="0">
        <references count="2">
          <reference field="4294967294" count="1" selected="0">
            <x v="0"/>
          </reference>
          <reference field="17" count="1" selected="0">
            <x v="2"/>
          </reference>
        </references>
      </pivotArea>
    </chartFormat>
    <chartFormat chart="8" format="3" series="1">
      <pivotArea type="data" outline="0" fieldPosition="0">
        <references count="2">
          <reference field="4294967294" count="1" selected="0">
            <x v="0"/>
          </reference>
          <reference field="17" count="1" selected="0">
            <x v="4"/>
          </reference>
        </references>
      </pivotArea>
    </chartFormat>
    <chartFormat chart="8" format="4" series="1">
      <pivotArea type="data" outline="0" fieldPosition="0">
        <references count="2">
          <reference field="4294967294" count="1" selected="0">
            <x v="0"/>
          </reference>
          <reference field="17" count="1" selected="0">
            <x v="5"/>
          </reference>
        </references>
      </pivotArea>
    </chartFormat>
    <chartFormat chart="8" format="5" series="1">
      <pivotArea type="data" outline="0" fieldPosition="0">
        <references count="2">
          <reference field="4294967294" count="1" selected="0">
            <x v="0"/>
          </reference>
          <reference field="17" count="1" selected="0">
            <x v="6"/>
          </reference>
        </references>
      </pivotArea>
    </chartFormat>
    <chartFormat chart="8" format="6" series="1">
      <pivotArea type="data" outline="0" fieldPosition="0">
        <references count="2">
          <reference field="4294967294" count="1" selected="0">
            <x v="0"/>
          </reference>
          <reference field="17" count="1" selected="0">
            <x v="7"/>
          </reference>
        </references>
      </pivotArea>
    </chartFormat>
    <chartFormat chart="8" format="7" series="1">
      <pivotArea type="data" outline="0" fieldPosition="0">
        <references count="2">
          <reference field="4294967294" count="1" selected="0">
            <x v="0"/>
          </reference>
          <reference field="17" count="1" selected="0">
            <x v="8"/>
          </reference>
        </references>
      </pivotArea>
    </chartFormat>
    <chartFormat chart="8" format="8" series="1">
      <pivotArea type="data" outline="0" fieldPosition="0">
        <references count="2">
          <reference field="4294967294" count="1" selected="0">
            <x v="0"/>
          </reference>
          <reference field="17" count="1" selected="0">
            <x v="9"/>
          </reference>
        </references>
      </pivotArea>
    </chartFormat>
    <chartFormat chart="13" format="0" series="1">
      <pivotArea type="data" outline="0" fieldPosition="0">
        <references count="2">
          <reference field="4294967294" count="1" selected="0">
            <x v="0"/>
          </reference>
          <reference field="17" count="1" selected="0">
            <x v="0"/>
          </reference>
        </references>
      </pivotArea>
    </chartFormat>
    <chartFormat chart="13" format="1" series="1">
      <pivotArea type="data" outline="0" fieldPosition="0">
        <references count="2">
          <reference field="4294967294" count="1" selected="0">
            <x v="0"/>
          </reference>
          <reference field="17" count="1" selected="0">
            <x v="1"/>
          </reference>
        </references>
      </pivotArea>
    </chartFormat>
    <chartFormat chart="13" format="2" series="1">
      <pivotArea type="data" outline="0" fieldPosition="0">
        <references count="2">
          <reference field="4294967294" count="1" selected="0">
            <x v="0"/>
          </reference>
          <reference field="17" count="1" selected="0">
            <x v="2"/>
          </reference>
        </references>
      </pivotArea>
    </chartFormat>
    <chartFormat chart="13" format="3" series="1">
      <pivotArea type="data" outline="0" fieldPosition="0">
        <references count="2">
          <reference field="4294967294" count="1" selected="0">
            <x v="0"/>
          </reference>
          <reference field="17" count="1" selected="0">
            <x v="4"/>
          </reference>
        </references>
      </pivotArea>
    </chartFormat>
    <chartFormat chart="13" format="4" series="1">
      <pivotArea type="data" outline="0" fieldPosition="0">
        <references count="2">
          <reference field="4294967294" count="1" selected="0">
            <x v="0"/>
          </reference>
          <reference field="17" count="1" selected="0">
            <x v="5"/>
          </reference>
        </references>
      </pivotArea>
    </chartFormat>
    <chartFormat chart="13" format="5" series="1">
      <pivotArea type="data" outline="0" fieldPosition="0">
        <references count="2">
          <reference field="4294967294" count="1" selected="0">
            <x v="0"/>
          </reference>
          <reference field="17" count="1" selected="0">
            <x v="6"/>
          </reference>
        </references>
      </pivotArea>
    </chartFormat>
    <chartFormat chart="13" format="6" series="1">
      <pivotArea type="data" outline="0" fieldPosition="0">
        <references count="2">
          <reference field="4294967294" count="1" selected="0">
            <x v="0"/>
          </reference>
          <reference field="17" count="1" selected="0">
            <x v="7"/>
          </reference>
        </references>
      </pivotArea>
    </chartFormat>
    <chartFormat chart="13" format="7" series="1">
      <pivotArea type="data" outline="0" fieldPosition="0">
        <references count="2">
          <reference field="4294967294" count="1" selected="0">
            <x v="0"/>
          </reference>
          <reference field="17" count="1" selected="0">
            <x v="8"/>
          </reference>
        </references>
      </pivotArea>
    </chartFormat>
    <chartFormat chart="13" format="8" series="1">
      <pivotArea type="data" outline="0" fieldPosition="0">
        <references count="2">
          <reference field="4294967294" count="1" selected="0">
            <x v="0"/>
          </reference>
          <reference field="17" count="1" selected="0">
            <x v="9"/>
          </reference>
        </references>
      </pivotArea>
    </chartFormat>
  </chartFormats>
  <pivotTableStyleInfo name="PivotStyleLight16"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21.xml><?xml version="1.0" encoding="utf-8"?>
<pivotTableDefinition xmlns="http://schemas.openxmlformats.org/spreadsheetml/2006/main" name="Tabla dinámica2" cacheId="0" applyNumberFormats="0" applyBorderFormats="0" applyFontFormats="0" applyPatternFormats="0" applyAlignmentFormats="0" applyWidthHeightFormats="1" dataCaption="Valores" grandTotalCaption="Total" updatedVersion="3" minRefreshableVersion="3" showCalcMbrs="0" useAutoFormatting="1" itemPrintTitles="1" createdVersion="3" indent="0" outline="1" outlineData="1" multipleFieldFilters="0" chartFormat="1" rowHeaderCaption="Pronostico del Incidente de Ahogamiento" colHeaderCaption="">
  <location ref="B31:O42" firstHeaderRow="1" firstDataRow="2" firstDataCol="1"/>
  <pivotFields count="26">
    <pivotField axis="axisCol" multipleItemSelectionAllowed="1" showAll="0">
      <items count="15">
        <item h="1" x="0"/>
        <item x="1"/>
        <item x="2"/>
        <item x="3"/>
        <item x="4"/>
        <item x="5"/>
        <item x="6"/>
        <item x="7"/>
        <item x="8"/>
        <item x="9"/>
        <item x="10"/>
        <item x="11"/>
        <item x="12"/>
        <item x="13"/>
        <item t="default"/>
      </items>
    </pivotField>
    <pivotField showAll="0" defaultSubtotal="0"/>
    <pivotField showAll="0" defaultSubtotal="0"/>
    <pivotField showAll="0"/>
    <pivotField showAll="0"/>
    <pivotField showAll="0"/>
    <pivotField showAll="0"/>
    <pivotField showAll="0"/>
    <pivotField showAll="0"/>
    <pivotField showAll="0"/>
    <pivotField dataField="1" showAll="0" defaultSubtotal="0"/>
    <pivotField showAll="0"/>
    <pivotField showAll="0"/>
    <pivotField showAll="0"/>
    <pivotField showAll="0"/>
    <pivotField showAll="0"/>
    <pivotField showAll="0"/>
    <pivotField axis="axisRow" showAll="0">
      <items count="11">
        <item x="0"/>
        <item x="2"/>
        <item x="3"/>
        <item x="9"/>
        <item x="1"/>
        <item x="5"/>
        <item x="8"/>
        <item x="7"/>
        <item x="4"/>
        <item x="6"/>
        <item t="default"/>
      </items>
    </pivotField>
    <pivotField showAll="0"/>
    <pivotField showAll="0"/>
    <pivotField showAll="0"/>
    <pivotField showAll="0"/>
    <pivotField showAll="0"/>
    <pivotField showAll="0"/>
    <pivotField showAll="0"/>
    <pivotField showAll="0"/>
  </pivotFields>
  <rowFields count="1">
    <field x="17"/>
  </rowFields>
  <rowItems count="10">
    <i>
      <x/>
    </i>
    <i>
      <x v="1"/>
    </i>
    <i>
      <x v="2"/>
    </i>
    <i>
      <x v="4"/>
    </i>
    <i>
      <x v="5"/>
    </i>
    <i>
      <x v="6"/>
    </i>
    <i>
      <x v="7"/>
    </i>
    <i>
      <x v="8"/>
    </i>
    <i>
      <x v="9"/>
    </i>
    <i t="grand">
      <x/>
    </i>
  </rowItems>
  <colFields count="1">
    <field x="0"/>
  </colFields>
  <colItems count="13">
    <i>
      <x v="1"/>
    </i>
    <i>
      <x v="2"/>
    </i>
    <i>
      <x v="3"/>
    </i>
    <i>
      <x v="4"/>
    </i>
    <i>
      <x v="5"/>
    </i>
    <i>
      <x v="6"/>
    </i>
    <i>
      <x v="7"/>
    </i>
    <i>
      <x v="8"/>
    </i>
    <i>
      <x v="9"/>
    </i>
    <i>
      <x v="10"/>
    </i>
    <i>
      <x v="11"/>
    </i>
    <i>
      <x v="12"/>
    </i>
    <i t="grand">
      <x/>
    </i>
  </colItems>
  <dataFields count="1">
    <dataField name="Pronóstico" fld="10" subtotal="count" baseField="0" baseItem="0"/>
  </dataFields>
  <formats count="9">
    <format dxfId="611">
      <pivotArea outline="0" collapsedLevelsAreSubtotals="1" fieldPosition="0"/>
    </format>
    <format dxfId="610">
      <pivotArea field="17" type="button" dataOnly="0" labelOnly="1" outline="0" axis="axisRow" fieldPosition="0"/>
    </format>
    <format dxfId="609">
      <pivotArea dataOnly="0" labelOnly="1" grandCol="1" outline="0" fieldPosition="0"/>
    </format>
    <format dxfId="608">
      <pivotArea type="all" dataOnly="0" outline="0" fieldPosition="0"/>
    </format>
    <format dxfId="607">
      <pivotArea field="0" type="button" dataOnly="0" labelOnly="1" outline="0" axis="axisCol" fieldPosition="0"/>
    </format>
    <format dxfId="606">
      <pivotArea type="topRight" dataOnly="0" labelOnly="1" outline="0" fieldPosition="0"/>
    </format>
    <format dxfId="605">
      <pivotArea outline="0" collapsedLevelsAreSubtotals="1" fieldPosition="0"/>
    </format>
    <format dxfId="604">
      <pivotArea dataOnly="0" labelOnly="1" fieldPosition="0">
        <references count="1">
          <reference field="0" count="8">
            <x v="1"/>
            <x v="2"/>
            <x v="3"/>
            <x v="4"/>
            <x v="5"/>
            <x v="6"/>
            <x v="7"/>
            <x v="8"/>
          </reference>
        </references>
      </pivotArea>
    </format>
    <format dxfId="603">
      <pivotArea dataOnly="0" labelOnly="1" grandCol="1" outline="0" fieldPosition="0"/>
    </format>
  </formats>
  <chartFormats count="10">
    <chartFormat chart="0" format="0" series="1">
      <pivotArea type="data" outline="0" fieldPosition="0">
        <references count="2">
          <reference field="4294967294" count="1" selected="0">
            <x v="0"/>
          </reference>
          <reference field="0" count="1" selected="0">
            <x v="1"/>
          </reference>
        </references>
      </pivotArea>
    </chartFormat>
    <chartFormat chart="0" format="1" series="1">
      <pivotArea type="data" outline="0" fieldPosition="0">
        <references count="2">
          <reference field="4294967294" count="1" selected="0">
            <x v="0"/>
          </reference>
          <reference field="0" count="1" selected="0">
            <x v="2"/>
          </reference>
        </references>
      </pivotArea>
    </chartFormat>
    <chartFormat chart="0" format="2" series="1">
      <pivotArea type="data" outline="0" fieldPosition="0">
        <references count="2">
          <reference field="4294967294" count="1" selected="0">
            <x v="0"/>
          </reference>
          <reference field="0" count="1" selected="0">
            <x v="3"/>
          </reference>
        </references>
      </pivotArea>
    </chartFormat>
    <chartFormat chart="0" format="3" series="1">
      <pivotArea type="data" outline="0" fieldPosition="0">
        <references count="2">
          <reference field="4294967294" count="1" selected="0">
            <x v="0"/>
          </reference>
          <reference field="0" count="1" selected="0">
            <x v="4"/>
          </reference>
        </references>
      </pivotArea>
    </chartFormat>
    <chartFormat chart="0" format="4" series="1">
      <pivotArea type="data" outline="0" fieldPosition="0">
        <references count="2">
          <reference field="4294967294" count="1" selected="0">
            <x v="0"/>
          </reference>
          <reference field="0" count="1" selected="0">
            <x v="5"/>
          </reference>
        </references>
      </pivotArea>
    </chartFormat>
    <chartFormat chart="0" format="5" series="1">
      <pivotArea type="data" outline="0" fieldPosition="0">
        <references count="2">
          <reference field="4294967294" count="1" selected="0">
            <x v="0"/>
          </reference>
          <reference field="0" count="1" selected="0">
            <x v="6"/>
          </reference>
        </references>
      </pivotArea>
    </chartFormat>
    <chartFormat chart="0" format="6" series="1">
      <pivotArea type="data" outline="0" fieldPosition="0">
        <references count="2">
          <reference field="4294967294" count="1" selected="0">
            <x v="0"/>
          </reference>
          <reference field="0" count="1" selected="0">
            <x v="7"/>
          </reference>
        </references>
      </pivotArea>
    </chartFormat>
    <chartFormat chart="0" format="7" series="1">
      <pivotArea type="data" outline="0" fieldPosition="0">
        <references count="2">
          <reference field="4294967294" count="1" selected="0">
            <x v="0"/>
          </reference>
          <reference field="0" count="1" selected="0">
            <x v="8"/>
          </reference>
        </references>
      </pivotArea>
    </chartFormat>
    <chartFormat chart="0" format="8" series="1">
      <pivotArea type="data" outline="0" fieldPosition="0">
        <references count="2">
          <reference field="4294967294" count="1" selected="0">
            <x v="0"/>
          </reference>
          <reference field="0" count="1" selected="0">
            <x v="9"/>
          </reference>
        </references>
      </pivotArea>
    </chartFormat>
    <chartFormat chart="0" format="9" series="1">
      <pivotArea type="data" outline="0" fieldPosition="0">
        <references count="2">
          <reference field="4294967294" count="1" selected="0">
            <x v="0"/>
          </reference>
          <reference field="0" count="1" selected="0">
            <x v="10"/>
          </reference>
        </references>
      </pivotArea>
    </chartFormat>
  </chartFormats>
  <pivotTableStyleInfo name="PivotStyleLight16"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22.xml><?xml version="1.0" encoding="utf-8"?>
<pivotTableDefinition xmlns="http://schemas.openxmlformats.org/spreadsheetml/2006/main" name="Tabla dinámica4" cacheId="0" applyNumberFormats="0" applyBorderFormats="0" applyFontFormats="0" applyPatternFormats="0" applyAlignmentFormats="0" applyWidthHeightFormats="1" dataCaption="Valores" grandTotalCaption="Total" updatedVersion="3" minRefreshableVersion="3" showCalcMbrs="0" useAutoFormatting="1" itemPrintTitles="1" createdVersion="3" indent="0" outline="1" outlineData="1" multipleFieldFilters="0" chartFormat="11" rowHeaderCaption="Pronostico del Incidente de Ahogamiento" colHeaderCaption="">
  <location ref="X31:AH45" firstHeaderRow="1" firstDataRow="2" firstDataCol="1" rowPageCount="1" colPageCount="1"/>
  <pivotFields count="26">
    <pivotField axis="axisRow" multipleItemSelectionAllowed="1" showAll="0">
      <items count="15">
        <item h="1" x="0"/>
        <item x="1"/>
        <item x="2"/>
        <item x="3"/>
        <item x="4"/>
        <item x="5"/>
        <item x="6"/>
        <item x="7"/>
        <item x="8"/>
        <item x="9"/>
        <item x="10"/>
        <item x="11"/>
        <item x="12"/>
        <item x="13"/>
        <item t="default"/>
      </items>
    </pivotField>
    <pivotField showAll="0" defaultSubtotal="0"/>
    <pivotField showAll="0" defaultSubtotal="0"/>
    <pivotField showAll="0"/>
    <pivotField showAll="0"/>
    <pivotField showAll="0"/>
    <pivotField showAll="0"/>
    <pivotField showAll="0"/>
    <pivotField showAll="0"/>
    <pivotField showAll="0"/>
    <pivotField dataField="1" showAll="0" defaultSubtotal="0"/>
    <pivotField showAll="0"/>
    <pivotField showAll="0"/>
    <pivotField showAll="0"/>
    <pivotField showAll="0"/>
    <pivotField showAll="0"/>
    <pivotField showAll="0"/>
    <pivotField axis="axisCol" showAll="0">
      <items count="11">
        <item x="0"/>
        <item x="2"/>
        <item x="3"/>
        <item x="9"/>
        <item x="1"/>
        <item x="5"/>
        <item x="8"/>
        <item x="7"/>
        <item x="4"/>
        <item x="6"/>
        <item t="default"/>
      </items>
    </pivotField>
    <pivotField axis="axisPage" showAll="0">
      <items count="23">
        <item x="6"/>
        <item x="0"/>
        <item x="17"/>
        <item m="1" x="21"/>
        <item x="13"/>
        <item x="8"/>
        <item m="1" x="20"/>
        <item x="5"/>
        <item x="10"/>
        <item x="16"/>
        <item x="7"/>
        <item x="15"/>
        <item x="12"/>
        <item x="9"/>
        <item x="14"/>
        <item x="2"/>
        <item x="3"/>
        <item x="4"/>
        <item x="1"/>
        <item m="1" x="19"/>
        <item x="11"/>
        <item x="18"/>
        <item t="default"/>
      </items>
    </pivotField>
    <pivotField showAll="0"/>
    <pivotField showAll="0"/>
    <pivotField showAll="0"/>
    <pivotField showAll="0"/>
    <pivotField showAll="0"/>
    <pivotField showAll="0"/>
    <pivotField showAll="0"/>
  </pivotFields>
  <rowFields count="1">
    <field x="0"/>
  </rowFields>
  <rowItems count="13">
    <i>
      <x v="1"/>
    </i>
    <i>
      <x v="2"/>
    </i>
    <i>
      <x v="3"/>
    </i>
    <i>
      <x v="4"/>
    </i>
    <i>
      <x v="5"/>
    </i>
    <i>
      <x v="6"/>
    </i>
    <i>
      <x v="7"/>
    </i>
    <i>
      <x v="8"/>
    </i>
    <i>
      <x v="9"/>
    </i>
    <i>
      <x v="10"/>
    </i>
    <i>
      <x v="11"/>
    </i>
    <i>
      <x v="12"/>
    </i>
    <i t="grand">
      <x/>
    </i>
  </rowItems>
  <colFields count="1">
    <field x="17"/>
  </colFields>
  <colItems count="10">
    <i>
      <x/>
    </i>
    <i>
      <x v="1"/>
    </i>
    <i>
      <x v="2"/>
    </i>
    <i>
      <x v="4"/>
    </i>
    <i>
      <x v="5"/>
    </i>
    <i>
      <x v="6"/>
    </i>
    <i>
      <x v="7"/>
    </i>
    <i>
      <x v="8"/>
    </i>
    <i>
      <x v="9"/>
    </i>
    <i t="grand">
      <x/>
    </i>
  </colItems>
  <pageFields count="1">
    <pageField fld="18" hier="-1"/>
  </pageFields>
  <dataFields count="1">
    <dataField name="Pronóstico" fld="10" subtotal="count" baseField="0" baseItem="0"/>
  </dataFields>
  <formats count="10">
    <format dxfId="621">
      <pivotArea outline="0" collapsedLevelsAreSubtotals="1" fieldPosition="0"/>
    </format>
    <format dxfId="620">
      <pivotArea field="17" type="button" dataOnly="0" labelOnly="1" outline="0" axis="axisCol" fieldPosition="0"/>
    </format>
    <format dxfId="619">
      <pivotArea dataOnly="0" labelOnly="1" grandCol="1" outline="0" fieldPosition="0"/>
    </format>
    <format dxfId="618">
      <pivotArea type="all" dataOnly="0" outline="0" fieldPosition="0"/>
    </format>
    <format dxfId="617">
      <pivotArea field="0" type="button" dataOnly="0" labelOnly="1" outline="0" axis="axisRow" fieldPosition="0"/>
    </format>
    <format dxfId="616">
      <pivotArea type="topRight" dataOnly="0" labelOnly="1" outline="0" fieldPosition="0"/>
    </format>
    <format dxfId="615">
      <pivotArea outline="0" collapsedLevelsAreSubtotals="1" fieldPosition="0"/>
    </format>
    <format dxfId="614">
      <pivotArea dataOnly="0" labelOnly="1" grandCol="1" outline="0" fieldPosition="0"/>
    </format>
    <format dxfId="613">
      <pivotArea dataOnly="0" labelOnly="1" fieldPosition="0">
        <references count="1">
          <reference field="0" count="10">
            <x v="1"/>
            <x v="2"/>
            <x v="3"/>
            <x v="4"/>
            <x v="5"/>
            <x v="6"/>
            <x v="7"/>
            <x v="8"/>
            <x v="9"/>
            <x v="10"/>
          </reference>
        </references>
      </pivotArea>
    </format>
    <format dxfId="612">
      <pivotArea dataOnly="0" labelOnly="1" fieldPosition="0">
        <references count="1">
          <reference field="0" count="10">
            <x v="1"/>
            <x v="2"/>
            <x v="3"/>
            <x v="4"/>
            <x v="5"/>
            <x v="6"/>
            <x v="7"/>
            <x v="8"/>
            <x v="9"/>
            <x v="10"/>
          </reference>
        </references>
      </pivotArea>
    </format>
  </formats>
  <chartFormats count="20">
    <chartFormat chart="0" format="0" series="1">
      <pivotArea type="data" outline="0" fieldPosition="0">
        <references count="2">
          <reference field="4294967294" count="1" selected="0">
            <x v="0"/>
          </reference>
          <reference field="0" count="1" selected="0">
            <x v="1"/>
          </reference>
        </references>
      </pivotArea>
    </chartFormat>
    <chartFormat chart="0" format="1" series="1">
      <pivotArea type="data" outline="0" fieldPosition="0">
        <references count="2">
          <reference field="4294967294" count="1" selected="0">
            <x v="0"/>
          </reference>
          <reference field="0" count="1" selected="0">
            <x v="2"/>
          </reference>
        </references>
      </pivotArea>
    </chartFormat>
    <chartFormat chart="0" format="2" series="1">
      <pivotArea type="data" outline="0" fieldPosition="0">
        <references count="2">
          <reference field="4294967294" count="1" selected="0">
            <x v="0"/>
          </reference>
          <reference field="0" count="1" selected="0">
            <x v="3"/>
          </reference>
        </references>
      </pivotArea>
    </chartFormat>
    <chartFormat chart="0" format="3" series="1">
      <pivotArea type="data" outline="0" fieldPosition="0">
        <references count="2">
          <reference field="4294967294" count="1" selected="0">
            <x v="0"/>
          </reference>
          <reference field="0" count="1" selected="0">
            <x v="4"/>
          </reference>
        </references>
      </pivotArea>
    </chartFormat>
    <chartFormat chart="0" format="4" series="1">
      <pivotArea type="data" outline="0" fieldPosition="0">
        <references count="2">
          <reference field="4294967294" count="1" selected="0">
            <x v="0"/>
          </reference>
          <reference field="0" count="1" selected="0">
            <x v="5"/>
          </reference>
        </references>
      </pivotArea>
    </chartFormat>
    <chartFormat chart="0" format="5" series="1">
      <pivotArea type="data" outline="0" fieldPosition="0">
        <references count="2">
          <reference field="4294967294" count="1" selected="0">
            <x v="0"/>
          </reference>
          <reference field="0" count="1" selected="0">
            <x v="6"/>
          </reference>
        </references>
      </pivotArea>
    </chartFormat>
    <chartFormat chart="0" format="6" series="1">
      <pivotArea type="data" outline="0" fieldPosition="0">
        <references count="2">
          <reference field="4294967294" count="1" selected="0">
            <x v="0"/>
          </reference>
          <reference field="0" count="1" selected="0">
            <x v="7"/>
          </reference>
        </references>
      </pivotArea>
    </chartFormat>
    <chartFormat chart="0" format="7" series="1">
      <pivotArea type="data" outline="0" fieldPosition="0">
        <references count="2">
          <reference field="4294967294" count="1" selected="0">
            <x v="0"/>
          </reference>
          <reference field="0" count="1" selected="0">
            <x v="8"/>
          </reference>
        </references>
      </pivotArea>
    </chartFormat>
    <chartFormat chart="0" format="8" series="1">
      <pivotArea type="data" outline="0" fieldPosition="0">
        <references count="2">
          <reference field="4294967294" count="1" selected="0">
            <x v="0"/>
          </reference>
          <reference field="0" count="1" selected="0">
            <x v="9"/>
          </reference>
        </references>
      </pivotArea>
    </chartFormat>
    <chartFormat chart="0" format="9" series="1">
      <pivotArea type="data" outline="0" fieldPosition="0">
        <references count="2">
          <reference field="4294967294" count="1" selected="0">
            <x v="0"/>
          </reference>
          <reference field="0" count="1" selected="0">
            <x v="10"/>
          </reference>
        </references>
      </pivotArea>
    </chartFormat>
    <chartFormat chart="3" format="16" series="1">
      <pivotArea type="data" outline="0" fieldPosition="0">
        <references count="2">
          <reference field="4294967294" count="1" selected="0">
            <x v="0"/>
          </reference>
          <reference field="17" count="1" selected="0">
            <x v="0"/>
          </reference>
        </references>
      </pivotArea>
    </chartFormat>
    <chartFormat chart="3" format="17" series="1">
      <pivotArea type="data" outline="0" fieldPosition="0">
        <references count="2">
          <reference field="4294967294" count="1" selected="0">
            <x v="0"/>
          </reference>
          <reference field="17" count="1" selected="0">
            <x v="1"/>
          </reference>
        </references>
      </pivotArea>
    </chartFormat>
    <chartFormat chart="3" format="18" series="1">
      <pivotArea type="data" outline="0" fieldPosition="0">
        <references count="2">
          <reference field="4294967294" count="1" selected="0">
            <x v="0"/>
          </reference>
          <reference field="17" count="1" selected="0">
            <x v="2"/>
          </reference>
        </references>
      </pivotArea>
    </chartFormat>
    <chartFormat chart="3" format="19" series="1">
      <pivotArea type="data" outline="0" fieldPosition="0">
        <references count="2">
          <reference field="4294967294" count="1" selected="0">
            <x v="0"/>
          </reference>
          <reference field="17" count="1" selected="0">
            <x v="4"/>
          </reference>
        </references>
      </pivotArea>
    </chartFormat>
    <chartFormat chart="3" format="20" series="1">
      <pivotArea type="data" outline="0" fieldPosition="0">
        <references count="2">
          <reference field="4294967294" count="1" selected="0">
            <x v="0"/>
          </reference>
          <reference field="17" count="1" selected="0">
            <x v="5"/>
          </reference>
        </references>
      </pivotArea>
    </chartFormat>
    <chartFormat chart="3" format="21" series="1">
      <pivotArea type="data" outline="0" fieldPosition="0">
        <references count="2">
          <reference field="4294967294" count="1" selected="0">
            <x v="0"/>
          </reference>
          <reference field="17" count="1" selected="0">
            <x v="6"/>
          </reference>
        </references>
      </pivotArea>
    </chartFormat>
    <chartFormat chart="3" format="22" series="1">
      <pivotArea type="data" outline="0" fieldPosition="0">
        <references count="2">
          <reference field="4294967294" count="1" selected="0">
            <x v="0"/>
          </reference>
          <reference field="17" count="1" selected="0">
            <x v="7"/>
          </reference>
        </references>
      </pivotArea>
    </chartFormat>
    <chartFormat chart="3" format="23" series="1">
      <pivotArea type="data" outline="0" fieldPosition="0">
        <references count="2">
          <reference field="4294967294" count="1" selected="0">
            <x v="0"/>
          </reference>
          <reference field="17" count="1" selected="0">
            <x v="8"/>
          </reference>
        </references>
      </pivotArea>
    </chartFormat>
    <chartFormat chart="3" format="24">
      <pivotArea type="data" outline="0" fieldPosition="0">
        <references count="3">
          <reference field="4294967294" count="1" selected="0">
            <x v="0"/>
          </reference>
          <reference field="0" count="1" selected="0">
            <x v="8"/>
          </reference>
          <reference field="17" count="1" selected="0">
            <x v="6"/>
          </reference>
        </references>
      </pivotArea>
    </chartFormat>
    <chartFormat chart="3" format="25" series="1">
      <pivotArea type="data" outline="0" fieldPosition="0">
        <references count="2">
          <reference field="4294967294" count="1" selected="0">
            <x v="0"/>
          </reference>
          <reference field="17" count="1" selected="0">
            <x v="9"/>
          </reference>
        </references>
      </pivotArea>
    </chartFormat>
  </chartFormats>
  <pivotTableStyleInfo name="PivotStyleLight16"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23.xml><?xml version="1.0" encoding="utf-8"?>
<pivotTableDefinition xmlns="http://schemas.openxmlformats.org/spreadsheetml/2006/main" name="Tabla dinámica10" cacheId="0" applyNumberFormats="0" applyBorderFormats="0" applyFontFormats="0" applyPatternFormats="0" applyAlignmentFormats="0" applyWidthHeightFormats="1" dataCaption="Valores" grandTotalCaption="Total" updatedVersion="3" minRefreshableVersion="3" showCalcMbrs="0" useAutoFormatting="1" itemPrintTitles="1" createdVersion="3" indent="0" outline="1" outlineData="1" multipleFieldFilters="0" chartFormat="18" rowHeaderCaption="Pronostico del Incidente de Ahogamiento" colHeaderCaption="">
  <location ref="X159:AA174" firstHeaderRow="1" firstDataRow="3" firstDataCol="1" rowPageCount="1" colPageCount="1"/>
  <pivotFields count="26">
    <pivotField axis="axisRow" multipleItemSelectionAllowed="1" showAll="0">
      <items count="15">
        <item h="1" x="0"/>
        <item x="1"/>
        <item x="2"/>
        <item x="3"/>
        <item x="4"/>
        <item x="5"/>
        <item x="6"/>
        <item x="7"/>
        <item x="8"/>
        <item x="9"/>
        <item x="10"/>
        <item x="11"/>
        <item x="12"/>
        <item x="13"/>
        <item t="default"/>
      </items>
    </pivotField>
    <pivotField showAll="0" defaultSubtotal="0"/>
    <pivotField showAll="0" defaultSubtotal="0"/>
    <pivotField showAll="0"/>
    <pivotField showAll="0"/>
    <pivotField showAll="0"/>
    <pivotField showAll="0"/>
    <pivotField showAll="0"/>
    <pivotField showAll="0"/>
    <pivotField showAll="0"/>
    <pivotField axis="axisCol" dataField="1" showAll="0" defaultSubtotal="0">
      <items count="11">
        <item m="1" x="8"/>
        <item m="1" x="9"/>
        <item m="1" x="6"/>
        <item m="1" x="10"/>
        <item x="1"/>
        <item m="1" x="5"/>
        <item m="1" x="4"/>
        <item x="0"/>
        <item m="1" x="7"/>
        <item x="3"/>
        <item x="2"/>
      </items>
    </pivotField>
    <pivotField showAll="0"/>
    <pivotField showAll="0"/>
    <pivotField showAll="0"/>
    <pivotField showAll="0"/>
    <pivotField showAll="0"/>
    <pivotField showAll="0"/>
    <pivotField axis="axisCol" showAll="0" defaultSubtotal="0">
      <items count="10">
        <item x="0"/>
        <item h="1" x="2"/>
        <item h="1" x="3"/>
        <item h="1" x="9"/>
        <item h="1" x="1"/>
        <item h="1" x="5"/>
        <item h="1" x="8"/>
        <item h="1" x="7"/>
        <item h="1" x="4"/>
        <item h="1" x="6"/>
      </items>
    </pivotField>
    <pivotField axis="axisPage" multipleItemSelectionAllowed="1" showAll="0">
      <items count="23">
        <item x="6"/>
        <item x="0"/>
        <item x="17"/>
        <item m="1" x="21"/>
        <item x="13"/>
        <item h="1" x="8"/>
        <item m="1" x="20"/>
        <item h="1" x="5"/>
        <item x="10"/>
        <item x="16"/>
        <item x="7"/>
        <item x="15"/>
        <item x="12"/>
        <item x="9"/>
        <item x="14"/>
        <item h="1" x="2"/>
        <item h="1" x="3"/>
        <item h="1" x="4"/>
        <item x="1"/>
        <item m="1" x="19"/>
        <item x="11"/>
        <item x="18"/>
        <item t="default"/>
      </items>
    </pivotField>
    <pivotField showAll="0"/>
    <pivotField showAll="0"/>
    <pivotField showAll="0"/>
    <pivotField showAll="0"/>
    <pivotField showAll="0"/>
    <pivotField showAll="0"/>
    <pivotField showAll="0"/>
  </pivotFields>
  <rowFields count="1">
    <field x="0"/>
  </rowFields>
  <rowItems count="13">
    <i>
      <x v="1"/>
    </i>
    <i>
      <x v="2"/>
    </i>
    <i>
      <x v="3"/>
    </i>
    <i>
      <x v="4"/>
    </i>
    <i>
      <x v="5"/>
    </i>
    <i>
      <x v="6"/>
    </i>
    <i>
      <x v="7"/>
    </i>
    <i>
      <x v="8"/>
    </i>
    <i>
      <x v="9"/>
    </i>
    <i>
      <x v="10"/>
    </i>
    <i>
      <x v="11"/>
    </i>
    <i>
      <x v="12"/>
    </i>
    <i t="grand">
      <x/>
    </i>
  </rowItems>
  <colFields count="2">
    <field x="17"/>
    <field x="10"/>
  </colFields>
  <colItems count="3">
    <i>
      <x/>
      <x v="4"/>
    </i>
    <i r="1">
      <x v="7"/>
    </i>
    <i t="grand">
      <x/>
    </i>
  </colItems>
  <pageFields count="1">
    <pageField fld="18" hier="-1"/>
  </pageFields>
  <dataFields count="1">
    <dataField name="Cuenta de Sexo" fld="10" subtotal="count" baseField="0" baseItem="0"/>
  </dataFields>
  <formats count="10">
    <format dxfId="631">
      <pivotArea outline="0" collapsedLevelsAreSubtotals="1" fieldPosition="0"/>
    </format>
    <format dxfId="630">
      <pivotArea field="17" type="button" dataOnly="0" labelOnly="1" outline="0" axis="axisCol" fieldPosition="0"/>
    </format>
    <format dxfId="629">
      <pivotArea dataOnly="0" labelOnly="1" grandCol="1" outline="0" fieldPosition="0"/>
    </format>
    <format dxfId="628">
      <pivotArea type="all" dataOnly="0" outline="0" fieldPosition="0"/>
    </format>
    <format dxfId="627">
      <pivotArea field="0" type="button" dataOnly="0" labelOnly="1" outline="0" axis="axisRow" fieldPosition="0"/>
    </format>
    <format dxfId="626">
      <pivotArea type="topRight" dataOnly="0" labelOnly="1" outline="0" fieldPosition="0"/>
    </format>
    <format dxfId="625">
      <pivotArea outline="0" collapsedLevelsAreSubtotals="1" fieldPosition="0"/>
    </format>
    <format dxfId="624">
      <pivotArea dataOnly="0" labelOnly="1" grandCol="1" outline="0" fieldPosition="0"/>
    </format>
    <format dxfId="623">
      <pivotArea dataOnly="0" labelOnly="1" fieldPosition="0">
        <references count="1">
          <reference field="0" count="10">
            <x v="1"/>
            <x v="2"/>
            <x v="3"/>
            <x v="4"/>
            <x v="5"/>
            <x v="6"/>
            <x v="7"/>
            <x v="8"/>
            <x v="9"/>
            <x v="10"/>
          </reference>
        </references>
      </pivotArea>
    </format>
    <format dxfId="622">
      <pivotArea dataOnly="0" labelOnly="1" fieldPosition="0">
        <references count="1">
          <reference field="0" count="10">
            <x v="1"/>
            <x v="2"/>
            <x v="3"/>
            <x v="4"/>
            <x v="5"/>
            <x v="6"/>
            <x v="7"/>
            <x v="8"/>
            <x v="9"/>
            <x v="10"/>
          </reference>
        </references>
      </pivotArea>
    </format>
  </formats>
  <chartFormats count="4">
    <chartFormat chart="13" format="2" series="1">
      <pivotArea type="data" outline="0" fieldPosition="0">
        <references count="2">
          <reference field="10" count="1" selected="0">
            <x v="7"/>
          </reference>
          <reference field="17" count="1" selected="0">
            <x v="0"/>
          </reference>
        </references>
      </pivotArea>
    </chartFormat>
    <chartFormat chart="13" format="3" series="1">
      <pivotArea type="data" outline="0" fieldPosition="0">
        <references count="2">
          <reference field="10" count="1" selected="0">
            <x v="4"/>
          </reference>
          <reference field="17" count="1" selected="0">
            <x v="0"/>
          </reference>
        </references>
      </pivotArea>
    </chartFormat>
    <chartFormat chart="14" format="0" series="1">
      <pivotArea type="data" outline="0" fieldPosition="0">
        <references count="3">
          <reference field="4294967294" count="1" selected="0">
            <x v="0"/>
          </reference>
          <reference field="10" count="1" selected="0">
            <x v="4"/>
          </reference>
          <reference field="17" count="1" selected="0">
            <x v="0"/>
          </reference>
        </references>
      </pivotArea>
    </chartFormat>
    <chartFormat chart="14" format="1" series="1">
      <pivotArea type="data" outline="0" fieldPosition="0">
        <references count="3">
          <reference field="4294967294" count="1" selected="0">
            <x v="0"/>
          </reference>
          <reference field="10" count="1" selected="0">
            <x v="7"/>
          </reference>
          <reference field="17" count="1" selected="0">
            <x v="0"/>
          </reference>
        </references>
      </pivotArea>
    </chartFormat>
  </chartFormats>
  <pivotTableStyleInfo name="PivotStyleLight16"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24.xml><?xml version="1.0" encoding="utf-8"?>
<pivotTableDefinition xmlns="http://schemas.openxmlformats.org/spreadsheetml/2006/main" name="Tabla dinámica1" cacheId="0" applyNumberFormats="0" applyBorderFormats="0" applyFontFormats="0" applyPatternFormats="0" applyAlignmentFormats="0" applyWidthHeightFormats="1" dataCaption="Valores" grandTotalCaption="Total" updatedVersion="3" minRefreshableVersion="3" showCalcMbrs="0" useAutoFormatting="1" itemPrintTitles="1" createdVersion="3" indent="0" outline="1" outlineData="1" multipleFieldFilters="0" rowHeaderCaption="Pronostico del Incidente de Ahogamiento" colHeaderCaption="Sexo">
  <location ref="B3:F14" firstHeaderRow="1" firstDataRow="2" firstDataCol="1"/>
  <pivotFields count="26">
    <pivotField multipleItemSelectionAllowed="1" showAll="0"/>
    <pivotField showAll="0" defaultSubtotal="0"/>
    <pivotField showAll="0" defaultSubtotal="0"/>
    <pivotField showAll="0"/>
    <pivotField showAll="0"/>
    <pivotField showAll="0"/>
    <pivotField showAll="0"/>
    <pivotField showAll="0"/>
    <pivotField showAll="0"/>
    <pivotField showAll="0"/>
    <pivotField axis="axisCol" dataField="1" showAll="0" defaultSubtotal="0">
      <items count="11">
        <item x="1"/>
        <item x="0"/>
        <item h="1" x="2"/>
        <item x="3"/>
        <item m="1" x="9"/>
        <item m="1" x="4"/>
        <item h="1" m="1" x="7"/>
        <item h="1" m="1" x="8"/>
        <item h="1" m="1" x="10"/>
        <item h="1" m="1" x="6"/>
        <item h="1" m="1" x="5"/>
      </items>
    </pivotField>
    <pivotField showAll="0"/>
    <pivotField showAll="0"/>
    <pivotField showAll="0"/>
    <pivotField showAll="0"/>
    <pivotField showAll="0"/>
    <pivotField showAll="0"/>
    <pivotField axis="axisRow" showAll="0">
      <items count="11">
        <item x="0"/>
        <item x="2"/>
        <item x="3"/>
        <item x="9"/>
        <item x="1"/>
        <item x="5"/>
        <item x="8"/>
        <item x="7"/>
        <item x="4"/>
        <item x="6"/>
        <item t="default"/>
      </items>
    </pivotField>
    <pivotField showAll="0"/>
    <pivotField showAll="0"/>
    <pivotField showAll="0"/>
    <pivotField showAll="0"/>
    <pivotField showAll="0"/>
    <pivotField showAll="0"/>
    <pivotField showAll="0"/>
    <pivotField showAll="0"/>
  </pivotFields>
  <rowFields count="1">
    <field x="17"/>
  </rowFields>
  <rowItems count="10">
    <i>
      <x/>
    </i>
    <i>
      <x v="1"/>
    </i>
    <i>
      <x v="2"/>
    </i>
    <i>
      <x v="4"/>
    </i>
    <i>
      <x v="5"/>
    </i>
    <i>
      <x v="6"/>
    </i>
    <i>
      <x v="7"/>
    </i>
    <i>
      <x v="8"/>
    </i>
    <i>
      <x v="9"/>
    </i>
    <i t="grand">
      <x/>
    </i>
  </rowItems>
  <colFields count="1">
    <field x="10"/>
  </colFields>
  <colItems count="4">
    <i>
      <x/>
    </i>
    <i>
      <x v="1"/>
    </i>
    <i>
      <x v="3"/>
    </i>
    <i t="grand">
      <x/>
    </i>
  </colItems>
  <dataFields count="1">
    <dataField name="Pronóstico" fld="10" subtotal="count" baseField="0" baseItem="0"/>
  </dataFields>
  <formats count="8">
    <format dxfId="488">
      <pivotArea outline="0" collapsedLevelsAreSubtotals="1" fieldPosition="0"/>
    </format>
    <format dxfId="487">
      <pivotArea field="17" type="button" dataOnly="0" labelOnly="1" outline="0" axis="axisRow" fieldPosition="0"/>
    </format>
    <format dxfId="486">
      <pivotArea dataOnly="0" labelOnly="1" fieldPosition="0">
        <references count="1">
          <reference field="10" count="0"/>
        </references>
      </pivotArea>
    </format>
    <format dxfId="485">
      <pivotArea dataOnly="0" labelOnly="1" grandCol="1" outline="0" fieldPosition="0"/>
    </format>
    <format dxfId="484">
      <pivotArea outline="0" collapsedLevelsAreSubtotals="1" fieldPosition="0"/>
    </format>
    <format dxfId="483">
      <pivotArea dataOnly="0" labelOnly="1" fieldPosition="0">
        <references count="1">
          <reference field="10" count="0"/>
        </references>
      </pivotArea>
    </format>
    <format dxfId="482">
      <pivotArea dataOnly="0" labelOnly="1" grandCol="1" outline="0" fieldPosition="0"/>
    </format>
    <format dxfId="481">
      <pivotArea type="all" dataOnly="0" outline="0" fieldPosition="0"/>
    </format>
  </formats>
  <pivotTableStyleInfo name="PivotStyleLight16"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25.xml><?xml version="1.0" encoding="utf-8"?>
<pivotTableDefinition xmlns="http://schemas.openxmlformats.org/spreadsheetml/2006/main" name="Tabla dinámica16" cacheId="0" applyNumberFormats="0" applyBorderFormats="0" applyFontFormats="0" applyPatternFormats="0" applyAlignmentFormats="0" applyWidthHeightFormats="1" dataCaption="Valores" grandTotalCaption="Total" updatedVersion="3" minRefreshableVersion="3" showCalcMbrs="0" useAutoFormatting="1" itemPrintTitles="1" createdVersion="3" indent="0" outline="1" outlineData="1" multipleFieldFilters="0" chartFormat="6" rowHeaderCaption="Pronostico del Incidente de Ahogamiento" colHeaderCaption="Sexo">
  <location ref="B73:L87" firstHeaderRow="1" firstDataRow="2" firstDataCol="1" rowPageCount="1" colPageCount="1"/>
  <pivotFields count="26">
    <pivotField axis="axisRow" multipleItemSelectionAllowed="1" showAll="0">
      <items count="15">
        <item x="0"/>
        <item x="1"/>
        <item x="2"/>
        <item x="3"/>
        <item x="4"/>
        <item x="5"/>
        <item x="6"/>
        <item x="7"/>
        <item x="8"/>
        <item x="9"/>
        <item x="10"/>
        <item x="11"/>
        <item x="12"/>
        <item x="13"/>
        <item t="default"/>
      </items>
    </pivotField>
    <pivotField showAll="0" defaultSubtotal="0"/>
    <pivotField showAll="0" defaultSubtotal="0"/>
    <pivotField showAll="0"/>
    <pivotField showAll="0"/>
    <pivotField showAll="0"/>
    <pivotField showAll="0"/>
    <pivotField showAll="0"/>
    <pivotField showAll="0"/>
    <pivotField showAll="0"/>
    <pivotField dataField="1" multipleItemSelectionAllowed="1" showAll="0" defaultSubtotal="0"/>
    <pivotField showAll="0"/>
    <pivotField showAll="0"/>
    <pivotField showAll="0"/>
    <pivotField showAll="0"/>
    <pivotField showAll="0"/>
    <pivotField showAll="0"/>
    <pivotField axis="axisCol" showAll="0">
      <items count="11">
        <item x="0"/>
        <item x="2"/>
        <item x="3"/>
        <item x="9"/>
        <item x="1"/>
        <item x="5"/>
        <item x="8"/>
        <item x="7"/>
        <item x="4"/>
        <item x="6"/>
        <item t="default"/>
      </items>
    </pivotField>
    <pivotField axis="axisPage" multipleItemSelectionAllowed="1" showAll="0">
      <items count="23">
        <item x="6"/>
        <item x="0"/>
        <item x="17"/>
        <item m="1" x="21"/>
        <item x="13"/>
        <item h="1" m="1" x="20"/>
        <item h="1" x="5"/>
        <item x="10"/>
        <item x="16"/>
        <item x="7"/>
        <item x="15"/>
        <item x="12"/>
        <item x="9"/>
        <item x="14"/>
        <item h="1" x="2"/>
        <item h="1" x="3"/>
        <item h="1" x="4"/>
        <item x="1"/>
        <item x="11"/>
        <item h="1" x="18"/>
        <item h="1" m="1" x="19"/>
        <item h="1" x="8"/>
        <item t="default"/>
      </items>
    </pivotField>
    <pivotField showAll="0"/>
    <pivotField showAll="0"/>
    <pivotField showAll="0"/>
    <pivotField showAll="0"/>
    <pivotField showAll="0"/>
    <pivotField showAll="0"/>
    <pivotField showAll="0"/>
  </pivotFields>
  <rowFields count="1">
    <field x="0"/>
  </rowFields>
  <rowItems count="13">
    <i>
      <x v="1"/>
    </i>
    <i>
      <x v="2"/>
    </i>
    <i>
      <x v="3"/>
    </i>
    <i>
      <x v="4"/>
    </i>
    <i>
      <x v="5"/>
    </i>
    <i>
      <x v="6"/>
    </i>
    <i>
      <x v="7"/>
    </i>
    <i>
      <x v="8"/>
    </i>
    <i>
      <x v="9"/>
    </i>
    <i>
      <x v="10"/>
    </i>
    <i>
      <x v="11"/>
    </i>
    <i>
      <x v="12"/>
    </i>
    <i t="grand">
      <x/>
    </i>
  </rowItems>
  <colFields count="1">
    <field x="17"/>
  </colFields>
  <colItems count="10">
    <i>
      <x/>
    </i>
    <i>
      <x v="1"/>
    </i>
    <i>
      <x v="2"/>
    </i>
    <i>
      <x v="4"/>
    </i>
    <i>
      <x v="5"/>
    </i>
    <i>
      <x v="6"/>
    </i>
    <i>
      <x v="7"/>
    </i>
    <i>
      <x v="8"/>
    </i>
    <i>
      <x v="9"/>
    </i>
    <i t="grand">
      <x/>
    </i>
  </colItems>
  <pageFields count="1">
    <pageField fld="18" hier="-1"/>
  </pageFields>
  <dataFields count="1">
    <dataField name="Cuenta de Sexo" fld="10" subtotal="count" baseField="0" baseItem="0"/>
  </dataFields>
  <formats count="6">
    <format dxfId="494">
      <pivotArea outline="0" collapsedLevelsAreSubtotals="1" fieldPosition="0"/>
    </format>
    <format dxfId="493">
      <pivotArea field="17" type="button" dataOnly="0" labelOnly="1" outline="0" axis="axisCol" fieldPosition="0"/>
    </format>
    <format dxfId="492">
      <pivotArea dataOnly="0" labelOnly="1" grandCol="1" outline="0" fieldPosition="0"/>
    </format>
    <format dxfId="491">
      <pivotArea outline="0" collapsedLevelsAreSubtotals="1" fieldPosition="0"/>
    </format>
    <format dxfId="490">
      <pivotArea dataOnly="0" labelOnly="1" grandCol="1" outline="0" fieldPosition="0"/>
    </format>
    <format dxfId="489">
      <pivotArea type="all" dataOnly="0" outline="0" fieldPosition="0"/>
    </format>
  </formats>
  <chartFormats count="18">
    <chartFormat chart="0" format="15" series="1">
      <pivotArea type="data" outline="0" fieldPosition="0">
        <references count="1">
          <reference field="4294967294" count="1" selected="0">
            <x v="0"/>
          </reference>
        </references>
      </pivotArea>
    </chartFormat>
    <chartFormat chart="0" format="19" series="1">
      <pivotArea type="data" outline="0" fieldPosition="0">
        <references count="2">
          <reference field="4294967294" count="1" selected="0">
            <x v="0"/>
          </reference>
          <reference field="17" count="1" selected="0">
            <x v="1"/>
          </reference>
        </references>
      </pivotArea>
    </chartFormat>
    <chartFormat chart="0" format="20" series="1">
      <pivotArea type="data" outline="0" fieldPosition="0">
        <references count="2">
          <reference field="4294967294" count="1" selected="0">
            <x v="0"/>
          </reference>
          <reference field="17" count="1" selected="0">
            <x v="2"/>
          </reference>
        </references>
      </pivotArea>
    </chartFormat>
    <chartFormat chart="0" format="21" series="1">
      <pivotArea type="data" outline="0" fieldPosition="0">
        <references count="2">
          <reference field="4294967294" count="1" selected="0">
            <x v="0"/>
          </reference>
          <reference field="17" count="1" selected="0">
            <x v="4"/>
          </reference>
        </references>
      </pivotArea>
    </chartFormat>
    <chartFormat chart="0" format="22" series="1">
      <pivotArea type="data" outline="0" fieldPosition="0">
        <references count="2">
          <reference field="4294967294" count="1" selected="0">
            <x v="0"/>
          </reference>
          <reference field="17" count="1" selected="0">
            <x v="5"/>
          </reference>
        </references>
      </pivotArea>
    </chartFormat>
    <chartFormat chart="0" format="23" series="1">
      <pivotArea type="data" outline="0" fieldPosition="0">
        <references count="2">
          <reference field="4294967294" count="1" selected="0">
            <x v="0"/>
          </reference>
          <reference field="17" count="1" selected="0">
            <x v="6"/>
          </reference>
        </references>
      </pivotArea>
    </chartFormat>
    <chartFormat chart="0" format="24" series="1">
      <pivotArea type="data" outline="0" fieldPosition="0">
        <references count="2">
          <reference field="4294967294" count="1" selected="0">
            <x v="0"/>
          </reference>
          <reference field="17" count="1" selected="0">
            <x v="7"/>
          </reference>
        </references>
      </pivotArea>
    </chartFormat>
    <chartFormat chart="0" format="25" series="1">
      <pivotArea type="data" outline="0" fieldPosition="0">
        <references count="2">
          <reference field="4294967294" count="1" selected="0">
            <x v="0"/>
          </reference>
          <reference field="17" count="1" selected="0">
            <x v="8"/>
          </reference>
        </references>
      </pivotArea>
    </chartFormat>
    <chartFormat chart="0" format="26" series="1">
      <pivotArea type="data" outline="0" fieldPosition="0">
        <references count="2">
          <reference field="4294967294" count="1" selected="0">
            <x v="0"/>
          </reference>
          <reference field="17" count="1" selected="0">
            <x v="0"/>
          </reference>
        </references>
      </pivotArea>
    </chartFormat>
    <chartFormat chart="4" format="0" series="1">
      <pivotArea type="data" outline="0" fieldPosition="0">
        <references count="2">
          <reference field="4294967294" count="1" selected="0">
            <x v="0"/>
          </reference>
          <reference field="17" count="1" selected="0">
            <x v="0"/>
          </reference>
        </references>
      </pivotArea>
    </chartFormat>
    <chartFormat chart="4" format="1" series="1">
      <pivotArea type="data" outline="0" fieldPosition="0">
        <references count="2">
          <reference field="4294967294" count="1" selected="0">
            <x v="0"/>
          </reference>
          <reference field="17" count="1" selected="0">
            <x v="1"/>
          </reference>
        </references>
      </pivotArea>
    </chartFormat>
    <chartFormat chart="4" format="2" series="1">
      <pivotArea type="data" outline="0" fieldPosition="0">
        <references count="2">
          <reference field="4294967294" count="1" selected="0">
            <x v="0"/>
          </reference>
          <reference field="17" count="1" selected="0">
            <x v="2"/>
          </reference>
        </references>
      </pivotArea>
    </chartFormat>
    <chartFormat chart="4" format="3" series="1">
      <pivotArea type="data" outline="0" fieldPosition="0">
        <references count="2">
          <reference field="4294967294" count="1" selected="0">
            <x v="0"/>
          </reference>
          <reference field="17" count="1" selected="0">
            <x v="4"/>
          </reference>
        </references>
      </pivotArea>
    </chartFormat>
    <chartFormat chart="4" format="4" series="1">
      <pivotArea type="data" outline="0" fieldPosition="0">
        <references count="2">
          <reference field="4294967294" count="1" selected="0">
            <x v="0"/>
          </reference>
          <reference field="17" count="1" selected="0">
            <x v="5"/>
          </reference>
        </references>
      </pivotArea>
    </chartFormat>
    <chartFormat chart="4" format="5" series="1">
      <pivotArea type="data" outline="0" fieldPosition="0">
        <references count="2">
          <reference field="4294967294" count="1" selected="0">
            <x v="0"/>
          </reference>
          <reference field="17" count="1" selected="0">
            <x v="7"/>
          </reference>
        </references>
      </pivotArea>
    </chartFormat>
    <chartFormat chart="4" format="6" series="1">
      <pivotArea type="data" outline="0" fieldPosition="0">
        <references count="2">
          <reference field="4294967294" count="1" selected="0">
            <x v="0"/>
          </reference>
          <reference field="17" count="1" selected="0">
            <x v="8"/>
          </reference>
        </references>
      </pivotArea>
    </chartFormat>
    <chartFormat chart="4" format="8" series="1">
      <pivotArea type="data" outline="0" fieldPosition="0">
        <references count="2">
          <reference field="4294967294" count="1" selected="0">
            <x v="0"/>
          </reference>
          <reference field="17" count="1" selected="0">
            <x v="6"/>
          </reference>
        </references>
      </pivotArea>
    </chartFormat>
    <chartFormat chart="4" format="9" series="1">
      <pivotArea type="data" outline="0" fieldPosition="0">
        <references count="2">
          <reference field="4294967294" count="1" selected="0">
            <x v="0"/>
          </reference>
          <reference field="17" count="1" selected="0">
            <x v="9"/>
          </reference>
        </references>
      </pivotArea>
    </chartFormat>
  </chartFormats>
  <pivotTableStyleInfo name="PivotStyleLight16"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26.xml><?xml version="1.0" encoding="utf-8"?>
<pivotTableDefinition xmlns="http://schemas.openxmlformats.org/spreadsheetml/2006/main" name="Tabla dinámica14" cacheId="0" applyNumberFormats="0" applyBorderFormats="0" applyFontFormats="0" applyPatternFormats="0" applyAlignmentFormats="0" applyWidthHeightFormats="1" dataCaption="Valores" grandTotalCaption="Total" updatedVersion="3" minRefreshableVersion="3" showCalcMbrs="0" useAutoFormatting="1" itemPrintTitles="1" createdVersion="3" indent="0" outline="1" outlineData="1" multipleFieldFilters="0" chartFormat="4" rowHeaderCaption="Pronostico del Incidente de Ahogamiento" colHeaderCaption="Sexo">
  <location ref="B102:L116" firstHeaderRow="1" firstDataRow="2" firstDataCol="1" rowPageCount="1" colPageCount="1"/>
  <pivotFields count="26">
    <pivotField axis="axisRow" multipleItemSelectionAllowed="1" showAll="0">
      <items count="15">
        <item x="0"/>
        <item x="1"/>
        <item x="2"/>
        <item x="3"/>
        <item x="4"/>
        <item x="5"/>
        <item x="6"/>
        <item x="7"/>
        <item x="8"/>
        <item x="9"/>
        <item x="10"/>
        <item x="11"/>
        <item x="12"/>
        <item x="13"/>
        <item t="default"/>
      </items>
    </pivotField>
    <pivotField showAll="0" defaultSubtotal="0"/>
    <pivotField showAll="0" defaultSubtotal="0"/>
    <pivotField showAll="0"/>
    <pivotField showAll="0"/>
    <pivotField showAll="0"/>
    <pivotField showAll="0"/>
    <pivotField showAll="0"/>
    <pivotField showAll="0"/>
    <pivotField showAll="0"/>
    <pivotField dataField="1" multipleItemSelectionAllowed="1" showAll="0" defaultSubtotal="0"/>
    <pivotField showAll="0"/>
    <pivotField showAll="0"/>
    <pivotField showAll="0"/>
    <pivotField showAll="0"/>
    <pivotField showAll="0"/>
    <pivotField showAll="0"/>
    <pivotField axis="axisCol" showAll="0">
      <items count="11">
        <item x="0"/>
        <item x="2"/>
        <item x="3"/>
        <item x="9"/>
        <item x="1"/>
        <item x="5"/>
        <item x="8"/>
        <item x="7"/>
        <item x="4"/>
        <item x="6"/>
        <item t="default"/>
      </items>
    </pivotField>
    <pivotField axis="axisPage" multipleItemSelectionAllowed="1" showAll="0">
      <items count="23">
        <item h="1" x="6"/>
        <item h="1" x="0"/>
        <item h="1" x="17"/>
        <item m="1" x="21"/>
        <item h="1" x="13"/>
        <item m="1" x="20"/>
        <item x="5"/>
        <item h="1" x="10"/>
        <item h="1" x="16"/>
        <item h="1" x="7"/>
        <item h="1" x="15"/>
        <item h="1" x="12"/>
        <item h="1" x="9"/>
        <item h="1" x="14"/>
        <item x="2"/>
        <item x="3"/>
        <item x="4"/>
        <item h="1" x="1"/>
        <item h="1" x="11"/>
        <item h="1" x="18"/>
        <item h="1" m="1" x="19"/>
        <item h="1" x="8"/>
        <item t="default"/>
      </items>
    </pivotField>
    <pivotField showAll="0"/>
    <pivotField showAll="0"/>
    <pivotField showAll="0"/>
    <pivotField showAll="0"/>
    <pivotField showAll="0"/>
    <pivotField showAll="0"/>
    <pivotField showAll="0"/>
  </pivotFields>
  <rowFields count="1">
    <field x="0"/>
  </rowFields>
  <rowItems count="13">
    <i>
      <x v="1"/>
    </i>
    <i>
      <x v="2"/>
    </i>
    <i>
      <x v="3"/>
    </i>
    <i>
      <x v="4"/>
    </i>
    <i>
      <x v="5"/>
    </i>
    <i>
      <x v="6"/>
    </i>
    <i>
      <x v="7"/>
    </i>
    <i>
      <x v="8"/>
    </i>
    <i>
      <x v="9"/>
    </i>
    <i>
      <x v="10"/>
    </i>
    <i>
      <x v="11"/>
    </i>
    <i>
      <x v="12"/>
    </i>
    <i t="grand">
      <x/>
    </i>
  </rowItems>
  <colFields count="1">
    <field x="17"/>
  </colFields>
  <colItems count="10">
    <i>
      <x/>
    </i>
    <i>
      <x v="1"/>
    </i>
    <i>
      <x v="2"/>
    </i>
    <i>
      <x v="4"/>
    </i>
    <i>
      <x v="5"/>
    </i>
    <i>
      <x v="6"/>
    </i>
    <i>
      <x v="7"/>
    </i>
    <i>
      <x v="8"/>
    </i>
    <i>
      <x v="9"/>
    </i>
    <i t="grand">
      <x/>
    </i>
  </colItems>
  <pageFields count="1">
    <pageField fld="18" hier="-1"/>
  </pageFields>
  <dataFields count="1">
    <dataField name="Cuenta de Sexo" fld="10" subtotal="count" baseField="0" baseItem="0"/>
  </dataFields>
  <formats count="6">
    <format dxfId="500">
      <pivotArea outline="0" collapsedLevelsAreSubtotals="1" fieldPosition="0"/>
    </format>
    <format dxfId="499">
      <pivotArea field="17" type="button" dataOnly="0" labelOnly="1" outline="0" axis="axisCol" fieldPosition="0"/>
    </format>
    <format dxfId="498">
      <pivotArea dataOnly="0" labelOnly="1" grandCol="1" outline="0" fieldPosition="0"/>
    </format>
    <format dxfId="497">
      <pivotArea outline="0" collapsedLevelsAreSubtotals="1" fieldPosition="0"/>
    </format>
    <format dxfId="496">
      <pivotArea dataOnly="0" labelOnly="1" grandCol="1" outline="0" fieldPosition="0"/>
    </format>
    <format dxfId="495">
      <pivotArea type="all" dataOnly="0" outline="0" fieldPosition="0"/>
    </format>
  </formats>
  <chartFormats count="10">
    <chartFormat chart="0" format="15" series="1">
      <pivotArea type="data" outline="0" fieldPosition="0">
        <references count="1">
          <reference field="4294967294" count="1" selected="0">
            <x v="0"/>
          </reference>
        </references>
      </pivotArea>
    </chartFormat>
    <chartFormat chart="0" format="19" series="1">
      <pivotArea type="data" outline="0" fieldPosition="0">
        <references count="2">
          <reference field="4294967294" count="1" selected="0">
            <x v="0"/>
          </reference>
          <reference field="17" count="1" selected="0">
            <x v="1"/>
          </reference>
        </references>
      </pivotArea>
    </chartFormat>
    <chartFormat chart="0" format="20" series="1">
      <pivotArea type="data" outline="0" fieldPosition="0">
        <references count="2">
          <reference field="4294967294" count="1" selected="0">
            <x v="0"/>
          </reference>
          <reference field="17" count="1" selected="0">
            <x v="2"/>
          </reference>
        </references>
      </pivotArea>
    </chartFormat>
    <chartFormat chart="0" format="21" series="1">
      <pivotArea type="data" outline="0" fieldPosition="0">
        <references count="2">
          <reference field="4294967294" count="1" selected="0">
            <x v="0"/>
          </reference>
          <reference field="17" count="1" selected="0">
            <x v="4"/>
          </reference>
        </references>
      </pivotArea>
    </chartFormat>
    <chartFormat chart="0" format="22" series="1">
      <pivotArea type="data" outline="0" fieldPosition="0">
        <references count="2">
          <reference field="4294967294" count="1" selected="0">
            <x v="0"/>
          </reference>
          <reference field="17" count="1" selected="0">
            <x v="5"/>
          </reference>
        </references>
      </pivotArea>
    </chartFormat>
    <chartFormat chart="0" format="23" series="1">
      <pivotArea type="data" outline="0" fieldPosition="0">
        <references count="2">
          <reference field="4294967294" count="1" selected="0">
            <x v="0"/>
          </reference>
          <reference field="17" count="1" selected="0">
            <x v="6"/>
          </reference>
        </references>
      </pivotArea>
    </chartFormat>
    <chartFormat chart="0" format="24" series="1">
      <pivotArea type="data" outline="0" fieldPosition="0">
        <references count="2">
          <reference field="4294967294" count="1" selected="0">
            <x v="0"/>
          </reference>
          <reference field="17" count="1" selected="0">
            <x v="7"/>
          </reference>
        </references>
      </pivotArea>
    </chartFormat>
    <chartFormat chart="0" format="25" series="1">
      <pivotArea type="data" outline="0" fieldPosition="0">
        <references count="2">
          <reference field="4294967294" count="1" selected="0">
            <x v="0"/>
          </reference>
          <reference field="17" count="1" selected="0">
            <x v="8"/>
          </reference>
        </references>
      </pivotArea>
    </chartFormat>
    <chartFormat chart="0" format="26" series="1">
      <pivotArea type="data" outline="0" fieldPosition="0">
        <references count="2">
          <reference field="4294967294" count="1" selected="0">
            <x v="0"/>
          </reference>
          <reference field="17" count="1" selected="0">
            <x v="0"/>
          </reference>
        </references>
      </pivotArea>
    </chartFormat>
    <chartFormat chart="0" format="27" series="1">
      <pivotArea type="data" outline="0" fieldPosition="0">
        <references count="2">
          <reference field="4294967294" count="1" selected="0">
            <x v="0"/>
          </reference>
          <reference field="17" count="1" selected="0">
            <x v="9"/>
          </reference>
        </references>
      </pivotArea>
    </chartFormat>
  </chartFormats>
  <pivotTableStyleInfo name="PivotStyleLight16"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27.xml><?xml version="1.0" encoding="utf-8"?>
<pivotTableDefinition xmlns="http://schemas.openxmlformats.org/spreadsheetml/2006/main" name="Tabla dinámica15" cacheId="0" applyNumberFormats="0" applyBorderFormats="0" applyFontFormats="0" applyPatternFormats="0" applyAlignmentFormats="0" applyWidthHeightFormats="1" dataCaption="Valores" grandTotalCaption="Total" updatedVersion="3" minRefreshableVersion="3" showCalcMbrs="0" useAutoFormatting="1" itemPrintTitles="1" createdVersion="3" indent="0" outline="1" outlineData="1" multipleFieldFilters="0" rowHeaderCaption="Pronostico del Incidente de Ahogamiento" colHeaderCaption="Sexo">
  <location ref="B46:F57" firstHeaderRow="1" firstDataRow="2" firstDataCol="1" rowPageCount="1" colPageCount="1"/>
  <pivotFields count="26">
    <pivotField multipleItemSelectionAllowed="1" showAll="0"/>
    <pivotField showAll="0" defaultSubtotal="0"/>
    <pivotField showAll="0" defaultSubtotal="0"/>
    <pivotField showAll="0"/>
    <pivotField showAll="0"/>
    <pivotField showAll="0"/>
    <pivotField showAll="0"/>
    <pivotField showAll="0"/>
    <pivotField showAll="0"/>
    <pivotField showAll="0"/>
    <pivotField axis="axisCol" dataField="1" showAll="0" defaultSubtotal="0">
      <items count="11">
        <item x="1"/>
        <item x="0"/>
        <item h="1" x="2"/>
        <item x="3"/>
        <item m="1" x="9"/>
        <item m="1" x="4"/>
        <item h="1" m="1" x="7"/>
        <item h="1" m="1" x="8"/>
        <item h="1" m="1" x="10"/>
        <item h="1" m="1" x="6"/>
        <item h="1" m="1" x="5"/>
      </items>
    </pivotField>
    <pivotField showAll="0"/>
    <pivotField showAll="0"/>
    <pivotField showAll="0"/>
    <pivotField showAll="0"/>
    <pivotField showAll="0"/>
    <pivotField showAll="0"/>
    <pivotField axis="axisRow" showAll="0">
      <items count="11">
        <item x="0"/>
        <item x="2"/>
        <item x="3"/>
        <item x="9"/>
        <item x="1"/>
        <item x="5"/>
        <item x="8"/>
        <item x="7"/>
        <item x="4"/>
        <item x="6"/>
        <item t="default"/>
      </items>
    </pivotField>
    <pivotField axis="axisPage" showAll="0">
      <items count="23">
        <item x="6"/>
        <item x="0"/>
        <item x="17"/>
        <item m="1" x="21"/>
        <item x="13"/>
        <item m="1" x="20"/>
        <item x="5"/>
        <item x="10"/>
        <item x="16"/>
        <item x="7"/>
        <item x="15"/>
        <item x="12"/>
        <item x="9"/>
        <item x="14"/>
        <item x="2"/>
        <item x="3"/>
        <item x="4"/>
        <item x="1"/>
        <item x="11"/>
        <item x="18"/>
        <item m="1" x="19"/>
        <item x="8"/>
        <item t="default"/>
      </items>
    </pivotField>
    <pivotField showAll="0"/>
    <pivotField showAll="0"/>
    <pivotField showAll="0"/>
    <pivotField showAll="0"/>
    <pivotField showAll="0"/>
    <pivotField showAll="0"/>
    <pivotField showAll="0"/>
  </pivotFields>
  <rowFields count="1">
    <field x="17"/>
  </rowFields>
  <rowItems count="10">
    <i>
      <x/>
    </i>
    <i>
      <x v="1"/>
    </i>
    <i>
      <x v="2"/>
    </i>
    <i>
      <x v="4"/>
    </i>
    <i>
      <x v="5"/>
    </i>
    <i>
      <x v="6"/>
    </i>
    <i>
      <x v="7"/>
    </i>
    <i>
      <x v="8"/>
    </i>
    <i>
      <x v="9"/>
    </i>
    <i t="grand">
      <x/>
    </i>
  </rowItems>
  <colFields count="1">
    <field x="10"/>
  </colFields>
  <colItems count="4">
    <i>
      <x/>
    </i>
    <i>
      <x v="1"/>
    </i>
    <i>
      <x v="3"/>
    </i>
    <i t="grand">
      <x/>
    </i>
  </colItems>
  <pageFields count="1">
    <pageField fld="18" hier="-1"/>
  </pageFields>
  <dataFields count="1">
    <dataField name="Pronóstico" fld="10" subtotal="count" baseField="0" baseItem="0"/>
  </dataFields>
  <formats count="8">
    <format dxfId="508">
      <pivotArea outline="0" collapsedLevelsAreSubtotals="1" fieldPosition="0"/>
    </format>
    <format dxfId="507">
      <pivotArea field="17" type="button" dataOnly="0" labelOnly="1" outline="0" axis="axisRow" fieldPosition="0"/>
    </format>
    <format dxfId="506">
      <pivotArea dataOnly="0" labelOnly="1" fieldPosition="0">
        <references count="1">
          <reference field="10" count="0"/>
        </references>
      </pivotArea>
    </format>
    <format dxfId="505">
      <pivotArea dataOnly="0" labelOnly="1" grandCol="1" outline="0" fieldPosition="0"/>
    </format>
    <format dxfId="504">
      <pivotArea outline="0" collapsedLevelsAreSubtotals="1" fieldPosition="0"/>
    </format>
    <format dxfId="503">
      <pivotArea dataOnly="0" labelOnly="1" fieldPosition="0">
        <references count="1">
          <reference field="10" count="0"/>
        </references>
      </pivotArea>
    </format>
    <format dxfId="502">
      <pivotArea dataOnly="0" labelOnly="1" grandCol="1" outline="0" fieldPosition="0"/>
    </format>
    <format dxfId="501">
      <pivotArea type="all" dataOnly="0" outline="0" fieldPosition="0"/>
    </format>
  </formats>
  <pivotTableStyleInfo name="PivotStyleLight16"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28.xml><?xml version="1.0" encoding="utf-8"?>
<pivotTableDefinition xmlns="http://schemas.openxmlformats.org/spreadsheetml/2006/main" name="Tabla dinámica1" cacheId="0" applyNumberFormats="0" applyBorderFormats="0" applyFontFormats="0" applyPatternFormats="0" applyAlignmentFormats="0" applyWidthHeightFormats="1" dataCaption="Valores" grandTotalCaption="Total" updatedVersion="3" minRefreshableVersion="3" showCalcMbrs="0" useAutoFormatting="1" itemPrintTitles="1" createdVersion="3" indent="0" outline="1" outlineData="1" multipleFieldFilters="0" rowHeaderCaption="Pronostico del Incidente de Ahogamiento" colHeaderCaption="Sexo">
  <location ref="B3:F14" firstHeaderRow="1" firstDataRow="2" firstDataCol="1"/>
  <pivotFields count="26">
    <pivotField multipleItemSelectionAllowed="1" showAll="0"/>
    <pivotField showAll="0" defaultSubtotal="0"/>
    <pivotField showAll="0" defaultSubtotal="0"/>
    <pivotField showAll="0"/>
    <pivotField showAll="0"/>
    <pivotField showAll="0"/>
    <pivotField showAll="0"/>
    <pivotField showAll="0"/>
    <pivotField showAll="0"/>
    <pivotField showAll="0"/>
    <pivotField axis="axisCol" dataField="1" showAll="0" defaultSubtotal="0">
      <items count="11">
        <item x="1"/>
        <item x="0"/>
        <item h="1" x="2"/>
        <item x="3"/>
        <item m="1" x="9"/>
        <item m="1" x="4"/>
        <item h="1" m="1" x="7"/>
        <item h="1" m="1" x="8"/>
        <item h="1" m="1" x="10"/>
        <item h="1" m="1" x="6"/>
        <item h="1" m="1" x="5"/>
      </items>
    </pivotField>
    <pivotField showAll="0"/>
    <pivotField showAll="0"/>
    <pivotField showAll="0"/>
    <pivotField showAll="0"/>
    <pivotField showAll="0"/>
    <pivotField showAll="0"/>
    <pivotField axis="axisRow" showAll="0">
      <items count="11">
        <item x="0"/>
        <item x="2"/>
        <item x="3"/>
        <item x="9"/>
        <item x="1"/>
        <item x="5"/>
        <item x="8"/>
        <item x="7"/>
        <item x="4"/>
        <item x="6"/>
        <item t="default"/>
      </items>
    </pivotField>
    <pivotField showAll="0"/>
    <pivotField showAll="0"/>
    <pivotField showAll="0"/>
    <pivotField showAll="0"/>
    <pivotField showAll="0"/>
    <pivotField showAll="0"/>
    <pivotField showAll="0"/>
    <pivotField showAll="0"/>
  </pivotFields>
  <rowFields count="1">
    <field x="17"/>
  </rowFields>
  <rowItems count="10">
    <i>
      <x/>
    </i>
    <i>
      <x v="1"/>
    </i>
    <i>
      <x v="2"/>
    </i>
    <i>
      <x v="4"/>
    </i>
    <i>
      <x v="5"/>
    </i>
    <i>
      <x v="6"/>
    </i>
    <i>
      <x v="7"/>
    </i>
    <i>
      <x v="8"/>
    </i>
    <i>
      <x v="9"/>
    </i>
    <i t="grand">
      <x/>
    </i>
  </rowItems>
  <colFields count="1">
    <field x="10"/>
  </colFields>
  <colItems count="4">
    <i>
      <x/>
    </i>
    <i>
      <x v="1"/>
    </i>
    <i>
      <x v="3"/>
    </i>
    <i t="grand">
      <x/>
    </i>
  </colItems>
  <dataFields count="1">
    <dataField name="Pronóstico" fld="10" subtotal="count" baseField="0" baseItem="0"/>
  </dataFields>
  <formats count="8">
    <format dxfId="480">
      <pivotArea outline="0" collapsedLevelsAreSubtotals="1" fieldPosition="0"/>
    </format>
    <format dxfId="479">
      <pivotArea field="17" type="button" dataOnly="0" labelOnly="1" outline="0" axis="axisRow" fieldPosition="0"/>
    </format>
    <format dxfId="478">
      <pivotArea dataOnly="0" labelOnly="1" fieldPosition="0">
        <references count="1">
          <reference field="10" count="0"/>
        </references>
      </pivotArea>
    </format>
    <format dxfId="477">
      <pivotArea dataOnly="0" labelOnly="1" grandCol="1" outline="0" fieldPosition="0"/>
    </format>
    <format dxfId="476">
      <pivotArea outline="0" collapsedLevelsAreSubtotals="1" fieldPosition="0"/>
    </format>
    <format dxfId="475">
      <pivotArea dataOnly="0" labelOnly="1" fieldPosition="0">
        <references count="1">
          <reference field="10" count="0"/>
        </references>
      </pivotArea>
    </format>
    <format dxfId="474">
      <pivotArea dataOnly="0" labelOnly="1" grandCol="1" outline="0" fieldPosition="0"/>
    </format>
    <format dxfId="473">
      <pivotArea type="all" dataOnly="0" outline="0" fieldPosition="0"/>
    </format>
  </formats>
  <pivotTableStyleInfo name="PivotStyleLight16"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29.xml><?xml version="1.0" encoding="utf-8"?>
<pivotTableDefinition xmlns="http://schemas.openxmlformats.org/spreadsheetml/2006/main" name="TablaDinámica3" cacheId="0" applyNumberFormats="0" applyBorderFormats="0" applyFontFormats="0" applyPatternFormats="0" applyAlignmentFormats="0" applyWidthHeightFormats="1" dataCaption="Valores" updatedVersion="3" minRefreshableVersion="3" showCalcMbrs="0" useAutoFormatting="1" itemPrintTitles="1" createdVersion="3" indent="0" outline="1" outlineData="1" multipleFieldFilters="0" rowHeaderCaption="CC.AA." colHeaderCaption="Sexo">
  <location ref="W3:AG24" firstHeaderRow="1" firstDataRow="2" firstDataCol="1"/>
  <pivotFields count="26">
    <pivotField showAll="0"/>
    <pivotField showAll="0" defaultSubtotal="0"/>
    <pivotField showAll="0" defaultSubtotal="0"/>
    <pivotField showAll="0"/>
    <pivotField showAll="0" sortType="ascending"/>
    <pivotField axis="axisRow" showAll="0" sortType="descending">
      <items count="21">
        <item x="4"/>
        <item x="8"/>
        <item x="9"/>
        <item x="7"/>
        <item x="2"/>
        <item x="11"/>
        <item x="14"/>
        <item x="3"/>
        <item x="0"/>
        <item x="12"/>
        <item x="15"/>
        <item x="6"/>
        <item x="13"/>
        <item x="1"/>
        <item x="16"/>
        <item x="18"/>
        <item x="17"/>
        <item x="5"/>
        <item x="10"/>
        <item h="1" x="19"/>
        <item t="default"/>
      </items>
      <autoSortScope>
        <pivotArea dataOnly="0" outline="0" fieldPosition="0">
          <references count="2">
            <reference field="4294967294" count="1" selected="0">
              <x v="0"/>
            </reference>
            <reference field="17" count="1" selected="0">
              <x v="0"/>
            </reference>
          </references>
        </pivotArea>
      </autoSortScope>
    </pivotField>
    <pivotField showAll="0"/>
    <pivotField showAll="0"/>
    <pivotField showAll="0"/>
    <pivotField showAll="0"/>
    <pivotField dataField="1" showAll="0"/>
    <pivotField showAll="0"/>
    <pivotField showAll="0"/>
    <pivotField showAll="0"/>
    <pivotField showAll="0"/>
    <pivotField showAll="0"/>
    <pivotField showAll="0"/>
    <pivotField axis="axisCol" showAll="0">
      <items count="11">
        <item x="0"/>
        <item x="2"/>
        <item x="3"/>
        <item x="9"/>
        <item x="1"/>
        <item x="5"/>
        <item x="8"/>
        <item x="7"/>
        <item x="4"/>
        <item x="6"/>
        <item t="default"/>
      </items>
    </pivotField>
    <pivotField showAll="0"/>
    <pivotField showAll="0"/>
    <pivotField showAll="0"/>
    <pivotField showAll="0"/>
    <pivotField showAll="0"/>
    <pivotField showAll="0"/>
    <pivotField showAll="0"/>
    <pivotField showAll="0"/>
  </pivotFields>
  <rowFields count="1">
    <field x="5"/>
  </rowFields>
  <rowItems count="20">
    <i>
      <x/>
    </i>
    <i>
      <x v="4"/>
    </i>
    <i>
      <x v="9"/>
    </i>
    <i>
      <x v="8"/>
    </i>
    <i>
      <x v="13"/>
    </i>
    <i>
      <x v="7"/>
    </i>
    <i>
      <x v="3"/>
    </i>
    <i>
      <x v="17"/>
    </i>
    <i>
      <x v="5"/>
    </i>
    <i>
      <x v="2"/>
    </i>
    <i>
      <x v="11"/>
    </i>
    <i>
      <x v="1"/>
    </i>
    <i>
      <x v="6"/>
    </i>
    <i>
      <x v="12"/>
    </i>
    <i>
      <x v="15"/>
    </i>
    <i>
      <x v="14"/>
    </i>
    <i>
      <x v="18"/>
    </i>
    <i>
      <x v="16"/>
    </i>
    <i>
      <x v="10"/>
    </i>
    <i t="grand">
      <x/>
    </i>
  </rowItems>
  <colFields count="1">
    <field x="17"/>
  </colFields>
  <colItems count="10">
    <i>
      <x/>
    </i>
    <i>
      <x v="1"/>
    </i>
    <i>
      <x v="2"/>
    </i>
    <i>
      <x v="4"/>
    </i>
    <i>
      <x v="5"/>
    </i>
    <i>
      <x v="6"/>
    </i>
    <i>
      <x v="7"/>
    </i>
    <i>
      <x v="8"/>
    </i>
    <i>
      <x v="9"/>
    </i>
    <i t="grand">
      <x/>
    </i>
  </colItems>
  <dataFields count="1">
    <dataField name="Pronostico Victima" fld="10" subtotal="count" baseField="0" baseItem="0"/>
  </dataFields>
  <formats count="12">
    <format dxfId="439">
      <pivotArea outline="0" collapsedLevelsAreSubtotals="1" fieldPosition="0"/>
    </format>
    <format dxfId="438">
      <pivotArea outline="0" collapsedLevelsAreSubtotals="1" fieldPosition="0"/>
    </format>
    <format dxfId="437">
      <pivotArea dataOnly="0" labelOnly="1" fieldPosition="0">
        <references count="1">
          <reference field="17" count="0"/>
        </references>
      </pivotArea>
    </format>
    <format dxfId="436">
      <pivotArea dataOnly="0" labelOnly="1" grandCol="1" outline="0" fieldPosition="0"/>
    </format>
    <format dxfId="435">
      <pivotArea dataOnly="0" labelOnly="1" fieldPosition="0">
        <references count="1">
          <reference field="17" count="0"/>
        </references>
      </pivotArea>
    </format>
    <format dxfId="434">
      <pivotArea dataOnly="0" labelOnly="1" grandCol="1" outline="0" fieldPosition="0"/>
    </format>
    <format dxfId="433">
      <pivotArea dataOnly="0" labelOnly="1" fieldPosition="0">
        <references count="1">
          <reference field="17" count="0"/>
        </references>
      </pivotArea>
    </format>
    <format dxfId="432">
      <pivotArea type="all" dataOnly="0" outline="0" fieldPosition="0"/>
    </format>
    <format dxfId="431">
      <pivotArea field="5" grandCol="1" collapsedLevelsAreSubtotals="1" axis="axisRow" fieldPosition="0">
        <references count="1">
          <reference field="5" count="1">
            <x v="4"/>
          </reference>
        </references>
      </pivotArea>
    </format>
    <format dxfId="430">
      <pivotArea field="5" type="button" dataOnly="0" labelOnly="1" outline="0" axis="axisRow" fieldPosition="0"/>
    </format>
    <format dxfId="429">
      <pivotArea dataOnly="0" labelOnly="1" fieldPosition="0">
        <references count="1">
          <reference field="17" count="8">
            <x v="0"/>
            <x v="1"/>
            <x v="2"/>
            <x v="4"/>
            <x v="5"/>
            <x v="6"/>
            <x v="7"/>
            <x v="8"/>
          </reference>
        </references>
      </pivotArea>
    </format>
    <format dxfId="428">
      <pivotArea dataOnly="0" labelOnly="1" grandCol="1" outline="0" fieldPosition="0"/>
    </format>
  </formats>
  <pivotTableStyleInfo name="PivotStyleLight16"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30.xml><?xml version="1.0" encoding="utf-8"?>
<pivotTableDefinition xmlns="http://schemas.openxmlformats.org/spreadsheetml/2006/main" name="TablaDinámica1" cacheId="0" applyNumberFormats="0" applyBorderFormats="0" applyFontFormats="0" applyPatternFormats="0" applyAlignmentFormats="0" applyWidthHeightFormats="1" dataCaption="Valores" updatedVersion="3" minRefreshableVersion="3" showCalcMbrs="0" useAutoFormatting="1" itemPrintTitles="1" createdVersion="3" indent="0" outline="1" outlineData="1" multipleFieldFilters="0" rowHeaderCaption="CC.AA." colHeaderCaption="Sexo">
  <location ref="AO4:AP50" firstHeaderRow="1" firstDataRow="1" firstDataCol="1" rowPageCount="2" colPageCount="1"/>
  <pivotFields count="26">
    <pivotField showAll="0"/>
    <pivotField showAll="0" defaultSubtotal="0"/>
    <pivotField showAll="0" defaultSubtotal="0"/>
    <pivotField showAll="0"/>
    <pivotField axis="axisRow" showAll="0" sortType="ascending">
      <items count="92">
        <item x="20"/>
        <item m="1" x="63"/>
        <item x="57"/>
        <item x="40"/>
        <item m="1" x="65"/>
        <item x="28"/>
        <item x="50"/>
        <item m="1" x="69"/>
        <item x="11"/>
        <item m="1" x="62"/>
        <item x="23"/>
        <item x="47"/>
        <item x="32"/>
        <item m="1" x="85"/>
        <item x="4"/>
        <item x="49"/>
        <item x="59"/>
        <item x="60"/>
        <item x="15"/>
        <item m="1" x="79"/>
        <item m="1" x="81"/>
        <item x="25"/>
        <item m="1" x="83"/>
        <item m="1" x="90"/>
        <item m="1" x="78"/>
        <item m="1" x="86"/>
        <item m="1" x="76"/>
        <item x="38"/>
        <item x="41"/>
        <item x="56"/>
        <item x="6"/>
        <item x="44"/>
        <item x="51"/>
        <item x="58"/>
        <item m="1" x="84"/>
        <item x="2"/>
        <item m="1" x="87"/>
        <item m="1" x="74"/>
        <item x="0"/>
        <item m="1" x="89"/>
        <item x="19"/>
        <item m="1" x="75"/>
        <item x="13"/>
        <item x="35"/>
        <item x="12"/>
        <item m="1" x="82"/>
        <item x="18"/>
        <item x="29"/>
        <item x="22"/>
        <item m="1" x="88"/>
        <item x="53"/>
        <item x="34"/>
        <item x="36"/>
        <item x="42"/>
        <item x="10"/>
        <item x="16"/>
        <item m="1" x="68"/>
        <item x="39"/>
        <item x="3"/>
        <item x="48"/>
        <item x="7"/>
        <item m="1" x="71"/>
        <item x="17"/>
        <item x="43"/>
        <item x="37"/>
        <item m="1" x="64"/>
        <item x="9"/>
        <item x="24"/>
        <item m="1" x="72"/>
        <item x="26"/>
        <item x="8"/>
        <item m="1" x="66"/>
        <item x="1"/>
        <item x="52"/>
        <item x="55"/>
        <item x="45"/>
        <item x="54"/>
        <item m="1" x="80"/>
        <item x="30"/>
        <item m="1" x="77"/>
        <item x="27"/>
        <item m="1" x="70"/>
        <item x="46"/>
        <item x="33"/>
        <item x="14"/>
        <item x="31"/>
        <item m="1" x="67"/>
        <item x="5"/>
        <item x="21"/>
        <item m="1" x="73"/>
        <item x="61"/>
        <item t="default"/>
      </items>
    </pivotField>
    <pivotField axis="axisRow" showAll="0">
      <items count="21">
        <item x="4"/>
        <item x="8"/>
        <item x="9"/>
        <item x="7"/>
        <item x="2"/>
        <item x="11"/>
        <item x="14"/>
        <item x="3"/>
        <item x="0"/>
        <item x="12"/>
        <item x="15"/>
        <item x="6"/>
        <item x="13"/>
        <item x="1"/>
        <item x="16"/>
        <item x="18"/>
        <item x="17"/>
        <item x="5"/>
        <item x="10"/>
        <item h="1" x="19"/>
        <item t="default"/>
      </items>
    </pivotField>
    <pivotField showAll="0"/>
    <pivotField showAll="0"/>
    <pivotField showAll="0"/>
    <pivotField showAll="0"/>
    <pivotField dataField="1" showAll="0"/>
    <pivotField showAll="0"/>
    <pivotField axis="axisPage" multipleItemSelectionAllowed="1" showAll="0">
      <items count="57">
        <item m="1" x="51"/>
        <item x="26"/>
        <item x="4"/>
        <item m="1" x="55"/>
        <item m="1" x="48"/>
        <item x="33"/>
        <item x="5"/>
        <item x="29"/>
        <item x="1"/>
        <item m="1" x="50"/>
        <item x="12"/>
        <item m="1" x="44"/>
        <item x="30"/>
        <item x="34"/>
        <item m="1" x="40"/>
        <item x="37"/>
        <item x="15"/>
        <item x="27"/>
        <item m="1" x="46"/>
        <item x="36"/>
        <item x="28"/>
        <item x="19"/>
        <item m="1" x="41"/>
        <item h="1" x="0"/>
        <item m="1" x="42"/>
        <item m="1" x="53"/>
        <item m="1" x="43"/>
        <item x="10"/>
        <item x="35"/>
        <item x="3"/>
        <item x="11"/>
        <item x="31"/>
        <item x="18"/>
        <item x="17"/>
        <item x="38"/>
        <item x="24"/>
        <item m="1" x="54"/>
        <item x="22"/>
        <item x="8"/>
        <item m="1" x="49"/>
        <item x="32"/>
        <item x="23"/>
        <item x="21"/>
        <item x="2"/>
        <item x="7"/>
        <item x="13"/>
        <item x="20"/>
        <item h="1" x="14"/>
        <item m="1" x="47"/>
        <item m="1" x="52"/>
        <item x="9"/>
        <item x="6"/>
        <item x="16"/>
        <item x="25"/>
        <item m="1" x="45"/>
        <item h="1" x="39"/>
        <item t="default"/>
      </items>
    </pivotField>
    <pivotField showAll="0"/>
    <pivotField showAll="0"/>
    <pivotField showAll="0"/>
    <pivotField showAll="0"/>
    <pivotField axis="axisPage" multipleItemSelectionAllowed="1" showAll="0">
      <items count="11">
        <item x="0"/>
        <item h="1" x="2"/>
        <item h="1" x="3"/>
        <item h="1" x="9"/>
        <item h="1" x="1"/>
        <item h="1" x="5"/>
        <item h="1" x="8"/>
        <item h="1" x="7"/>
        <item h="1" x="4"/>
        <item h="1" x="6"/>
        <item t="default"/>
      </items>
    </pivotField>
    <pivotField showAll="0"/>
    <pivotField showAll="0"/>
    <pivotField showAll="0"/>
    <pivotField showAll="0"/>
    <pivotField showAll="0"/>
    <pivotField showAll="0"/>
    <pivotField showAll="0"/>
    <pivotField showAll="0"/>
  </pivotFields>
  <rowFields count="2">
    <field x="5"/>
    <field x="4"/>
  </rowFields>
  <rowItems count="46">
    <i>
      <x/>
    </i>
    <i r="1">
      <x v="8"/>
    </i>
    <i r="1">
      <x v="18"/>
    </i>
    <i r="1">
      <x v="42"/>
    </i>
    <i r="1">
      <x v="46"/>
    </i>
    <i r="1">
      <x v="60"/>
    </i>
    <i r="1">
      <x v="75"/>
    </i>
    <i>
      <x v="1"/>
    </i>
    <i r="1">
      <x v="47"/>
    </i>
    <i r="1">
      <x v="88"/>
    </i>
    <i>
      <x v="2"/>
    </i>
    <i r="1">
      <x v="10"/>
    </i>
    <i>
      <x v="3"/>
    </i>
    <i r="1">
      <x v="48"/>
    </i>
    <i r="1">
      <x v="62"/>
    </i>
    <i r="1">
      <x v="64"/>
    </i>
    <i>
      <x v="4"/>
    </i>
    <i r="1">
      <x v="35"/>
    </i>
    <i r="1">
      <x v="40"/>
    </i>
    <i r="1">
      <x v="50"/>
    </i>
    <i r="1">
      <x v="54"/>
    </i>
    <i r="1">
      <x v="80"/>
    </i>
    <i>
      <x v="5"/>
    </i>
    <i r="1">
      <x v="21"/>
    </i>
    <i>
      <x v="7"/>
    </i>
    <i r="1">
      <x v="15"/>
    </i>
    <i r="1">
      <x v="74"/>
    </i>
    <i>
      <x v="8"/>
    </i>
    <i r="1">
      <x v="14"/>
    </i>
    <i r="1">
      <x v="38"/>
    </i>
    <i r="1">
      <x v="78"/>
    </i>
    <i>
      <x v="9"/>
    </i>
    <i r="1">
      <x v="5"/>
    </i>
    <i r="1">
      <x v="27"/>
    </i>
    <i r="1">
      <x v="83"/>
    </i>
    <i>
      <x v="11"/>
    </i>
    <i r="1">
      <x v="44"/>
    </i>
    <i>
      <x v="13"/>
    </i>
    <i r="1">
      <x/>
    </i>
    <i r="1">
      <x v="58"/>
    </i>
    <i r="1">
      <x v="72"/>
    </i>
    <i>
      <x v="15"/>
    </i>
    <i r="1">
      <x v="59"/>
    </i>
    <i>
      <x v="17"/>
    </i>
    <i r="1">
      <x v="66"/>
    </i>
    <i t="grand">
      <x/>
    </i>
  </rowItems>
  <colItems count="1">
    <i/>
  </colItems>
  <pageFields count="2">
    <pageField fld="12" hier="-1"/>
    <pageField fld="17" hier="-1"/>
  </pageFields>
  <dataFields count="1">
    <dataField name="Pronostico Victima" fld="10" subtotal="count" baseField="0" baseItem="0"/>
  </dataFields>
  <formats count="12">
    <format dxfId="451">
      <pivotArea outline="0" collapsedLevelsAreSubtotals="1" fieldPosition="0"/>
    </format>
    <format dxfId="450">
      <pivotArea outline="0" collapsedLevelsAreSubtotals="1" fieldPosition="0"/>
    </format>
    <format dxfId="449">
      <pivotArea dataOnly="0" labelOnly="1" fieldPosition="0">
        <references count="1">
          <reference field="17" count="0"/>
        </references>
      </pivotArea>
    </format>
    <format dxfId="448">
      <pivotArea dataOnly="0" labelOnly="1" grandCol="1" outline="0" fieldPosition="0"/>
    </format>
    <format dxfId="447">
      <pivotArea dataOnly="0" labelOnly="1" fieldPosition="0">
        <references count="1">
          <reference field="17" count="0"/>
        </references>
      </pivotArea>
    </format>
    <format dxfId="446">
      <pivotArea dataOnly="0" labelOnly="1" grandCol="1" outline="0" fieldPosition="0"/>
    </format>
    <format dxfId="445">
      <pivotArea dataOnly="0" labelOnly="1" fieldPosition="0">
        <references count="1">
          <reference field="17" count="0"/>
        </references>
      </pivotArea>
    </format>
    <format dxfId="444">
      <pivotArea type="all" dataOnly="0" outline="0" fieldPosition="0"/>
    </format>
    <format dxfId="443">
      <pivotArea field="5" grandCol="1" collapsedLevelsAreSubtotals="1" axis="axisRow" fieldPosition="0">
        <references count="1">
          <reference field="5" count="1">
            <x v="4"/>
          </reference>
        </references>
      </pivotArea>
    </format>
    <format dxfId="442">
      <pivotArea field="5" type="button" dataOnly="0" labelOnly="1" outline="0" axis="axisRow" fieldPosition="0"/>
    </format>
    <format dxfId="441">
      <pivotArea dataOnly="0" labelOnly="1" fieldPosition="0">
        <references count="1">
          <reference field="17" count="8">
            <x v="0"/>
            <x v="1"/>
            <x v="2"/>
            <x v="4"/>
            <x v="5"/>
            <x v="6"/>
            <x v="7"/>
            <x v="8"/>
          </reference>
        </references>
      </pivotArea>
    </format>
    <format dxfId="440">
      <pivotArea dataOnly="0" labelOnly="1" grandCol="1" outline="0" fieldPosition="0"/>
    </format>
  </formats>
  <pivotTableStyleInfo name="PivotStyleLight16"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31.xml><?xml version="1.0" encoding="utf-8"?>
<pivotTableDefinition xmlns="http://schemas.openxmlformats.org/spreadsheetml/2006/main" name="Tabla dinámica1" cacheId="0" applyNumberFormats="0" applyBorderFormats="0" applyFontFormats="0" applyPatternFormats="0" applyAlignmentFormats="0" applyWidthHeightFormats="1" dataCaption="Valores" updatedVersion="3" minRefreshableVersion="3" showCalcMbrs="0" useAutoFormatting="1" itemPrintTitles="1" createdVersion="3" indent="0" outline="1" outlineData="1" multipleFieldFilters="0" rowHeaderCaption="CC.AA." colHeaderCaption="Sexo">
  <location ref="AK4:AL76" firstHeaderRow="1" firstDataRow="1" firstDataCol="1" rowPageCount="2" colPageCount="1"/>
  <pivotFields count="26">
    <pivotField showAll="0"/>
    <pivotField showAll="0" defaultSubtotal="0"/>
    <pivotField showAll="0" defaultSubtotal="0"/>
    <pivotField showAll="0"/>
    <pivotField axis="axisRow" showAll="0" sortType="ascending">
      <items count="92">
        <item x="20"/>
        <item m="1" x="63"/>
        <item x="57"/>
        <item x="40"/>
        <item m="1" x="65"/>
        <item x="28"/>
        <item x="50"/>
        <item m="1" x="69"/>
        <item x="11"/>
        <item m="1" x="62"/>
        <item x="23"/>
        <item x="47"/>
        <item x="32"/>
        <item m="1" x="85"/>
        <item x="4"/>
        <item x="49"/>
        <item x="59"/>
        <item x="60"/>
        <item x="15"/>
        <item m="1" x="79"/>
        <item m="1" x="81"/>
        <item x="25"/>
        <item m="1" x="83"/>
        <item m="1" x="90"/>
        <item m="1" x="78"/>
        <item m="1" x="86"/>
        <item m="1" x="76"/>
        <item x="38"/>
        <item x="41"/>
        <item x="56"/>
        <item x="6"/>
        <item x="44"/>
        <item x="51"/>
        <item x="58"/>
        <item m="1" x="84"/>
        <item x="2"/>
        <item m="1" x="87"/>
        <item m="1" x="74"/>
        <item x="0"/>
        <item m="1" x="89"/>
        <item x="19"/>
        <item m="1" x="75"/>
        <item x="13"/>
        <item x="35"/>
        <item x="12"/>
        <item m="1" x="82"/>
        <item x="18"/>
        <item x="29"/>
        <item x="22"/>
        <item m="1" x="88"/>
        <item x="53"/>
        <item x="34"/>
        <item x="36"/>
        <item x="42"/>
        <item x="10"/>
        <item x="16"/>
        <item m="1" x="68"/>
        <item x="39"/>
        <item x="3"/>
        <item x="48"/>
        <item x="7"/>
        <item m="1" x="71"/>
        <item x="17"/>
        <item x="43"/>
        <item x="37"/>
        <item m="1" x="64"/>
        <item x="9"/>
        <item x="24"/>
        <item m="1" x="72"/>
        <item x="26"/>
        <item x="8"/>
        <item m="1" x="66"/>
        <item x="1"/>
        <item x="52"/>
        <item x="55"/>
        <item x="45"/>
        <item x="54"/>
        <item m="1" x="80"/>
        <item x="30"/>
        <item m="1" x="77"/>
        <item x="27"/>
        <item m="1" x="70"/>
        <item x="46"/>
        <item x="33"/>
        <item x="14"/>
        <item x="31"/>
        <item m="1" x="67"/>
        <item x="5"/>
        <item x="21"/>
        <item m="1" x="73"/>
        <item x="61"/>
        <item t="default"/>
      </items>
    </pivotField>
    <pivotField axis="axisRow" showAll="0">
      <items count="21">
        <item x="4"/>
        <item x="8"/>
        <item x="9"/>
        <item x="7"/>
        <item x="2"/>
        <item x="11"/>
        <item x="14"/>
        <item x="3"/>
        <item x="0"/>
        <item x="12"/>
        <item x="15"/>
        <item x="6"/>
        <item x="13"/>
        <item x="1"/>
        <item x="16"/>
        <item x="18"/>
        <item x="17"/>
        <item x="5"/>
        <item x="10"/>
        <item h="1" x="19"/>
        <item t="default"/>
      </items>
    </pivotField>
    <pivotField showAll="0"/>
    <pivotField showAll="0"/>
    <pivotField showAll="0"/>
    <pivotField showAll="0"/>
    <pivotField dataField="1" showAll="0"/>
    <pivotField showAll="0"/>
    <pivotField axis="axisPage" multipleItemSelectionAllowed="1" showAll="0">
      <items count="57">
        <item m="1" x="51"/>
        <item h="1" x="26"/>
        <item h="1" x="4"/>
        <item m="1" x="55"/>
        <item m="1" x="48"/>
        <item h="1" x="33"/>
        <item h="1" x="5"/>
        <item h="1" x="29"/>
        <item h="1" x="1"/>
        <item m="1" x="50"/>
        <item h="1" x="12"/>
        <item m="1" x="44"/>
        <item h="1" x="30"/>
        <item h="1" x="34"/>
        <item m="1" x="40"/>
        <item h="1" x="37"/>
        <item h="1" x="15"/>
        <item h="1" x="27"/>
        <item m="1" x="46"/>
        <item h="1" x="36"/>
        <item h="1" x="28"/>
        <item h="1" x="19"/>
        <item m="1" x="41"/>
        <item x="0"/>
        <item m="1" x="42"/>
        <item m="1" x="53"/>
        <item m="1" x="43"/>
        <item h="1" x="10"/>
        <item h="1" x="35"/>
        <item h="1" x="3"/>
        <item h="1" x="11"/>
        <item h="1" x="31"/>
        <item h="1" x="18"/>
        <item h="1" x="17"/>
        <item h="1" x="38"/>
        <item h="1" x="24"/>
        <item m="1" x="54"/>
        <item h="1" x="22"/>
        <item h="1" x="8"/>
        <item m="1" x="49"/>
        <item h="1" x="32"/>
        <item h="1" x="23"/>
        <item h="1" x="21"/>
        <item h="1" x="2"/>
        <item h="1" x="7"/>
        <item h="1" x="13"/>
        <item h="1" x="20"/>
        <item h="1" x="14"/>
        <item m="1" x="47"/>
        <item m="1" x="52"/>
        <item h="1" x="9"/>
        <item h="1" x="6"/>
        <item h="1" x="16"/>
        <item h="1" x="25"/>
        <item m="1" x="45"/>
        <item h="1" x="39"/>
        <item t="default"/>
      </items>
    </pivotField>
    <pivotField showAll="0"/>
    <pivotField showAll="0"/>
    <pivotField showAll="0"/>
    <pivotField showAll="0"/>
    <pivotField axis="axisPage" multipleItemSelectionAllowed="1" showAll="0">
      <items count="11">
        <item x="0"/>
        <item h="1" x="2"/>
        <item h="1" x="3"/>
        <item h="1" x="9"/>
        <item h="1" x="1"/>
        <item h="1" x="5"/>
        <item h="1" x="8"/>
        <item h="1" x="7"/>
        <item h="1" x="4"/>
        <item h="1" x="6"/>
        <item t="default"/>
      </items>
    </pivotField>
    <pivotField showAll="0"/>
    <pivotField showAll="0"/>
    <pivotField showAll="0"/>
    <pivotField showAll="0"/>
    <pivotField showAll="0"/>
    <pivotField showAll="0"/>
    <pivotField showAll="0"/>
    <pivotField showAll="0"/>
  </pivotFields>
  <rowFields count="2">
    <field x="5"/>
    <field x="4"/>
  </rowFields>
  <rowItems count="72">
    <i>
      <x/>
    </i>
    <i r="1">
      <x v="8"/>
    </i>
    <i r="1">
      <x v="18"/>
    </i>
    <i r="1">
      <x v="30"/>
    </i>
    <i r="1">
      <x v="42"/>
    </i>
    <i r="1">
      <x v="46"/>
    </i>
    <i r="1">
      <x v="60"/>
    </i>
    <i r="1">
      <x v="75"/>
    </i>
    <i>
      <x v="1"/>
    </i>
    <i r="1">
      <x v="47"/>
    </i>
    <i r="1">
      <x v="88"/>
    </i>
    <i>
      <x v="2"/>
    </i>
    <i r="1">
      <x v="10"/>
    </i>
    <i>
      <x v="3"/>
    </i>
    <i r="1">
      <x v="48"/>
    </i>
    <i r="1">
      <x v="62"/>
    </i>
    <i r="1">
      <x v="64"/>
    </i>
    <i>
      <x v="4"/>
    </i>
    <i r="1">
      <x v="32"/>
    </i>
    <i r="1">
      <x v="35"/>
    </i>
    <i r="1">
      <x v="40"/>
    </i>
    <i r="1">
      <x v="52"/>
    </i>
    <i r="1">
      <x v="54"/>
    </i>
    <i r="1">
      <x v="80"/>
    </i>
    <i>
      <x v="5"/>
    </i>
    <i r="1">
      <x v="21"/>
    </i>
    <i>
      <x v="6"/>
    </i>
    <i r="1">
      <x v="3"/>
    </i>
    <i r="1">
      <x v="31"/>
    </i>
    <i r="1">
      <x v="43"/>
    </i>
    <i r="1">
      <x v="82"/>
    </i>
    <i>
      <x v="7"/>
    </i>
    <i r="1">
      <x v="11"/>
    </i>
    <i r="1">
      <x v="15"/>
    </i>
    <i r="1">
      <x v="55"/>
    </i>
    <i r="1">
      <x v="70"/>
    </i>
    <i r="1">
      <x v="73"/>
    </i>
    <i r="1">
      <x v="76"/>
    </i>
    <i r="1">
      <x v="84"/>
    </i>
    <i r="1">
      <x v="87"/>
    </i>
    <i>
      <x v="8"/>
    </i>
    <i r="1">
      <x v="14"/>
    </i>
    <i r="1">
      <x v="38"/>
    </i>
    <i r="1">
      <x v="57"/>
    </i>
    <i r="1">
      <x v="78"/>
    </i>
    <i>
      <x v="9"/>
    </i>
    <i r="1">
      <x v="5"/>
    </i>
    <i r="1">
      <x v="27"/>
    </i>
    <i r="1">
      <x v="83"/>
    </i>
    <i>
      <x v="11"/>
    </i>
    <i r="1">
      <x v="2"/>
    </i>
    <i r="1">
      <x v="44"/>
    </i>
    <i r="1">
      <x v="85"/>
    </i>
    <i>
      <x v="12"/>
    </i>
    <i r="1">
      <x v="12"/>
    </i>
    <i r="1">
      <x v="17"/>
    </i>
    <i>
      <x v="13"/>
    </i>
    <i r="1">
      <x/>
    </i>
    <i r="1">
      <x v="58"/>
    </i>
    <i r="1">
      <x v="69"/>
    </i>
    <i r="1">
      <x v="72"/>
    </i>
    <i>
      <x v="14"/>
    </i>
    <i r="1">
      <x v="53"/>
    </i>
    <i>
      <x v="15"/>
    </i>
    <i r="1">
      <x v="59"/>
    </i>
    <i>
      <x v="16"/>
    </i>
    <i r="1">
      <x v="63"/>
    </i>
    <i>
      <x v="17"/>
    </i>
    <i r="1">
      <x v="66"/>
    </i>
    <i>
      <x v="18"/>
    </i>
    <i r="1">
      <x v="67"/>
    </i>
    <i t="grand">
      <x/>
    </i>
  </rowItems>
  <colItems count="1">
    <i/>
  </colItems>
  <pageFields count="2">
    <pageField fld="12" hier="-1"/>
    <pageField fld="17" hier="-1"/>
  </pageFields>
  <dataFields count="1">
    <dataField name="Pronostico Victima" fld="10" subtotal="count" baseField="0" baseItem="0"/>
  </dataFields>
  <formats count="12">
    <format dxfId="463">
      <pivotArea outline="0" collapsedLevelsAreSubtotals="1" fieldPosition="0"/>
    </format>
    <format dxfId="462">
      <pivotArea outline="0" collapsedLevelsAreSubtotals="1" fieldPosition="0"/>
    </format>
    <format dxfId="461">
      <pivotArea dataOnly="0" labelOnly="1" fieldPosition="0">
        <references count="1">
          <reference field="17" count="0"/>
        </references>
      </pivotArea>
    </format>
    <format dxfId="460">
      <pivotArea dataOnly="0" labelOnly="1" grandCol="1" outline="0" fieldPosition="0"/>
    </format>
    <format dxfId="459">
      <pivotArea dataOnly="0" labelOnly="1" fieldPosition="0">
        <references count="1">
          <reference field="17" count="0"/>
        </references>
      </pivotArea>
    </format>
    <format dxfId="458">
      <pivotArea dataOnly="0" labelOnly="1" grandCol="1" outline="0" fieldPosition="0"/>
    </format>
    <format dxfId="457">
      <pivotArea dataOnly="0" labelOnly="1" fieldPosition="0">
        <references count="1">
          <reference field="17" count="0"/>
        </references>
      </pivotArea>
    </format>
    <format dxfId="456">
      <pivotArea type="all" dataOnly="0" outline="0" fieldPosition="0"/>
    </format>
    <format dxfId="455">
      <pivotArea field="5" grandCol="1" collapsedLevelsAreSubtotals="1" axis="axisRow" fieldPosition="0">
        <references count="1">
          <reference field="5" count="1">
            <x v="4"/>
          </reference>
        </references>
      </pivotArea>
    </format>
    <format dxfId="454">
      <pivotArea field="5" type="button" dataOnly="0" labelOnly="1" outline="0" axis="axisRow" fieldPosition="0"/>
    </format>
    <format dxfId="453">
      <pivotArea dataOnly="0" labelOnly="1" fieldPosition="0">
        <references count="1">
          <reference field="17" count="8">
            <x v="0"/>
            <x v="1"/>
            <x v="2"/>
            <x v="4"/>
            <x v="5"/>
            <x v="6"/>
            <x v="7"/>
            <x v="8"/>
          </reference>
        </references>
      </pivotArea>
    </format>
    <format dxfId="452">
      <pivotArea dataOnly="0" labelOnly="1" grandCol="1" outline="0" fieldPosition="0"/>
    </format>
  </formats>
  <pivotTableStyleInfo name="PivotStyleLight16"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32.xml><?xml version="1.0" encoding="utf-8"?>
<pivotTableDefinition xmlns="http://schemas.openxmlformats.org/spreadsheetml/2006/main" name="Tabla dinámica2" cacheId="0" applyNumberFormats="0" applyBorderFormats="0" applyFontFormats="0" applyPatternFormats="0" applyAlignmentFormats="0" applyWidthHeightFormats="1" dataCaption="Valores" updatedVersion="3" minRefreshableVersion="3" showCalcMbrs="0" useAutoFormatting="1" itemPrintTitles="1" createdVersion="3" indent="0" outline="1" outlineData="1" multipleFieldFilters="0" colHeaderCaption="Sexo">
  <location ref="B3:M52" firstHeaderRow="1" firstDataRow="2" firstDataCol="1"/>
  <pivotFields count="26">
    <pivotField showAll="0"/>
    <pivotField showAll="0" defaultSubtotal="0"/>
    <pivotField showAll="0" defaultSubtotal="0"/>
    <pivotField showAll="0"/>
    <pivotField axis="axisRow" showAll="0">
      <items count="92">
        <item x="20"/>
        <item x="19"/>
        <item sd="0" x="7"/>
        <item x="27"/>
        <item x="61"/>
        <item x="10"/>
        <item x="9"/>
        <item x="1"/>
        <item x="23"/>
        <item x="21"/>
        <item x="24"/>
        <item x="48"/>
        <item x="12"/>
        <item x="44"/>
        <item x="33"/>
        <item x="31"/>
        <item x="30"/>
        <item sd="0" x="15"/>
        <item x="25"/>
        <item x="4"/>
        <item x="3"/>
        <item x="37"/>
        <item sd="0" x="13"/>
        <item x="28"/>
        <item m="1" x="72"/>
        <item sd="0" x="45"/>
        <item x="47"/>
        <item m="1" x="70"/>
        <item x="35"/>
        <item x="17"/>
        <item x="60"/>
        <item x="22"/>
        <item x="42"/>
        <item sd="0" x="18"/>
        <item sd="0" x="6"/>
        <item x="56"/>
        <item x="2"/>
        <item x="32"/>
        <item sd="0" x="11"/>
        <item x="38"/>
        <item sd="0" m="1" x="88"/>
        <item x="0"/>
        <item x="26"/>
        <item x="39"/>
        <item x="57"/>
        <item m="1" x="75"/>
        <item x="29"/>
        <item x="16"/>
        <item x="46"/>
        <item m="1" x="77"/>
        <item x="52"/>
        <item x="41"/>
        <item x="40"/>
        <item m="1" x="74"/>
        <item x="51"/>
        <item x="5"/>
        <item x="14"/>
        <item m="1" x="63"/>
        <item x="49"/>
        <item m="1" x="73"/>
        <item x="55"/>
        <item m="1" x="65"/>
        <item m="1" x="66"/>
        <item x="54"/>
        <item x="43"/>
        <item x="58"/>
        <item m="1" x="87"/>
        <item m="1" x="80"/>
        <item m="1" x="69"/>
        <item m="1" x="76"/>
        <item m="1" x="83"/>
        <item x="8"/>
        <item m="1" x="82"/>
        <item x="36"/>
        <item m="1" x="62"/>
        <item x="34"/>
        <item m="1" x="84"/>
        <item m="1" x="67"/>
        <item m="1" x="90"/>
        <item x="59"/>
        <item m="1" x="81"/>
        <item m="1" x="71"/>
        <item m="1" x="78"/>
        <item x="53"/>
        <item m="1" x="86"/>
        <item m="1" x="64"/>
        <item m="1" x="68"/>
        <item m="1" x="89"/>
        <item m="1" x="79"/>
        <item x="50"/>
        <item m="1" x="85"/>
        <item t="default"/>
      </items>
    </pivotField>
    <pivotField axis="axisRow" showAll="0" sortType="ascending">
      <items count="21">
        <item sd="0" x="4"/>
        <item sd="0" x="8"/>
        <item sd="0" x="9"/>
        <item sd="0" x="7"/>
        <item sd="0" x="2"/>
        <item sd="0" x="11"/>
        <item sd="0" x="14"/>
        <item x="3"/>
        <item sd="0" x="0"/>
        <item sd="0" x="12"/>
        <item x="15"/>
        <item sd="0" x="6"/>
        <item sd="0" x="13"/>
        <item sd="0" x="1"/>
        <item sd="0" x="16"/>
        <item sd="0" x="18"/>
        <item x="17"/>
        <item sd="0" x="5"/>
        <item sd="0" x="10"/>
        <item sd="0" x="19"/>
        <item t="default" sd="0"/>
      </items>
    </pivotField>
    <pivotField showAll="0"/>
    <pivotField showAll="0"/>
    <pivotField showAll="0"/>
    <pivotField showAll="0"/>
    <pivotField axis="axisRow" dataField="1" showAll="0">
      <items count="12">
        <item sd="0" x="1"/>
        <item x="0"/>
        <item sd="0" x="2"/>
        <item x="3"/>
        <item m="1" x="9"/>
        <item m="1" x="4"/>
        <item m="1" x="7"/>
        <item m="1" x="8"/>
        <item m="1" x="10"/>
        <item m="1" x="6"/>
        <item m="1" x="5"/>
        <item t="default"/>
      </items>
    </pivotField>
    <pivotField showAll="0"/>
    <pivotField showAll="0"/>
    <pivotField showAll="0"/>
    <pivotField showAll="0"/>
    <pivotField showAll="0"/>
    <pivotField showAll="0"/>
    <pivotField axis="axisCol" showAll="0">
      <items count="11">
        <item x="0"/>
        <item x="2"/>
        <item x="3"/>
        <item x="9"/>
        <item x="1"/>
        <item x="5"/>
        <item x="8"/>
        <item x="7"/>
        <item x="4"/>
        <item x="6"/>
        <item t="default"/>
      </items>
    </pivotField>
    <pivotField showAll="0"/>
    <pivotField showAll="0"/>
    <pivotField showAll="0"/>
    <pivotField showAll="0"/>
    <pivotField showAll="0"/>
    <pivotField showAll="0"/>
    <pivotField showAll="0"/>
    <pivotField showAll="0"/>
  </pivotFields>
  <rowFields count="3">
    <field x="5"/>
    <field x="4"/>
    <field x="10"/>
  </rowFields>
  <rowItems count="48">
    <i>
      <x/>
    </i>
    <i>
      <x v="1"/>
    </i>
    <i>
      <x v="2"/>
    </i>
    <i>
      <x v="3"/>
    </i>
    <i>
      <x v="4"/>
    </i>
    <i>
      <x v="5"/>
    </i>
    <i>
      <x v="6"/>
    </i>
    <i>
      <x v="7"/>
    </i>
    <i r="1">
      <x v="26"/>
    </i>
    <i r="2">
      <x/>
    </i>
    <i r="1">
      <x v="47"/>
    </i>
    <i r="2">
      <x/>
    </i>
    <i r="2">
      <x v="1"/>
    </i>
    <i r="1">
      <x v="50"/>
    </i>
    <i r="2">
      <x/>
    </i>
    <i r="2">
      <x v="1"/>
    </i>
    <i r="1">
      <x v="55"/>
    </i>
    <i r="2">
      <x/>
    </i>
    <i r="1">
      <x v="56"/>
    </i>
    <i r="2">
      <x/>
    </i>
    <i r="2">
      <x v="1"/>
    </i>
    <i r="1">
      <x v="58"/>
    </i>
    <i r="2">
      <x/>
    </i>
    <i r="2">
      <x v="1"/>
    </i>
    <i r="1">
      <x v="60"/>
    </i>
    <i r="2">
      <x/>
    </i>
    <i r="1">
      <x v="63"/>
    </i>
    <i r="2">
      <x/>
    </i>
    <i r="1">
      <x v="71"/>
    </i>
    <i r="2">
      <x/>
    </i>
    <i r="2">
      <x v="1"/>
    </i>
    <i>
      <x v="8"/>
    </i>
    <i>
      <x v="9"/>
    </i>
    <i>
      <x v="10"/>
    </i>
    <i r="1">
      <x v="51"/>
    </i>
    <i r="2">
      <x/>
    </i>
    <i>
      <x v="11"/>
    </i>
    <i>
      <x v="12"/>
    </i>
    <i>
      <x v="13"/>
    </i>
    <i>
      <x v="14"/>
    </i>
    <i>
      <x v="15"/>
    </i>
    <i>
      <x v="16"/>
    </i>
    <i r="1">
      <x v="64"/>
    </i>
    <i r="2">
      <x/>
    </i>
    <i>
      <x v="17"/>
    </i>
    <i>
      <x v="18"/>
    </i>
    <i>
      <x v="19"/>
    </i>
    <i t="grand">
      <x/>
    </i>
  </rowItems>
  <colFields count="1">
    <field x="17"/>
  </colFields>
  <colItems count="11">
    <i>
      <x/>
    </i>
    <i>
      <x v="1"/>
    </i>
    <i>
      <x v="2"/>
    </i>
    <i>
      <x v="3"/>
    </i>
    <i>
      <x v="4"/>
    </i>
    <i>
      <x v="5"/>
    </i>
    <i>
      <x v="6"/>
    </i>
    <i>
      <x v="7"/>
    </i>
    <i>
      <x v="8"/>
    </i>
    <i>
      <x v="9"/>
    </i>
    <i t="grand">
      <x/>
    </i>
  </colItems>
  <dataFields count="1">
    <dataField name="Cuenta de Sexo" fld="10" subtotal="count" baseField="0" baseItem="0"/>
  </dataFields>
  <formats count="9">
    <format dxfId="472">
      <pivotArea outline="0" collapsedLevelsAreSubtotals="1" fieldPosition="0"/>
    </format>
    <format dxfId="471">
      <pivotArea outline="0" collapsedLevelsAreSubtotals="1" fieldPosition="0"/>
    </format>
    <format dxfId="470">
      <pivotArea dataOnly="0" labelOnly="1" fieldPosition="0">
        <references count="1">
          <reference field="17" count="0"/>
        </references>
      </pivotArea>
    </format>
    <format dxfId="469">
      <pivotArea dataOnly="0" labelOnly="1" grandCol="1" outline="0" fieldPosition="0"/>
    </format>
    <format dxfId="468">
      <pivotArea dataOnly="0" labelOnly="1" fieldPosition="0">
        <references count="1">
          <reference field="17" count="0"/>
        </references>
      </pivotArea>
    </format>
    <format dxfId="467">
      <pivotArea dataOnly="0" labelOnly="1" grandCol="1" outline="0" fieldPosition="0"/>
    </format>
    <format dxfId="466">
      <pivotArea dataOnly="0" labelOnly="1" fieldPosition="0">
        <references count="1">
          <reference field="17" count="0"/>
        </references>
      </pivotArea>
    </format>
    <format dxfId="465">
      <pivotArea dataOnly="0" labelOnly="1" grandCol="1" outline="0" fieldPosition="0"/>
    </format>
    <format dxfId="464">
      <pivotArea type="all" dataOnly="0" outline="0" fieldPosition="0"/>
    </format>
  </formats>
  <pivotTableStyleInfo name="PivotStyleLight16"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33.xml><?xml version="1.0" encoding="utf-8"?>
<pivotTableDefinition xmlns="http://schemas.openxmlformats.org/spreadsheetml/2006/main" name="TablaDinámica1" cacheId="0" applyNumberFormats="0" applyBorderFormats="0" applyFontFormats="0" applyPatternFormats="0" applyAlignmentFormats="0" applyWidthHeightFormats="1" dataCaption="Valores" updatedVersion="3" minRefreshableVersion="3" showCalcMbrs="0" useAutoFormatting="1" itemPrintTitles="1" createdVersion="3" indent="0" outline="1" outlineData="1" multipleFieldFilters="0" rowHeaderCaption="CC.AA." colHeaderCaption="Sexo">
  <location ref="B3:L85" firstHeaderRow="1" firstDataRow="2" firstDataCol="1" rowPageCount="1" colPageCount="1"/>
  <pivotFields count="26">
    <pivotField showAll="0"/>
    <pivotField showAll="0" defaultSubtotal="0"/>
    <pivotField showAll="0" defaultSubtotal="0"/>
    <pivotField showAll="0"/>
    <pivotField axis="axisRow" showAll="0" sortType="ascending">
      <items count="92">
        <item x="20"/>
        <item m="1" x="63"/>
        <item x="57"/>
        <item x="40"/>
        <item m="1" x="65"/>
        <item x="28"/>
        <item x="50"/>
        <item m="1" x="69"/>
        <item x="11"/>
        <item m="1" x="62"/>
        <item x="23"/>
        <item x="47"/>
        <item x="32"/>
        <item m="1" x="85"/>
        <item x="4"/>
        <item x="49"/>
        <item x="59"/>
        <item x="60"/>
        <item x="15"/>
        <item m="1" x="79"/>
        <item m="1" x="81"/>
        <item x="25"/>
        <item m="1" x="83"/>
        <item m="1" x="90"/>
        <item m="1" x="78"/>
        <item m="1" x="86"/>
        <item m="1" x="76"/>
        <item x="38"/>
        <item x="41"/>
        <item x="56"/>
        <item x="6"/>
        <item x="44"/>
        <item x="51"/>
        <item x="58"/>
        <item m="1" x="84"/>
        <item x="2"/>
        <item m="1" x="87"/>
        <item m="1" x="74"/>
        <item x="0"/>
        <item m="1" x="89"/>
        <item x="19"/>
        <item m="1" x="75"/>
        <item x="13"/>
        <item x="35"/>
        <item x="12"/>
        <item m="1" x="82"/>
        <item x="18"/>
        <item x="29"/>
        <item x="22"/>
        <item m="1" x="88"/>
        <item x="53"/>
        <item x="34"/>
        <item x="36"/>
        <item x="42"/>
        <item x="10"/>
        <item x="16"/>
        <item m="1" x="68"/>
        <item x="39"/>
        <item x="3"/>
        <item x="48"/>
        <item x="7"/>
        <item m="1" x="71"/>
        <item x="17"/>
        <item x="43"/>
        <item x="37"/>
        <item m="1" x="64"/>
        <item x="9"/>
        <item x="24"/>
        <item m="1" x="72"/>
        <item x="26"/>
        <item x="8"/>
        <item m="1" x="66"/>
        <item x="1"/>
        <item x="52"/>
        <item x="55"/>
        <item x="45"/>
        <item x="54"/>
        <item m="1" x="80"/>
        <item x="30"/>
        <item m="1" x="77"/>
        <item x="27"/>
        <item m="1" x="70"/>
        <item x="46"/>
        <item x="33"/>
        <item x="14"/>
        <item x="31"/>
        <item m="1" x="67"/>
        <item x="5"/>
        <item x="21"/>
        <item m="1" x="73"/>
        <item x="61"/>
        <item t="default"/>
      </items>
    </pivotField>
    <pivotField axis="axisRow" showAll="0" sortType="descending">
      <items count="21">
        <item x="4"/>
        <item x="8"/>
        <item x="9"/>
        <item x="7"/>
        <item x="2"/>
        <item x="11"/>
        <item x="14"/>
        <item x="3"/>
        <item x="0"/>
        <item x="12"/>
        <item x="15"/>
        <item x="6"/>
        <item x="13"/>
        <item x="1"/>
        <item x="16"/>
        <item x="18"/>
        <item x="17"/>
        <item x="5"/>
        <item x="10"/>
        <item h="1" x="19"/>
        <item t="default"/>
      </items>
      <autoSortScope>
        <pivotArea dataOnly="0" outline="0" fieldPosition="0">
          <references count="2">
            <reference field="4294967294" count="1" selected="0">
              <x v="0"/>
            </reference>
            <reference field="17" count="1" selected="0">
              <x v="0"/>
            </reference>
          </references>
        </pivotArea>
      </autoSortScope>
    </pivotField>
    <pivotField showAll="0"/>
    <pivotField showAll="0"/>
    <pivotField showAll="0"/>
    <pivotField showAll="0"/>
    <pivotField dataField="1" showAll="0"/>
    <pivotField showAll="0"/>
    <pivotField showAll="0"/>
    <pivotField showAll="0"/>
    <pivotField showAll="0"/>
    <pivotField showAll="0"/>
    <pivotField showAll="0"/>
    <pivotField axis="axisCol" showAll="0">
      <items count="11">
        <item x="0"/>
        <item x="2"/>
        <item x="3"/>
        <item x="9"/>
        <item x="1"/>
        <item x="5"/>
        <item x="8"/>
        <item x="7"/>
        <item x="4"/>
        <item x="6"/>
        <item t="default"/>
      </items>
    </pivotField>
    <pivotField axis="axisPage" multipleItemSelectionAllowed="1" showAll="0">
      <items count="23">
        <item x="6"/>
        <item x="0"/>
        <item x="17"/>
        <item m="1" x="21"/>
        <item x="13"/>
        <item h="1" m="1" x="20"/>
        <item x="5"/>
        <item x="10"/>
        <item x="16"/>
        <item x="7"/>
        <item x="15"/>
        <item x="12"/>
        <item x="9"/>
        <item x="14"/>
        <item x="2"/>
        <item x="3"/>
        <item x="4"/>
        <item x="1"/>
        <item x="11"/>
        <item x="18"/>
        <item h="1" m="1" x="19"/>
        <item x="8"/>
        <item t="default"/>
      </items>
    </pivotField>
    <pivotField showAll="0"/>
    <pivotField showAll="0"/>
    <pivotField showAll="0"/>
    <pivotField showAll="0"/>
    <pivotField showAll="0"/>
    <pivotField showAll="0"/>
    <pivotField showAll="0"/>
  </pivotFields>
  <rowFields count="2">
    <field x="5"/>
    <field x="4"/>
  </rowFields>
  <rowItems count="81">
    <i>
      <x/>
    </i>
    <i r="1">
      <x v="8"/>
    </i>
    <i r="1">
      <x v="18"/>
    </i>
    <i r="1">
      <x v="30"/>
    </i>
    <i r="1">
      <x v="42"/>
    </i>
    <i r="1">
      <x v="46"/>
    </i>
    <i r="1">
      <x v="60"/>
    </i>
    <i r="1">
      <x v="75"/>
    </i>
    <i>
      <x v="4"/>
    </i>
    <i r="1">
      <x v="32"/>
    </i>
    <i r="1">
      <x v="35"/>
    </i>
    <i r="1">
      <x v="40"/>
    </i>
    <i r="1">
      <x v="50"/>
    </i>
    <i r="1">
      <x v="51"/>
    </i>
    <i r="1">
      <x v="52"/>
    </i>
    <i r="1">
      <x v="54"/>
    </i>
    <i r="1">
      <x v="80"/>
    </i>
    <i>
      <x v="9"/>
    </i>
    <i r="1">
      <x v="5"/>
    </i>
    <i r="1">
      <x v="6"/>
    </i>
    <i r="1">
      <x v="27"/>
    </i>
    <i r="1">
      <x v="83"/>
    </i>
    <i>
      <x v="8"/>
    </i>
    <i r="1">
      <x v="14"/>
    </i>
    <i r="1">
      <x v="38"/>
    </i>
    <i r="1">
      <x v="57"/>
    </i>
    <i r="1">
      <x v="78"/>
    </i>
    <i>
      <x v="13"/>
    </i>
    <i r="1">
      <x/>
    </i>
    <i r="1">
      <x v="58"/>
    </i>
    <i r="1">
      <x v="69"/>
    </i>
    <i r="1">
      <x v="72"/>
    </i>
    <i>
      <x v="7"/>
    </i>
    <i r="1">
      <x v="11"/>
    </i>
    <i r="1">
      <x v="15"/>
    </i>
    <i r="1">
      <x v="55"/>
    </i>
    <i r="1">
      <x v="70"/>
    </i>
    <i r="1">
      <x v="73"/>
    </i>
    <i r="1">
      <x v="74"/>
    </i>
    <i r="1">
      <x v="76"/>
    </i>
    <i r="1">
      <x v="84"/>
    </i>
    <i r="1">
      <x v="87"/>
    </i>
    <i>
      <x v="3"/>
    </i>
    <i r="1">
      <x v="16"/>
    </i>
    <i r="1">
      <x v="33"/>
    </i>
    <i r="1">
      <x v="48"/>
    </i>
    <i r="1">
      <x v="62"/>
    </i>
    <i r="1">
      <x v="64"/>
    </i>
    <i>
      <x v="17"/>
    </i>
    <i r="1">
      <x v="66"/>
    </i>
    <i>
      <x v="5"/>
    </i>
    <i r="1">
      <x v="21"/>
    </i>
    <i>
      <x v="2"/>
    </i>
    <i r="1">
      <x v="10"/>
    </i>
    <i>
      <x v="11"/>
    </i>
    <i r="1">
      <x v="2"/>
    </i>
    <i r="1">
      <x v="44"/>
    </i>
    <i r="1">
      <x v="85"/>
    </i>
    <i>
      <x v="1"/>
    </i>
    <i r="1">
      <x v="47"/>
    </i>
    <i r="1">
      <x v="88"/>
    </i>
    <i>
      <x v="6"/>
    </i>
    <i r="1">
      <x v="3"/>
    </i>
    <i r="1">
      <x v="29"/>
    </i>
    <i r="1">
      <x v="31"/>
    </i>
    <i r="1">
      <x v="43"/>
    </i>
    <i r="1">
      <x v="82"/>
    </i>
    <i>
      <x v="12"/>
    </i>
    <i r="1">
      <x v="12"/>
    </i>
    <i r="1">
      <x v="17"/>
    </i>
    <i>
      <x v="15"/>
    </i>
    <i r="1">
      <x v="59"/>
    </i>
    <i>
      <x v="14"/>
    </i>
    <i r="1">
      <x v="53"/>
    </i>
    <i>
      <x v="18"/>
    </i>
    <i r="1">
      <x v="67"/>
    </i>
    <i>
      <x v="16"/>
    </i>
    <i r="1">
      <x v="63"/>
    </i>
    <i>
      <x v="10"/>
    </i>
    <i r="1">
      <x v="28"/>
    </i>
    <i t="grand">
      <x/>
    </i>
  </rowItems>
  <colFields count="1">
    <field x="17"/>
  </colFields>
  <colItems count="10">
    <i>
      <x/>
    </i>
    <i>
      <x v="1"/>
    </i>
    <i>
      <x v="2"/>
    </i>
    <i>
      <x v="4"/>
    </i>
    <i>
      <x v="5"/>
    </i>
    <i>
      <x v="6"/>
    </i>
    <i>
      <x v="7"/>
    </i>
    <i>
      <x v="8"/>
    </i>
    <i>
      <x v="9"/>
    </i>
    <i t="grand">
      <x/>
    </i>
  </colItems>
  <pageFields count="1">
    <pageField fld="18" hier="-1"/>
  </pageFields>
  <dataFields count="1">
    <dataField name="Pronostico Victima" fld="10" subtotal="count" baseField="0" baseItem="0"/>
  </dataFields>
  <formats count="12">
    <format dxfId="427">
      <pivotArea outline="0" collapsedLevelsAreSubtotals="1" fieldPosition="0"/>
    </format>
    <format dxfId="426">
      <pivotArea outline="0" collapsedLevelsAreSubtotals="1" fieldPosition="0"/>
    </format>
    <format dxfId="425">
      <pivotArea dataOnly="0" labelOnly="1" fieldPosition="0">
        <references count="1">
          <reference field="17" count="0"/>
        </references>
      </pivotArea>
    </format>
    <format dxfId="424">
      <pivotArea dataOnly="0" labelOnly="1" grandCol="1" outline="0" fieldPosition="0"/>
    </format>
    <format dxfId="423">
      <pivotArea dataOnly="0" labelOnly="1" fieldPosition="0">
        <references count="1">
          <reference field="17" count="0"/>
        </references>
      </pivotArea>
    </format>
    <format dxfId="422">
      <pivotArea dataOnly="0" labelOnly="1" grandCol="1" outline="0" fieldPosition="0"/>
    </format>
    <format dxfId="421">
      <pivotArea dataOnly="0" labelOnly="1" fieldPosition="0">
        <references count="1">
          <reference field="17" count="0"/>
        </references>
      </pivotArea>
    </format>
    <format dxfId="420">
      <pivotArea type="all" dataOnly="0" outline="0" fieldPosition="0"/>
    </format>
    <format dxfId="419">
      <pivotArea field="5" grandCol="1" collapsedLevelsAreSubtotals="1" axis="axisRow" fieldPosition="0">
        <references count="1">
          <reference field="5" count="1">
            <x v="4"/>
          </reference>
        </references>
      </pivotArea>
    </format>
    <format dxfId="418">
      <pivotArea field="5" type="button" dataOnly="0" labelOnly="1" outline="0" axis="axisRow" fieldPosition="0"/>
    </format>
    <format dxfId="417">
      <pivotArea dataOnly="0" labelOnly="1" fieldPosition="0">
        <references count="1">
          <reference field="17" count="8">
            <x v="0"/>
            <x v="1"/>
            <x v="2"/>
            <x v="4"/>
            <x v="5"/>
            <x v="6"/>
            <x v="7"/>
            <x v="8"/>
          </reference>
        </references>
      </pivotArea>
    </format>
    <format dxfId="416">
      <pivotArea dataOnly="0" labelOnly="1" grandCol="1" outline="0" fieldPosition="0"/>
    </format>
  </formats>
  <pivotTableStyleInfo name="PivotStyleLight16"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34.xml><?xml version="1.0" encoding="utf-8"?>
<pivotTableDefinition xmlns="http://schemas.openxmlformats.org/spreadsheetml/2006/main" name="Tabla dinámica12" cacheId="0" applyNumberFormats="0" applyBorderFormats="0" applyFontFormats="0" applyPatternFormats="0" applyAlignmentFormats="0" applyWidthHeightFormats="1" dataCaption="Valores" updatedVersion="3" minRefreshableVersion="3" showCalcMbrs="0" useAutoFormatting="1" itemPrintTitles="1" createdVersion="3" indent="0" outline="1" outlineData="1" multipleFieldFilters="0" chartFormat="2" rowHeaderCaption="Localización Incidentes (Extranjeros)" colHeaderCaption="Sexo">
  <location ref="O6:R20" firstHeaderRow="1" firstDataRow="2" firstDataCol="1" rowPageCount="2" colPageCount="1"/>
  <pivotFields count="26">
    <pivotField showAll="0"/>
    <pivotField showAll="0" defaultSubtotal="0"/>
    <pivotField showAll="0" defaultSubtotal="0"/>
    <pivotField showAll="0"/>
    <pivotField showAll="0"/>
    <pivotField showAll="0"/>
    <pivotField showAll="0"/>
    <pivotField showAll="0"/>
    <pivotField showAll="0"/>
    <pivotField showAll="0"/>
    <pivotField axis="axisCol" dataField="1" showAll="0">
      <items count="12">
        <item m="1" x="8"/>
        <item m="1" x="9"/>
        <item m="1" x="6"/>
        <item m="1" x="10"/>
        <item x="1"/>
        <item m="1" x="5"/>
        <item m="1" x="4"/>
        <item x="0"/>
        <item m="1" x="7"/>
        <item x="3"/>
        <item x="2"/>
        <item t="default"/>
      </items>
    </pivotField>
    <pivotField showAll="0"/>
    <pivotField axis="axisPage" multipleItemSelectionAllowed="1" showAll="0" sortType="ascending">
      <items count="57">
        <item m="1" x="51"/>
        <item x="26"/>
        <item x="4"/>
        <item m="1" x="55"/>
        <item m="1" x="48"/>
        <item x="33"/>
        <item x="5"/>
        <item x="29"/>
        <item x="1"/>
        <item m="1" x="50"/>
        <item x="12"/>
        <item m="1" x="44"/>
        <item x="30"/>
        <item x="34"/>
        <item m="1" x="40"/>
        <item x="37"/>
        <item x="15"/>
        <item x="27"/>
        <item m="1" x="46"/>
        <item x="36"/>
        <item x="28"/>
        <item x="19"/>
        <item m="1" x="41"/>
        <item h="1" x="0"/>
        <item m="1" x="42"/>
        <item m="1" x="53"/>
        <item h="1" m="1" x="43"/>
        <item x="10"/>
        <item x="35"/>
        <item x="3"/>
        <item x="11"/>
        <item x="31"/>
        <item x="18"/>
        <item x="17"/>
        <item x="38"/>
        <item x="24"/>
        <item m="1" x="54"/>
        <item x="22"/>
        <item x="8"/>
        <item m="1" x="49"/>
        <item x="32"/>
        <item x="23"/>
        <item x="21"/>
        <item x="2"/>
        <item x="7"/>
        <item x="13"/>
        <item x="20"/>
        <item x="14"/>
        <item m="1" x="47"/>
        <item m="1" x="52"/>
        <item x="9"/>
        <item x="6"/>
        <item x="16"/>
        <item x="25"/>
        <item m="1" x="45"/>
        <item h="1" x="39"/>
        <item t="default"/>
      </items>
    </pivotField>
    <pivotField showAll="0"/>
    <pivotField showAll="0"/>
    <pivotField showAll="0"/>
    <pivotField showAll="0"/>
    <pivotField axis="axisPage" multipleItemSelectionAllowed="1" showAll="0">
      <items count="11">
        <item x="0"/>
        <item h="1" x="2"/>
        <item h="1" x="3"/>
        <item h="1" x="9"/>
        <item h="1" x="1"/>
        <item h="1" x="5"/>
        <item h="1" x="8"/>
        <item h="1" x="7"/>
        <item h="1" x="4"/>
        <item h="1" x="6"/>
        <item t="default"/>
      </items>
    </pivotField>
    <pivotField axis="axisRow" showAll="0" sortType="descending">
      <items count="23">
        <item x="6"/>
        <item x="0"/>
        <item x="17"/>
        <item m="1" x="21"/>
        <item x="13"/>
        <item m="1" x="20"/>
        <item x="5"/>
        <item x="10"/>
        <item x="16"/>
        <item x="7"/>
        <item x="15"/>
        <item x="12"/>
        <item x="9"/>
        <item x="14"/>
        <item x="2"/>
        <item x="3"/>
        <item x="4"/>
        <item x="1"/>
        <item x="11"/>
        <item h="1" x="18"/>
        <item h="1" m="1" x="19"/>
        <item h="1" x="8"/>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showAll="0"/>
    <pivotField showAll="0"/>
  </pivotFields>
  <rowFields count="1">
    <field x="18"/>
  </rowFields>
  <rowItems count="13">
    <i>
      <x v="15"/>
    </i>
    <i>
      <x v="14"/>
    </i>
    <i>
      <x v="17"/>
    </i>
    <i>
      <x v="16"/>
    </i>
    <i>
      <x v="9"/>
    </i>
    <i>
      <x v="11"/>
    </i>
    <i>
      <x v="6"/>
    </i>
    <i>
      <x v="4"/>
    </i>
    <i>
      <x v="10"/>
    </i>
    <i>
      <x v="13"/>
    </i>
    <i>
      <x v="12"/>
    </i>
    <i>
      <x v="7"/>
    </i>
    <i t="grand">
      <x/>
    </i>
  </rowItems>
  <colFields count="1">
    <field x="10"/>
  </colFields>
  <colItems count="3">
    <i>
      <x v="4"/>
    </i>
    <i>
      <x v="7"/>
    </i>
    <i t="grand">
      <x/>
    </i>
  </colItems>
  <pageFields count="2">
    <pageField fld="12" hier="-1"/>
    <pageField fld="17" hier="-1"/>
  </pageFields>
  <dataFields count="1">
    <dataField name="Total" fld="10" subtotal="count" baseField="0" baseItem="0"/>
  </dataFields>
  <formats count="6">
    <format dxfId="401">
      <pivotArea outline="0" collapsedLevelsAreSubtotals="1" fieldPosition="0"/>
    </format>
    <format dxfId="400">
      <pivotArea field="17" type="button" dataOnly="0" labelOnly="1" outline="0" axis="axisPage" fieldPosition="1"/>
    </format>
    <format dxfId="399">
      <pivotArea dataOnly="0" labelOnly="1" grandCol="1" outline="0" fieldPosition="0"/>
    </format>
    <format dxfId="398">
      <pivotArea outline="0" collapsedLevelsAreSubtotals="1" fieldPosition="0"/>
    </format>
    <format dxfId="397">
      <pivotArea dataOnly="0" labelOnly="1" grandCol="1" outline="0" fieldPosition="0"/>
    </format>
    <format dxfId="396">
      <pivotArea type="all" dataOnly="0" outline="0" fieldPosition="0"/>
    </format>
  </formats>
  <chartFormats count="3">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2">
          <reference field="4294967294" count="1" selected="0">
            <x v="0"/>
          </reference>
          <reference field="10" count="1" selected="0">
            <x v="7"/>
          </reference>
        </references>
      </pivotArea>
    </chartFormat>
    <chartFormat chart="0" format="2" series="1">
      <pivotArea type="data" outline="0" fieldPosition="0">
        <references count="2">
          <reference field="4294967294" count="1" selected="0">
            <x v="0"/>
          </reference>
          <reference field="10" count="1" selected="0">
            <x v="4"/>
          </reference>
        </references>
      </pivotArea>
    </chartFormat>
  </chartFormats>
  <pivotTableStyleInfo name="PivotStyleLight16"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35.xml><?xml version="1.0" encoding="utf-8"?>
<pivotTableDefinition xmlns="http://schemas.openxmlformats.org/spreadsheetml/2006/main" name="Tabla dinámica3" cacheId="0" applyNumberFormats="0" applyBorderFormats="0" applyFontFormats="0" applyPatternFormats="0" applyAlignmentFormats="0" applyWidthHeightFormats="1" dataCaption="Valores" updatedVersion="3" minRefreshableVersion="3" showCalcMbrs="0" useAutoFormatting="1" itemPrintTitles="1" createdVersion="3" indent="0" outline="1" outlineData="1" multipleFieldFilters="0" chartFormat="4" colHeaderCaption="Sexo">
  <location ref="B4:E38" firstHeaderRow="1" firstDataRow="2" firstDataCol="1" rowPageCount="1" colPageCount="1"/>
  <pivotFields count="26">
    <pivotField showAll="0"/>
    <pivotField showAll="0" defaultSubtotal="0"/>
    <pivotField showAll="0" defaultSubtotal="0"/>
    <pivotField showAll="0"/>
    <pivotField showAll="0"/>
    <pivotField showAll="0"/>
    <pivotField showAll="0"/>
    <pivotField showAll="0"/>
    <pivotField showAll="0"/>
    <pivotField showAll="0"/>
    <pivotField axis="axisCol" dataField="1" showAll="0">
      <items count="12">
        <item x="1"/>
        <item x="0"/>
        <item x="2"/>
        <item x="3"/>
        <item m="1" x="9"/>
        <item m="1" x="4"/>
        <item m="1" x="7"/>
        <item m="1" x="8"/>
        <item m="1" x="10"/>
        <item m="1" x="6"/>
        <item m="1" x="5"/>
        <item t="default"/>
      </items>
    </pivotField>
    <pivotField showAll="0"/>
    <pivotField axis="axisRow" showAll="0" sortType="descending">
      <items count="57">
        <item m="1" x="51"/>
        <item x="26"/>
        <item x="4"/>
        <item m="1" x="55"/>
        <item m="1" x="48"/>
        <item x="33"/>
        <item x="5"/>
        <item x="29"/>
        <item x="1"/>
        <item m="1" x="50"/>
        <item x="12"/>
        <item m="1" x="44"/>
        <item x="30"/>
        <item x="34"/>
        <item m="1" x="40"/>
        <item x="37"/>
        <item x="15"/>
        <item x="27"/>
        <item m="1" x="46"/>
        <item x="36"/>
        <item x="28"/>
        <item m="1" x="41"/>
        <item h="1" x="0"/>
        <item m="1" x="42"/>
        <item m="1" x="53"/>
        <item x="10"/>
        <item x="35"/>
        <item x="3"/>
        <item x="31"/>
        <item x="18"/>
        <item x="17"/>
        <item x="38"/>
        <item x="24"/>
        <item m="1" x="54"/>
        <item x="8"/>
        <item m="1" x="49"/>
        <item x="32"/>
        <item x="23"/>
        <item x="21"/>
        <item x="2"/>
        <item x="7"/>
        <item x="13"/>
        <item x="20"/>
        <item x="14"/>
        <item m="1" x="47"/>
        <item m="1" x="52"/>
        <item x="9"/>
        <item x="6"/>
        <item x="25"/>
        <item m="1" x="45"/>
        <item x="39"/>
        <item x="22"/>
        <item x="19"/>
        <item x="11"/>
        <item x="16"/>
        <item m="1" x="43"/>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axis="axisPage" multipleItemSelectionAllowed="1" showAll="0">
      <items count="11">
        <item x="0"/>
        <item h="1" x="2"/>
        <item h="1" x="3"/>
        <item h="1" x="9"/>
        <item h="1" x="1"/>
        <item h="1" x="5"/>
        <item h="1" x="8"/>
        <item h="1" x="7"/>
        <item h="1" x="4"/>
        <item h="1" x="6"/>
        <item t="default"/>
      </items>
    </pivotField>
    <pivotField showAll="0"/>
    <pivotField showAll="0"/>
    <pivotField showAll="0"/>
    <pivotField showAll="0"/>
    <pivotField showAll="0"/>
    <pivotField showAll="0"/>
    <pivotField showAll="0"/>
    <pivotField showAll="0"/>
  </pivotFields>
  <rowFields count="1">
    <field x="12"/>
  </rowFields>
  <rowItems count="33">
    <i>
      <x v="39"/>
    </i>
    <i>
      <x v="2"/>
    </i>
    <i>
      <x v="25"/>
    </i>
    <i>
      <x v="27"/>
    </i>
    <i>
      <x v="43"/>
    </i>
    <i>
      <x v="40"/>
    </i>
    <i>
      <x v="6"/>
    </i>
    <i>
      <x v="30"/>
    </i>
    <i>
      <x v="41"/>
    </i>
    <i>
      <x v="10"/>
    </i>
    <i>
      <x v="32"/>
    </i>
    <i>
      <x v="29"/>
    </i>
    <i>
      <x v="20"/>
    </i>
    <i>
      <x v="46"/>
    </i>
    <i>
      <x v="26"/>
    </i>
    <i>
      <x v="51"/>
    </i>
    <i>
      <x v="42"/>
    </i>
    <i>
      <x v="13"/>
    </i>
    <i>
      <x v="53"/>
    </i>
    <i>
      <x v="34"/>
    </i>
    <i>
      <x v="7"/>
    </i>
    <i>
      <x v="8"/>
    </i>
    <i>
      <x v="12"/>
    </i>
    <i>
      <x v="47"/>
    </i>
    <i>
      <x v="36"/>
    </i>
    <i>
      <x v="48"/>
    </i>
    <i>
      <x v="37"/>
    </i>
    <i>
      <x v="52"/>
    </i>
    <i>
      <x v="38"/>
    </i>
    <i>
      <x v="54"/>
    </i>
    <i>
      <x v="17"/>
    </i>
    <i>
      <x v="19"/>
    </i>
    <i t="grand">
      <x/>
    </i>
  </rowItems>
  <colFields count="1">
    <field x="10"/>
  </colFields>
  <colItems count="3">
    <i>
      <x/>
    </i>
    <i>
      <x v="1"/>
    </i>
    <i t="grand">
      <x/>
    </i>
  </colItems>
  <pageFields count="1">
    <pageField fld="17" hier="-1"/>
  </pageFields>
  <dataFields count="1">
    <dataField name="Pronóstico" fld="10" subtotal="count" baseField="0" baseItem="0"/>
  </dataFields>
  <formats count="8">
    <format dxfId="409">
      <pivotArea outline="0" collapsedLevelsAreSubtotals="1" fieldPosition="0"/>
    </format>
    <format dxfId="408">
      <pivotArea field="17" type="button" dataOnly="0" labelOnly="1" outline="0" axis="axisPage" fieldPosition="0"/>
    </format>
    <format dxfId="407">
      <pivotArea dataOnly="0" labelOnly="1" fieldPosition="0">
        <references count="1">
          <reference field="10" count="0"/>
        </references>
      </pivotArea>
    </format>
    <format dxfId="406">
      <pivotArea dataOnly="0" labelOnly="1" grandCol="1" outline="0" fieldPosition="0"/>
    </format>
    <format dxfId="405">
      <pivotArea outline="0" collapsedLevelsAreSubtotals="1" fieldPosition="0"/>
    </format>
    <format dxfId="404">
      <pivotArea dataOnly="0" labelOnly="1" fieldPosition="0">
        <references count="1">
          <reference field="10" count="0"/>
        </references>
      </pivotArea>
    </format>
    <format dxfId="403">
      <pivotArea dataOnly="0" labelOnly="1" grandCol="1" outline="0" fieldPosition="0"/>
    </format>
    <format dxfId="402">
      <pivotArea type="all" dataOnly="0" outline="0" fieldPosition="0"/>
    </format>
  </formats>
  <chartFormats count="3">
    <chartFormat chart="0" format="0" series="1">
      <pivotArea type="data" outline="0" fieldPosition="0">
        <references count="2">
          <reference field="4294967294" count="1" selected="0">
            <x v="0"/>
          </reference>
          <reference field="10" count="1" selected="0">
            <x v="0"/>
          </reference>
        </references>
      </pivotArea>
    </chartFormat>
    <chartFormat chart="0" format="1" series="1">
      <pivotArea type="data" outline="0" fieldPosition="0">
        <references count="2">
          <reference field="4294967294" count="1" selected="0">
            <x v="0"/>
          </reference>
          <reference field="10" count="1" selected="0">
            <x v="1"/>
          </reference>
        </references>
      </pivotArea>
    </chartFormat>
    <chartFormat chart="0" format="2" series="1">
      <pivotArea type="data" outline="0" fieldPosition="0">
        <references count="2">
          <reference field="4294967294" count="1" selected="0">
            <x v="0"/>
          </reference>
          <reference field="10" count="1" selected="0">
            <x v="2"/>
          </reference>
        </references>
      </pivotArea>
    </chartFormat>
  </chartFormats>
  <pivotTableStyleInfo name="PivotStyleLight16"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36.xml><?xml version="1.0" encoding="utf-8"?>
<pivotTableDefinition xmlns="http://schemas.openxmlformats.org/spreadsheetml/2006/main" name="Tabla dinámica13" cacheId="0" applyNumberFormats="0" applyBorderFormats="0" applyFontFormats="0" applyPatternFormats="0" applyAlignmentFormats="0" applyWidthHeightFormats="1" dataCaption="Valores" updatedVersion="3" minRefreshableVersion="3" showCalcMbrs="0" useAutoFormatting="1" itemPrintTitles="1" createdVersion="3" indent="0" outline="1" outlineData="1" multipleFieldFilters="0" chartFormat="4" rowHeaderCaption="Lugar de Incidentes (Extranjeros)" colHeaderCaption="Sexo">
  <location ref="X6:AA21" firstHeaderRow="1" firstDataRow="2" firstDataCol="1" rowPageCount="2" colPageCount="1"/>
  <pivotFields count="26">
    <pivotField showAll="0"/>
    <pivotField showAll="0" defaultSubtotal="0"/>
    <pivotField showAll="0" defaultSubtotal="0"/>
    <pivotField showAll="0"/>
    <pivotField showAll="0"/>
    <pivotField axis="axisRow" showAll="0" sortType="descending">
      <items count="21">
        <item x="4"/>
        <item x="8"/>
        <item x="9"/>
        <item x="2"/>
        <item x="14"/>
        <item x="6"/>
        <item x="1"/>
        <item x="18"/>
        <item x="5"/>
        <item x="10"/>
        <item h="1" x="19"/>
        <item x="12"/>
        <item x="0"/>
        <item x="11"/>
        <item x="7"/>
        <item x="3"/>
        <item x="13"/>
        <item x="16"/>
        <item x="15"/>
        <item x="17"/>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axis="axisCol" dataField="1" showAll="0">
      <items count="12">
        <item m="1" x="8"/>
        <item m="1" x="9"/>
        <item m="1" x="6"/>
        <item m="1" x="10"/>
        <item x="1"/>
        <item m="1" x="5"/>
        <item m="1" x="4"/>
        <item x="0"/>
        <item m="1" x="7"/>
        <item x="3"/>
        <item x="2"/>
        <item t="default"/>
      </items>
    </pivotField>
    <pivotField showAll="0"/>
    <pivotField axis="axisPage" multipleItemSelectionAllowed="1" showAll="0" sortType="ascending">
      <items count="57">
        <item m="1" x="51"/>
        <item x="26"/>
        <item x="4"/>
        <item m="1" x="55"/>
        <item m="1" x="48"/>
        <item x="33"/>
        <item x="5"/>
        <item x="29"/>
        <item x="1"/>
        <item m="1" x="50"/>
        <item x="12"/>
        <item m="1" x="44"/>
        <item x="30"/>
        <item x="34"/>
        <item m="1" x="40"/>
        <item x="37"/>
        <item x="15"/>
        <item x="27"/>
        <item m="1" x="46"/>
        <item x="36"/>
        <item x="28"/>
        <item x="19"/>
        <item m="1" x="41"/>
        <item h="1" x="0"/>
        <item m="1" x="42"/>
        <item m="1" x="53"/>
        <item h="1" m="1" x="43"/>
        <item x="10"/>
        <item x="35"/>
        <item x="3"/>
        <item x="11"/>
        <item x="31"/>
        <item x="18"/>
        <item x="17"/>
        <item x="38"/>
        <item x="24"/>
        <item m="1" x="54"/>
        <item x="22"/>
        <item x="8"/>
        <item m="1" x="49"/>
        <item x="32"/>
        <item x="23"/>
        <item x="21"/>
        <item x="2"/>
        <item x="7"/>
        <item x="13"/>
        <item x="20"/>
        <item h="1" x="14"/>
        <item m="1" x="47"/>
        <item m="1" x="52"/>
        <item x="9"/>
        <item x="6"/>
        <item x="16"/>
        <item x="25"/>
        <item m="1" x="45"/>
        <item h="1" x="39"/>
        <item t="default"/>
      </items>
    </pivotField>
    <pivotField showAll="0"/>
    <pivotField showAll="0"/>
    <pivotField showAll="0"/>
    <pivotField showAll="0"/>
    <pivotField axis="axisPage" multipleItemSelectionAllowed="1" showAll="0">
      <items count="11">
        <item x="0"/>
        <item h="1" x="2"/>
        <item h="1" x="3"/>
        <item h="1" x="9"/>
        <item h="1" x="1"/>
        <item h="1" x="5"/>
        <item h="1" x="8"/>
        <item h="1" x="7"/>
        <item h="1" x="4"/>
        <item h="1" x="6"/>
        <item t="default"/>
      </items>
    </pivotField>
    <pivotField showAll="0"/>
    <pivotField showAll="0"/>
    <pivotField showAll="0"/>
    <pivotField showAll="0"/>
    <pivotField showAll="0"/>
    <pivotField showAll="0"/>
    <pivotField showAll="0"/>
    <pivotField showAll="0"/>
  </pivotFields>
  <rowFields count="1">
    <field x="5"/>
  </rowFields>
  <rowItems count="14">
    <i>
      <x v="3"/>
    </i>
    <i>
      <x v="12"/>
    </i>
    <i>
      <x/>
    </i>
    <i>
      <x v="14"/>
    </i>
    <i>
      <x v="11"/>
    </i>
    <i>
      <x v="6"/>
    </i>
    <i>
      <x v="8"/>
    </i>
    <i>
      <x v="13"/>
    </i>
    <i>
      <x v="1"/>
    </i>
    <i>
      <x v="15"/>
    </i>
    <i>
      <x v="5"/>
    </i>
    <i>
      <x v="2"/>
    </i>
    <i>
      <x v="7"/>
    </i>
    <i t="grand">
      <x/>
    </i>
  </rowItems>
  <colFields count="1">
    <field x="10"/>
  </colFields>
  <colItems count="3">
    <i>
      <x v="4"/>
    </i>
    <i>
      <x v="7"/>
    </i>
    <i t="grand">
      <x/>
    </i>
  </colItems>
  <pageFields count="2">
    <pageField fld="12" hier="-1"/>
    <pageField fld="17" hier="-1"/>
  </pageFields>
  <dataFields count="1">
    <dataField name="Cuenta de Sexo" fld="10" subtotal="count" baseField="0" baseItem="0"/>
  </dataFields>
  <formats count="6">
    <format dxfId="415">
      <pivotArea outline="0" collapsedLevelsAreSubtotals="1" fieldPosition="0"/>
    </format>
    <format dxfId="414">
      <pivotArea field="17" type="button" dataOnly="0" labelOnly="1" outline="0" axis="axisPage" fieldPosition="1"/>
    </format>
    <format dxfId="413">
      <pivotArea dataOnly="0" labelOnly="1" grandCol="1" outline="0" fieldPosition="0"/>
    </format>
    <format dxfId="412">
      <pivotArea outline="0" collapsedLevelsAreSubtotals="1" fieldPosition="0"/>
    </format>
    <format dxfId="411">
      <pivotArea dataOnly="0" labelOnly="1" grandCol="1" outline="0" fieldPosition="0"/>
    </format>
    <format dxfId="410">
      <pivotArea type="all" dataOnly="0" outline="0" fieldPosition="0"/>
    </format>
  </formats>
  <chartFormats count="2">
    <chartFormat chart="0" format="0" series="1">
      <pivotArea type="data" outline="0" fieldPosition="0">
        <references count="2">
          <reference field="4294967294" count="1" selected="0">
            <x v="0"/>
          </reference>
          <reference field="10" count="1" selected="0">
            <x v="4"/>
          </reference>
        </references>
      </pivotArea>
    </chartFormat>
    <chartFormat chart="0" format="1" series="1">
      <pivotArea type="data" outline="0" fieldPosition="0">
        <references count="2">
          <reference field="4294967294" count="1" selected="0">
            <x v="0"/>
          </reference>
          <reference field="10" count="1" selected="0">
            <x v="7"/>
          </reference>
        </references>
      </pivotArea>
    </chartFormat>
  </chartFormats>
  <pivotTableStyleInfo name="PivotStyleLight16"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37.xml><?xml version="1.0" encoding="utf-8"?>
<pivotTableDefinition xmlns="http://schemas.openxmlformats.org/spreadsheetml/2006/main" name="TablaDinámica1" cacheId="0" applyNumberFormats="0" applyBorderFormats="0" applyFontFormats="0" applyPatternFormats="0" applyAlignmentFormats="0" applyWidthHeightFormats="1" dataCaption="Valores" updatedVersion="3" minRefreshableVersion="3" showCalcMbrs="0" useAutoFormatting="1" itemPrintTitles="1" createdVersion="3" indent="0" outline="1" outlineData="1" multipleFieldFilters="0" rowHeaderCaption="Localización" colHeaderCaption="Sexo">
  <location ref="P3:T99" firstHeaderRow="1" firstDataRow="2" firstDataCol="1"/>
  <pivotFields count="26">
    <pivotField showAll="0"/>
    <pivotField showAll="0" defaultSubtotal="0"/>
    <pivotField showAll="0" defaultSubtotal="0"/>
    <pivotField showAll="0"/>
    <pivotField showAll="0"/>
    <pivotField multipleItemSelectionAllowed="1" showAll="0"/>
    <pivotField showAll="0"/>
    <pivotField showAll="0"/>
    <pivotField showAll="0"/>
    <pivotField showAll="0"/>
    <pivotField axis="axisCol" dataField="1" showAll="0">
      <items count="12">
        <item x="1"/>
        <item x="0"/>
        <item h="1" x="2"/>
        <item x="3"/>
        <item m="1" x="9"/>
        <item h="1" m="1" x="4"/>
        <item h="1" m="1" x="7"/>
        <item h="1" m="1" x="8"/>
        <item h="1" m="1" x="10"/>
        <item h="1" m="1" x="6"/>
        <item h="1" m="1" x="5"/>
        <item t="default"/>
      </items>
    </pivotField>
    <pivotField showAll="0"/>
    <pivotField showAll="0"/>
    <pivotField showAll="0"/>
    <pivotField showAll="0"/>
    <pivotField showAll="0"/>
    <pivotField showAll="0"/>
    <pivotField axis="axisRow" showAll="0">
      <items count="11">
        <item x="0"/>
        <item x="2"/>
        <item x="3"/>
        <item x="9"/>
        <item x="1"/>
        <item x="5"/>
        <item x="8"/>
        <item x="7"/>
        <item x="4"/>
        <item x="6"/>
        <item t="default"/>
      </items>
    </pivotField>
    <pivotField axis="axisRow" showAll="0">
      <items count="23">
        <item m="1" x="21"/>
        <item m="1" x="20"/>
        <item x="2"/>
        <item x="3"/>
        <item x="4"/>
        <item x="1"/>
        <item x="18"/>
        <item x="17"/>
        <item x="14"/>
        <item x="5"/>
        <item x="7"/>
        <item x="10"/>
        <item x="12"/>
        <item x="11"/>
        <item x="15"/>
        <item x="13"/>
        <item x="0"/>
        <item x="16"/>
        <item x="9"/>
        <item x="6"/>
        <item m="1" x="19"/>
        <item x="8"/>
        <item t="default"/>
      </items>
    </pivotField>
    <pivotField showAll="0"/>
    <pivotField showAll="0"/>
    <pivotField showAll="0" sortType="ascending"/>
    <pivotField showAll="0"/>
    <pivotField showAll="0"/>
    <pivotField showAll="0"/>
    <pivotField showAll="0"/>
  </pivotFields>
  <rowFields count="2">
    <field x="18"/>
    <field x="17"/>
  </rowFields>
  <rowItems count="95">
    <i>
      <x v="2"/>
    </i>
    <i r="1">
      <x/>
    </i>
    <i r="1">
      <x v="1"/>
    </i>
    <i r="1">
      <x v="2"/>
    </i>
    <i r="1">
      <x v="4"/>
    </i>
    <i r="1">
      <x v="5"/>
    </i>
    <i r="1">
      <x v="6"/>
    </i>
    <i r="1">
      <x v="8"/>
    </i>
    <i r="1">
      <x v="9"/>
    </i>
    <i>
      <x v="3"/>
    </i>
    <i r="1">
      <x/>
    </i>
    <i r="1">
      <x v="1"/>
    </i>
    <i r="1">
      <x v="2"/>
    </i>
    <i r="1">
      <x v="4"/>
    </i>
    <i r="1">
      <x v="5"/>
    </i>
    <i r="1">
      <x v="6"/>
    </i>
    <i r="1">
      <x v="7"/>
    </i>
    <i r="1">
      <x v="8"/>
    </i>
    <i r="1">
      <x v="9"/>
    </i>
    <i>
      <x v="4"/>
    </i>
    <i r="1">
      <x/>
    </i>
    <i r="1">
      <x v="1"/>
    </i>
    <i r="1">
      <x v="2"/>
    </i>
    <i r="1">
      <x v="4"/>
    </i>
    <i r="1">
      <x v="5"/>
    </i>
    <i>
      <x v="5"/>
    </i>
    <i r="1">
      <x/>
    </i>
    <i r="1">
      <x v="1"/>
    </i>
    <i r="1">
      <x v="2"/>
    </i>
    <i r="1">
      <x v="4"/>
    </i>
    <i r="1">
      <x v="5"/>
    </i>
    <i r="1">
      <x v="6"/>
    </i>
    <i r="1">
      <x v="7"/>
    </i>
    <i r="1">
      <x v="8"/>
    </i>
    <i r="1">
      <x v="9"/>
    </i>
    <i>
      <x v="7"/>
    </i>
    <i r="1">
      <x/>
    </i>
    <i>
      <x v="8"/>
    </i>
    <i r="1">
      <x/>
    </i>
    <i r="1">
      <x v="1"/>
    </i>
    <i r="1">
      <x v="2"/>
    </i>
    <i r="1">
      <x v="4"/>
    </i>
    <i r="1">
      <x v="9"/>
    </i>
    <i>
      <x v="9"/>
    </i>
    <i r="1">
      <x/>
    </i>
    <i r="1">
      <x v="1"/>
    </i>
    <i r="1">
      <x v="2"/>
    </i>
    <i r="1">
      <x v="4"/>
    </i>
    <i r="1">
      <x v="8"/>
    </i>
    <i>
      <x v="10"/>
    </i>
    <i r="1">
      <x/>
    </i>
    <i r="1">
      <x v="2"/>
    </i>
    <i r="1">
      <x v="4"/>
    </i>
    <i>
      <x v="11"/>
    </i>
    <i r="1">
      <x/>
    </i>
    <i r="1">
      <x v="1"/>
    </i>
    <i r="1">
      <x v="2"/>
    </i>
    <i>
      <x v="12"/>
    </i>
    <i r="1">
      <x/>
    </i>
    <i r="1">
      <x v="2"/>
    </i>
    <i r="1">
      <x v="4"/>
    </i>
    <i r="1">
      <x v="9"/>
    </i>
    <i>
      <x v="13"/>
    </i>
    <i r="1">
      <x/>
    </i>
    <i r="1">
      <x v="2"/>
    </i>
    <i r="1">
      <x v="4"/>
    </i>
    <i r="1">
      <x v="5"/>
    </i>
    <i r="1">
      <x v="8"/>
    </i>
    <i>
      <x v="14"/>
    </i>
    <i r="1">
      <x/>
    </i>
    <i r="1">
      <x v="4"/>
    </i>
    <i>
      <x v="15"/>
    </i>
    <i r="1">
      <x/>
    </i>
    <i r="1">
      <x v="1"/>
    </i>
    <i>
      <x v="16"/>
    </i>
    <i r="1">
      <x/>
    </i>
    <i>
      <x v="17"/>
    </i>
    <i r="1">
      <x v="4"/>
    </i>
    <i>
      <x v="18"/>
    </i>
    <i r="1">
      <x/>
    </i>
    <i r="1">
      <x v="2"/>
    </i>
    <i r="1">
      <x v="4"/>
    </i>
    <i r="1">
      <x v="9"/>
    </i>
    <i>
      <x v="19"/>
    </i>
    <i r="1">
      <x/>
    </i>
    <i>
      <x v="21"/>
    </i>
    <i r="1">
      <x/>
    </i>
    <i r="1">
      <x v="1"/>
    </i>
    <i r="1">
      <x v="2"/>
    </i>
    <i r="1">
      <x v="4"/>
    </i>
    <i r="1">
      <x v="5"/>
    </i>
    <i r="1">
      <x v="6"/>
    </i>
    <i r="1">
      <x v="8"/>
    </i>
    <i r="1">
      <x v="9"/>
    </i>
    <i t="grand">
      <x/>
    </i>
  </rowItems>
  <colFields count="1">
    <field x="10"/>
  </colFields>
  <colItems count="4">
    <i>
      <x/>
    </i>
    <i>
      <x v="1"/>
    </i>
    <i>
      <x v="3"/>
    </i>
    <i t="grand">
      <x/>
    </i>
  </colItems>
  <dataFields count="1">
    <dataField name="Cuenta de Sexo" fld="10" subtotal="count" baseField="0" baseItem="0"/>
  </dataFields>
  <formats count="9">
    <format dxfId="369">
      <pivotArea outline="0" collapsedLevelsAreSubtotals="1" fieldPosition="0"/>
    </format>
    <format dxfId="368">
      <pivotArea field="17" type="button" dataOnly="0" labelOnly="1" outline="0" axis="axisRow" fieldPosition="1"/>
    </format>
    <format dxfId="367">
      <pivotArea dataOnly="0" labelOnly="1" fieldPosition="0">
        <references count="1">
          <reference field="10" count="0"/>
        </references>
      </pivotArea>
    </format>
    <format dxfId="366">
      <pivotArea dataOnly="0" labelOnly="1" grandCol="1" outline="0" fieldPosition="0"/>
    </format>
    <format dxfId="365">
      <pivotArea outline="0" collapsedLevelsAreSubtotals="1" fieldPosition="0"/>
    </format>
    <format dxfId="364">
      <pivotArea dataOnly="0" labelOnly="1" fieldPosition="0">
        <references count="1">
          <reference field="10" count="0"/>
        </references>
      </pivotArea>
    </format>
    <format dxfId="363">
      <pivotArea dataOnly="0" labelOnly="1" grandCol="1" outline="0" fieldPosition="0"/>
    </format>
    <format dxfId="362">
      <pivotArea outline="0" collapsedLevelsAreSubtotals="1" fieldPosition="0"/>
    </format>
    <format dxfId="361">
      <pivotArea dataOnly="0" labelOnly="1" grandRow="1" outline="0" fieldPosition="0"/>
    </format>
  </formats>
  <pivotTableStyleInfo name="PivotStyleLight16"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38.xml><?xml version="1.0" encoding="utf-8"?>
<pivotTableDefinition xmlns="http://schemas.openxmlformats.org/spreadsheetml/2006/main" name="Tabla dinámica5" cacheId="0" applyNumberFormats="0" applyBorderFormats="0" applyFontFormats="0" applyPatternFormats="0" applyAlignmentFormats="0" applyWidthHeightFormats="1" dataCaption="Valores" updatedVersion="3" minRefreshableVersion="3" showCalcMbrs="0" useAutoFormatting="1" itemPrintTitles="1" createdVersion="3" indent="0" outline="1" outlineData="1" multipleFieldFilters="0" chartFormat="9" rowHeaderCaption="Localización" colHeaderCaption="Sexo">
  <location ref="D44:G63" firstHeaderRow="1" firstDataRow="2" firstDataCol="1" rowPageCount="1" colPageCount="1"/>
  <pivotFields count="26">
    <pivotField showAll="0"/>
    <pivotField showAll="0" defaultSubtotal="0"/>
    <pivotField showAll="0" defaultSubtotal="0"/>
    <pivotField showAll="0"/>
    <pivotField showAll="0"/>
    <pivotField multipleItemSelectionAllowed="1" showAll="0"/>
    <pivotField showAll="0"/>
    <pivotField showAll="0"/>
    <pivotField showAll="0"/>
    <pivotField showAll="0"/>
    <pivotField axis="axisCol" dataField="1" showAll="0">
      <items count="12">
        <item x="1"/>
        <item x="0"/>
        <item x="2"/>
        <item x="3"/>
        <item m="1" x="9"/>
        <item m="1" x="4"/>
        <item m="1" x="7"/>
        <item m="1" x="8"/>
        <item m="1" x="10"/>
        <item m="1" x="6"/>
        <item m="1" x="5"/>
        <item t="default"/>
      </items>
    </pivotField>
    <pivotField showAll="0"/>
    <pivotField showAll="0"/>
    <pivotField showAll="0"/>
    <pivotField showAll="0"/>
    <pivotField showAll="0"/>
    <pivotField showAll="0"/>
    <pivotField axis="axisPage" multipleItemSelectionAllowed="1" showAll="0">
      <items count="11">
        <item x="0"/>
        <item h="1" x="2"/>
        <item h="1" x="3"/>
        <item h="1" x="9"/>
        <item h="1" x="1"/>
        <item h="1" x="5"/>
        <item h="1" x="8"/>
        <item h="1" x="7"/>
        <item h="1" x="4"/>
        <item h="1" x="6"/>
        <item t="default"/>
      </items>
    </pivotField>
    <pivotField axis="axisRow" showAll="0" sortType="descending">
      <items count="23">
        <item m="1" x="21"/>
        <item m="1" x="20"/>
        <item x="2"/>
        <item x="3"/>
        <item x="4"/>
        <item x="1"/>
        <item x="18"/>
        <item x="17"/>
        <item x="14"/>
        <item x="5"/>
        <item x="7"/>
        <item x="10"/>
        <item x="12"/>
        <item x="11"/>
        <item x="15"/>
        <item x="13"/>
        <item x="0"/>
        <item x="16"/>
        <item x="9"/>
        <item x="6"/>
        <item m="1" x="19"/>
        <item x="8"/>
        <item t="default"/>
      </items>
      <autoSortScope>
        <pivotArea dataOnly="0" outline="0" fieldPosition="0">
          <references count="1">
            <reference field="4294967294" count="1" selected="0">
              <x v="0"/>
            </reference>
          </references>
        </pivotArea>
      </autoSortScope>
    </pivotField>
    <pivotField showAll="0"/>
    <pivotField showAll="0"/>
    <pivotField showAll="0" sortType="ascending"/>
    <pivotField showAll="0"/>
    <pivotField showAll="0"/>
    <pivotField showAll="0"/>
    <pivotField showAll="0"/>
  </pivotFields>
  <rowFields count="1">
    <field x="18"/>
  </rowFields>
  <rowItems count="18">
    <i>
      <x v="2"/>
    </i>
    <i>
      <x v="3"/>
    </i>
    <i>
      <x v="5"/>
    </i>
    <i>
      <x v="21"/>
    </i>
    <i>
      <x v="15"/>
    </i>
    <i>
      <x v="4"/>
    </i>
    <i>
      <x v="12"/>
    </i>
    <i>
      <x v="9"/>
    </i>
    <i>
      <x v="13"/>
    </i>
    <i>
      <x v="11"/>
    </i>
    <i>
      <x v="10"/>
    </i>
    <i>
      <x v="18"/>
    </i>
    <i>
      <x v="8"/>
    </i>
    <i>
      <x v="19"/>
    </i>
    <i>
      <x v="16"/>
    </i>
    <i>
      <x v="7"/>
    </i>
    <i>
      <x v="14"/>
    </i>
    <i t="grand">
      <x/>
    </i>
  </rowItems>
  <colFields count="1">
    <field x="10"/>
  </colFields>
  <colItems count="3">
    <i>
      <x/>
    </i>
    <i>
      <x v="1"/>
    </i>
    <i t="grand">
      <x/>
    </i>
  </colItems>
  <pageFields count="1">
    <pageField fld="17" hier="-1"/>
  </pageFields>
  <dataFields count="1">
    <dataField name="Cuenta de Sexo" fld="10" subtotal="count" baseField="0" baseItem="0"/>
  </dataFields>
  <formats count="8">
    <format dxfId="377">
      <pivotArea outline="0" collapsedLevelsAreSubtotals="1" fieldPosition="0"/>
    </format>
    <format dxfId="376">
      <pivotArea field="17" type="button" dataOnly="0" labelOnly="1" outline="0" axis="axisPage" fieldPosition="0"/>
    </format>
    <format dxfId="375">
      <pivotArea dataOnly="0" labelOnly="1" grandCol="1" outline="0" fieldPosition="0"/>
    </format>
    <format dxfId="374">
      <pivotArea outline="0" collapsedLevelsAreSubtotals="1" fieldPosition="0"/>
    </format>
    <format dxfId="373">
      <pivotArea dataOnly="0" labelOnly="1" grandCol="1" outline="0" fieldPosition="0"/>
    </format>
    <format dxfId="372">
      <pivotArea outline="0" collapsedLevelsAreSubtotals="1" fieldPosition="0"/>
    </format>
    <format dxfId="371">
      <pivotArea dataOnly="0" labelOnly="1" grandRow="1" outline="0" fieldPosition="0"/>
    </format>
    <format dxfId="370">
      <pivotArea type="all" dataOnly="0" outline="0" fieldPosition="0"/>
    </format>
  </formats>
  <chartFormats count="12">
    <chartFormat chart="4" format="0" series="1">
      <pivotArea type="data" outline="0" fieldPosition="0">
        <references count="1">
          <reference field="4294967294" count="1" selected="0">
            <x v="0"/>
          </reference>
        </references>
      </pivotArea>
    </chartFormat>
    <chartFormat chart="4" format="1">
      <pivotArea type="data" outline="0" fieldPosition="0">
        <references count="2">
          <reference field="4294967294" count="1" selected="0">
            <x v="0"/>
          </reference>
          <reference field="18" count="1" selected="0">
            <x v="7"/>
          </reference>
        </references>
      </pivotArea>
    </chartFormat>
    <chartFormat chart="5" format="0" series="1">
      <pivotArea type="data" outline="0" fieldPosition="0">
        <references count="1">
          <reference field="4294967294" count="1" selected="0">
            <x v="0"/>
          </reference>
        </references>
      </pivotArea>
    </chartFormat>
    <chartFormat chart="5" format="1" series="1">
      <pivotArea type="data" outline="0" fieldPosition="0">
        <references count="2">
          <reference field="4294967294" count="1" selected="0">
            <x v="0"/>
          </reference>
          <reference field="10" count="1" selected="0">
            <x v="1"/>
          </reference>
        </references>
      </pivotArea>
    </chartFormat>
    <chartFormat chart="5" format="2" series="1">
      <pivotArea type="data" outline="0" fieldPosition="0">
        <references count="2">
          <reference field="4294967294" count="1" selected="0">
            <x v="0"/>
          </reference>
          <reference field="10" count="1" selected="0">
            <x v="3"/>
          </reference>
        </references>
      </pivotArea>
    </chartFormat>
    <chartFormat chart="5" format="3" series="1">
      <pivotArea type="data" outline="0" fieldPosition="0">
        <references count="2">
          <reference field="4294967294" count="1" selected="0">
            <x v="0"/>
          </reference>
          <reference field="10" count="1" selected="0">
            <x v="0"/>
          </reference>
        </references>
      </pivotArea>
    </chartFormat>
    <chartFormat chart="4" format="2" series="1">
      <pivotArea type="data" outline="0" fieldPosition="0">
        <references count="2">
          <reference field="4294967294" count="1" selected="0">
            <x v="0"/>
          </reference>
          <reference field="10" count="1" selected="0">
            <x v="1"/>
          </reference>
        </references>
      </pivotArea>
    </chartFormat>
    <chartFormat chart="4" format="3" series="1">
      <pivotArea type="data" outline="0" fieldPosition="0">
        <references count="2">
          <reference field="4294967294" count="1" selected="0">
            <x v="0"/>
          </reference>
          <reference field="10" count="1" selected="0">
            <x v="3"/>
          </reference>
        </references>
      </pivotArea>
    </chartFormat>
    <chartFormat chart="4" format="4" series="1">
      <pivotArea type="data" outline="0" fieldPosition="0">
        <references count="2">
          <reference field="4294967294" count="1" selected="0">
            <x v="0"/>
          </reference>
          <reference field="10" count="1" selected="0">
            <x v="0"/>
          </reference>
        </references>
      </pivotArea>
    </chartFormat>
    <chartFormat chart="6" format="0" series="1">
      <pivotArea type="data" outline="0" fieldPosition="0">
        <references count="2">
          <reference field="4294967294" count="1" selected="0">
            <x v="0"/>
          </reference>
          <reference field="10" count="1" selected="0">
            <x v="0"/>
          </reference>
        </references>
      </pivotArea>
    </chartFormat>
    <chartFormat chart="6" format="1" series="1">
      <pivotArea type="data" outline="0" fieldPosition="0">
        <references count="2">
          <reference field="4294967294" count="1" selected="0">
            <x v="0"/>
          </reference>
          <reference field="10" count="1" selected="0">
            <x v="1"/>
          </reference>
        </references>
      </pivotArea>
    </chartFormat>
    <chartFormat chart="6" format="2" series="1">
      <pivotArea type="data" outline="0" fieldPosition="0">
        <references count="2">
          <reference field="4294967294" count="1" selected="0">
            <x v="0"/>
          </reference>
          <reference field="10" count="1" selected="0">
            <x v="3"/>
          </reference>
        </references>
      </pivotArea>
    </chartFormat>
  </chartFormats>
  <pivotTableStyleInfo name="PivotStyleLight16"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39.xml><?xml version="1.0" encoding="utf-8"?>
<pivotTableDefinition xmlns="http://schemas.openxmlformats.org/spreadsheetml/2006/main" name="TablaDinámica2" cacheId="0" applyNumberFormats="0" applyBorderFormats="0" applyFontFormats="0" applyPatternFormats="0" applyAlignmentFormats="0" applyWidthHeightFormats="1" dataCaption="Valores" updatedVersion="3" minRefreshableVersion="3" showCalcMbrs="0" useAutoFormatting="1" itemPrintTitles="1" createdVersion="3" indent="0" outline="1" outlineData="1" multipleFieldFilters="0" chartFormat="8" rowHeaderCaption="Localización" colHeaderCaption="Sexo">
  <location ref="D107:G126" firstHeaderRow="1" firstDataRow="2" firstDataCol="1" rowPageCount="1" colPageCount="1"/>
  <pivotFields count="26">
    <pivotField showAll="0"/>
    <pivotField showAll="0" defaultSubtotal="0"/>
    <pivotField showAll="0" defaultSubtotal="0"/>
    <pivotField showAll="0"/>
    <pivotField showAll="0"/>
    <pivotField multipleItemSelectionAllowed="1" showAll="0"/>
    <pivotField showAll="0"/>
    <pivotField showAll="0"/>
    <pivotField showAll="0"/>
    <pivotField showAll="0"/>
    <pivotField axis="axisCol" dataField="1" showAll="0">
      <items count="12">
        <item x="1"/>
        <item x="0"/>
        <item h="1" x="2"/>
        <item x="3"/>
        <item m="1" x="9"/>
        <item h="1" m="1" x="4"/>
        <item h="1" m="1" x="7"/>
        <item h="1" m="1" x="8"/>
        <item h="1" m="1" x="10"/>
        <item h="1" m="1" x="6"/>
        <item h="1" m="1" x="5"/>
        <item t="default"/>
      </items>
    </pivotField>
    <pivotField showAll="0"/>
    <pivotField showAll="0"/>
    <pivotField showAll="0"/>
    <pivotField showAll="0"/>
    <pivotField showAll="0"/>
    <pivotField showAll="0"/>
    <pivotField axis="axisPage" multipleItemSelectionAllowed="1" showAll="0">
      <items count="11">
        <item x="0"/>
        <item h="1" x="2"/>
        <item h="1" x="3"/>
        <item h="1" x="9"/>
        <item h="1" x="1"/>
        <item h="1" x="5"/>
        <item h="1" x="8"/>
        <item h="1" x="7"/>
        <item h="1" x="4"/>
        <item h="1" x="6"/>
        <item t="default"/>
      </items>
    </pivotField>
    <pivotField axis="axisRow" showAll="0" sortType="descending">
      <items count="23">
        <item m="1" x="21"/>
        <item m="1" x="20"/>
        <item x="2"/>
        <item x="3"/>
        <item x="4"/>
        <item x="1"/>
        <item x="18"/>
        <item x="17"/>
        <item x="14"/>
        <item x="5"/>
        <item x="7"/>
        <item x="10"/>
        <item x="12"/>
        <item x="11"/>
        <item x="15"/>
        <item x="13"/>
        <item x="0"/>
        <item x="16"/>
        <item x="9"/>
        <item x="6"/>
        <item m="1" x="19"/>
        <item x="8"/>
        <item t="default"/>
      </items>
      <autoSortScope>
        <pivotArea dataOnly="0" outline="0" fieldPosition="0">
          <references count="1">
            <reference field="4294967294" count="1" selected="0">
              <x v="0"/>
            </reference>
          </references>
        </pivotArea>
      </autoSortScope>
    </pivotField>
    <pivotField showAll="0"/>
    <pivotField showAll="0"/>
    <pivotField showAll="0" sortType="ascending"/>
    <pivotField showAll="0"/>
    <pivotField showAll="0"/>
    <pivotField showAll="0"/>
    <pivotField showAll="0"/>
  </pivotFields>
  <rowFields count="1">
    <field x="18"/>
  </rowFields>
  <rowItems count="18">
    <i>
      <x v="2"/>
    </i>
    <i>
      <x v="3"/>
    </i>
    <i>
      <x v="5"/>
    </i>
    <i>
      <x v="21"/>
    </i>
    <i>
      <x v="15"/>
    </i>
    <i>
      <x v="4"/>
    </i>
    <i>
      <x v="12"/>
    </i>
    <i>
      <x v="9"/>
    </i>
    <i>
      <x v="13"/>
    </i>
    <i>
      <x v="11"/>
    </i>
    <i>
      <x v="10"/>
    </i>
    <i>
      <x v="18"/>
    </i>
    <i>
      <x v="8"/>
    </i>
    <i>
      <x v="19"/>
    </i>
    <i>
      <x v="16"/>
    </i>
    <i>
      <x v="7"/>
    </i>
    <i>
      <x v="14"/>
    </i>
    <i t="grand">
      <x/>
    </i>
  </rowItems>
  <colFields count="1">
    <field x="10"/>
  </colFields>
  <colItems count="3">
    <i>
      <x/>
    </i>
    <i>
      <x v="1"/>
    </i>
    <i t="grand">
      <x/>
    </i>
  </colItems>
  <pageFields count="1">
    <pageField fld="17" hier="-1"/>
  </pageFields>
  <dataFields count="1">
    <dataField name="Cuenta de Sexo" fld="10" subtotal="count" baseField="0" baseItem="0"/>
  </dataFields>
  <formats count="8">
    <format dxfId="385">
      <pivotArea outline="0" collapsedLevelsAreSubtotals="1" fieldPosition="0"/>
    </format>
    <format dxfId="384">
      <pivotArea field="17" type="button" dataOnly="0" labelOnly="1" outline="0" axis="axisPage" fieldPosition="0"/>
    </format>
    <format dxfId="383">
      <pivotArea dataOnly="0" labelOnly="1" grandCol="1" outline="0" fieldPosition="0"/>
    </format>
    <format dxfId="382">
      <pivotArea outline="0" collapsedLevelsAreSubtotals="1" fieldPosition="0"/>
    </format>
    <format dxfId="381">
      <pivotArea dataOnly="0" labelOnly="1" grandCol="1" outline="0" fieldPosition="0"/>
    </format>
    <format dxfId="380">
      <pivotArea outline="0" collapsedLevelsAreSubtotals="1" fieldPosition="0"/>
    </format>
    <format dxfId="379">
      <pivotArea dataOnly="0" labelOnly="1" grandRow="1" outline="0" fieldPosition="0"/>
    </format>
    <format dxfId="378">
      <pivotArea type="all" dataOnly="0" outline="0" fieldPosition="0"/>
    </format>
  </formats>
  <chartFormats count="12">
    <chartFormat chart="4" format="0" series="1">
      <pivotArea type="data" outline="0" fieldPosition="0">
        <references count="1">
          <reference field="4294967294" count="1" selected="0">
            <x v="0"/>
          </reference>
        </references>
      </pivotArea>
    </chartFormat>
    <chartFormat chart="4" format="1">
      <pivotArea type="data" outline="0" fieldPosition="0">
        <references count="2">
          <reference field="4294967294" count="1" selected="0">
            <x v="0"/>
          </reference>
          <reference field="18" count="1" selected="0">
            <x v="7"/>
          </reference>
        </references>
      </pivotArea>
    </chartFormat>
    <chartFormat chart="5" format="0" series="1">
      <pivotArea type="data" outline="0" fieldPosition="0">
        <references count="1">
          <reference field="4294967294" count="1" selected="0">
            <x v="0"/>
          </reference>
        </references>
      </pivotArea>
    </chartFormat>
    <chartFormat chart="5" format="1" series="1">
      <pivotArea type="data" outline="0" fieldPosition="0">
        <references count="2">
          <reference field="4294967294" count="1" selected="0">
            <x v="0"/>
          </reference>
          <reference field="10" count="1" selected="0">
            <x v="1"/>
          </reference>
        </references>
      </pivotArea>
    </chartFormat>
    <chartFormat chart="5" format="2" series="1">
      <pivotArea type="data" outline="0" fieldPosition="0">
        <references count="2">
          <reference field="4294967294" count="1" selected="0">
            <x v="0"/>
          </reference>
          <reference field="10" count="1" selected="0">
            <x v="3"/>
          </reference>
        </references>
      </pivotArea>
    </chartFormat>
    <chartFormat chart="5" format="3" series="1">
      <pivotArea type="data" outline="0" fieldPosition="0">
        <references count="2">
          <reference field="4294967294" count="1" selected="0">
            <x v="0"/>
          </reference>
          <reference field="10" count="1" selected="0">
            <x v="0"/>
          </reference>
        </references>
      </pivotArea>
    </chartFormat>
    <chartFormat chart="4" format="2" series="1">
      <pivotArea type="data" outline="0" fieldPosition="0">
        <references count="2">
          <reference field="4294967294" count="1" selected="0">
            <x v="0"/>
          </reference>
          <reference field="10" count="1" selected="0">
            <x v="1"/>
          </reference>
        </references>
      </pivotArea>
    </chartFormat>
    <chartFormat chart="4" format="3" series="1">
      <pivotArea type="data" outline="0" fieldPosition="0">
        <references count="2">
          <reference field="4294967294" count="1" selected="0">
            <x v="0"/>
          </reference>
          <reference field="10" count="1" selected="0">
            <x v="3"/>
          </reference>
        </references>
      </pivotArea>
    </chartFormat>
    <chartFormat chart="4" format="4" series="1">
      <pivotArea type="data" outline="0" fieldPosition="0">
        <references count="2">
          <reference field="4294967294" count="1" selected="0">
            <x v="0"/>
          </reference>
          <reference field="10" count="1" selected="0">
            <x v="0"/>
          </reference>
        </references>
      </pivotArea>
    </chartFormat>
    <chartFormat chart="6" format="0" series="1">
      <pivotArea type="data" outline="0" fieldPosition="0">
        <references count="2">
          <reference field="4294967294" count="1" selected="0">
            <x v="0"/>
          </reference>
          <reference field="10" count="1" selected="0">
            <x v="0"/>
          </reference>
        </references>
      </pivotArea>
    </chartFormat>
    <chartFormat chart="6" format="1" series="1">
      <pivotArea type="data" outline="0" fieldPosition="0">
        <references count="2">
          <reference field="4294967294" count="1" selected="0">
            <x v="0"/>
          </reference>
          <reference field="10" count="1" selected="0">
            <x v="1"/>
          </reference>
        </references>
      </pivotArea>
    </chartFormat>
    <chartFormat chart="6" format="2" series="1">
      <pivotArea type="data" outline="0" fieldPosition="0">
        <references count="2">
          <reference field="4294967294" count="1" selected="0">
            <x v="0"/>
          </reference>
          <reference field="10" count="1" selected="0">
            <x v="3"/>
          </reference>
        </references>
      </pivotArea>
    </chartFormat>
  </chartFormats>
  <pivotTableStyleInfo name="PivotStyleMedium1"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40.xml><?xml version="1.0" encoding="utf-8"?>
<pivotTableDefinition xmlns="http://schemas.openxmlformats.org/spreadsheetml/2006/main" name="Tabla dinámica4" cacheId="0" applyNumberFormats="0" applyBorderFormats="0" applyFontFormats="0" applyPatternFormats="0" applyAlignmentFormats="0" applyWidthHeightFormats="1" dataCaption="Valores" updatedVersion="3" minRefreshableVersion="3" showCalcMbrs="0" useAutoFormatting="1" itemPrintTitles="1" createdVersion="3" indent="0" outline="1" outlineData="1" multipleFieldFilters="0" chartFormat="9" rowHeaderCaption="Localización" colHeaderCaption="Sexo">
  <location ref="D4:H24" firstHeaderRow="1" firstDataRow="2" firstDataCol="1" rowPageCount="1" colPageCount="1"/>
  <pivotFields count="26">
    <pivotField showAll="0"/>
    <pivotField showAll="0" defaultSubtotal="0"/>
    <pivotField showAll="0" defaultSubtotal="0"/>
    <pivotField showAll="0"/>
    <pivotField showAll="0"/>
    <pivotField multipleItemSelectionAllowed="1" showAll="0"/>
    <pivotField showAll="0"/>
    <pivotField showAll="0"/>
    <pivotField showAll="0"/>
    <pivotField showAll="0"/>
    <pivotField axis="axisCol" dataField="1" showAll="0">
      <items count="12">
        <item x="1"/>
        <item x="0"/>
        <item h="1" x="2"/>
        <item x="3"/>
        <item m="1" x="9"/>
        <item h="1" m="1" x="4"/>
        <item h="1" m="1" x="7"/>
        <item h="1" m="1" x="8"/>
        <item h="1" m="1" x="10"/>
        <item h="1" m="1" x="6"/>
        <item h="1" m="1" x="5"/>
        <item t="default"/>
      </items>
    </pivotField>
    <pivotField showAll="0"/>
    <pivotField showAll="0"/>
    <pivotField showAll="0"/>
    <pivotField showAll="0"/>
    <pivotField showAll="0"/>
    <pivotField showAll="0"/>
    <pivotField axis="axisPage" showAll="0">
      <items count="11">
        <item x="0"/>
        <item x="2"/>
        <item x="3"/>
        <item x="9"/>
        <item x="1"/>
        <item x="5"/>
        <item x="8"/>
        <item x="7"/>
        <item x="4"/>
        <item x="6"/>
        <item t="default"/>
      </items>
    </pivotField>
    <pivotField axis="axisRow" showAll="0" sortType="descending">
      <items count="23">
        <item m="1" x="21"/>
        <item m="1" x="20"/>
        <item x="2"/>
        <item x="3"/>
        <item x="4"/>
        <item x="1"/>
        <item h="1" x="18"/>
        <item x="17"/>
        <item x="14"/>
        <item x="5"/>
        <item x="7"/>
        <item x="10"/>
        <item x="12"/>
        <item x="11"/>
        <item x="15"/>
        <item x="13"/>
        <item x="0"/>
        <item x="16"/>
        <item x="9"/>
        <item x="6"/>
        <item m="1" x="19"/>
        <item x="8"/>
        <item t="default"/>
      </items>
      <autoSortScope>
        <pivotArea dataOnly="0" outline="0" fieldPosition="0">
          <references count="1">
            <reference field="4294967294" count="1" selected="0">
              <x v="0"/>
            </reference>
          </references>
        </pivotArea>
      </autoSortScope>
    </pivotField>
    <pivotField showAll="0"/>
    <pivotField showAll="0"/>
    <pivotField showAll="0" sortType="ascending"/>
    <pivotField showAll="0"/>
    <pivotField showAll="0"/>
    <pivotField showAll="0"/>
    <pivotField showAll="0"/>
  </pivotFields>
  <rowFields count="1">
    <field x="18"/>
  </rowFields>
  <rowItems count="19">
    <i>
      <x v="2"/>
    </i>
    <i>
      <x v="3"/>
    </i>
    <i>
      <x v="21"/>
    </i>
    <i>
      <x v="5"/>
    </i>
    <i>
      <x v="9"/>
    </i>
    <i>
      <x v="4"/>
    </i>
    <i>
      <x v="11"/>
    </i>
    <i>
      <x v="12"/>
    </i>
    <i>
      <x v="18"/>
    </i>
    <i>
      <x v="13"/>
    </i>
    <i>
      <x v="15"/>
    </i>
    <i>
      <x v="10"/>
    </i>
    <i>
      <x v="8"/>
    </i>
    <i>
      <x v="19"/>
    </i>
    <i>
      <x v="14"/>
    </i>
    <i>
      <x v="16"/>
    </i>
    <i>
      <x v="7"/>
    </i>
    <i>
      <x v="17"/>
    </i>
    <i t="grand">
      <x/>
    </i>
  </rowItems>
  <colFields count="1">
    <field x="10"/>
  </colFields>
  <colItems count="4">
    <i>
      <x/>
    </i>
    <i>
      <x v="1"/>
    </i>
    <i>
      <x v="3"/>
    </i>
    <i t="grand">
      <x/>
    </i>
  </colItems>
  <pageFields count="1">
    <pageField fld="17" hier="-1"/>
  </pageFields>
  <dataFields count="1">
    <dataField name="Cuenta de Sexo" fld="10" subtotal="count" baseField="0" baseItem="0"/>
  </dataFields>
  <formats count="10">
    <format dxfId="395">
      <pivotArea outline="0" collapsedLevelsAreSubtotals="1" fieldPosition="0"/>
    </format>
    <format dxfId="394">
      <pivotArea field="17" type="button" dataOnly="0" labelOnly="1" outline="0" axis="axisPage" fieldPosition="0"/>
    </format>
    <format dxfId="393">
      <pivotArea dataOnly="0" labelOnly="1" fieldPosition="0">
        <references count="1">
          <reference field="10" count="0"/>
        </references>
      </pivotArea>
    </format>
    <format dxfId="392">
      <pivotArea dataOnly="0" labelOnly="1" grandCol="1" outline="0" fieldPosition="0"/>
    </format>
    <format dxfId="391">
      <pivotArea outline="0" collapsedLevelsAreSubtotals="1" fieldPosition="0"/>
    </format>
    <format dxfId="390">
      <pivotArea dataOnly="0" labelOnly="1" fieldPosition="0">
        <references count="1">
          <reference field="10" count="0"/>
        </references>
      </pivotArea>
    </format>
    <format dxfId="389">
      <pivotArea dataOnly="0" labelOnly="1" grandCol="1" outline="0" fieldPosition="0"/>
    </format>
    <format dxfId="388">
      <pivotArea outline="0" collapsedLevelsAreSubtotals="1" fieldPosition="0"/>
    </format>
    <format dxfId="387">
      <pivotArea dataOnly="0" labelOnly="1" grandRow="1" outline="0" fieldPosition="0"/>
    </format>
    <format dxfId="386">
      <pivotArea type="all" dataOnly="0" outline="0" fieldPosition="0"/>
    </format>
  </formats>
  <chartFormats count="3">
    <chartFormat chart="0" format="12" series="1">
      <pivotArea type="data" outline="0" fieldPosition="0">
        <references count="2">
          <reference field="4294967294" count="1" selected="0">
            <x v="0"/>
          </reference>
          <reference field="10" count="1" selected="0">
            <x v="0"/>
          </reference>
        </references>
      </pivotArea>
    </chartFormat>
    <chartFormat chart="0" format="13" series="1">
      <pivotArea type="data" outline="0" fieldPosition="0">
        <references count="2">
          <reference field="4294967294" count="1" selected="0">
            <x v="0"/>
          </reference>
          <reference field="10" count="1" selected="0">
            <x v="1"/>
          </reference>
        </references>
      </pivotArea>
    </chartFormat>
    <chartFormat chart="0" format="14" series="1">
      <pivotArea type="data" outline="0" fieldPosition="0">
        <references count="2">
          <reference field="4294967294" count="1" selected="0">
            <x v="0"/>
          </reference>
          <reference field="10" count="1" selected="0">
            <x v="3"/>
          </reference>
        </references>
      </pivotArea>
    </chartFormat>
  </chartFormats>
  <pivotTableStyleInfo name="PivotStyleLight16"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41.xml><?xml version="1.0" encoding="utf-8"?>
<pivotTableDefinition xmlns="http://schemas.openxmlformats.org/spreadsheetml/2006/main" name="TablaDinámica1" cacheId="0" applyNumberFormats="0" applyBorderFormats="0" applyFontFormats="0" applyPatternFormats="0" applyAlignmentFormats="0" applyWidthHeightFormats="1" dataCaption="Valores" updatedVersion="3" minRefreshableVersion="3" useAutoFormatting="1" itemPrintTitles="1" createdVersion="6" indent="0" outline="1" outlineData="1" multipleFieldFilters="0" colHeaderCaption="Sexo">
  <location ref="C6:G102" firstHeaderRow="1" firstDataRow="2" firstDataCol="1" rowPageCount="1" colPageCount="1"/>
  <pivotFields count="26">
    <pivotField subtotalTop="0" showAll="0"/>
    <pivotField subtotalTop="0" showAll="0"/>
    <pivotField subtotalTop="0" showAll="0"/>
    <pivotField subtotalTop="0" showAll="0"/>
    <pivotField subtotalTop="0" showAll="0"/>
    <pivotField subtotalTop="0" showAll="0"/>
    <pivotField subtotalTop="0" showAll="0"/>
    <pivotField subtotalTop="0" showAll="0"/>
    <pivotField subtotalTop="0" showAll="0"/>
    <pivotField subtotalTop="0" showAll="0"/>
    <pivotField axis="axisCol" dataField="1" subtotalTop="0" showAll="0">
      <items count="12">
        <item x="1"/>
        <item x="0"/>
        <item h="1" x="2"/>
        <item x="3"/>
        <item m="1" x="9"/>
        <item h="1" m="1" x="4"/>
        <item h="1" m="1" x="7"/>
        <item h="1" m="1" x="8"/>
        <item h="1" m="1" x="10"/>
        <item h="1" m="1" x="6"/>
        <item h="1" m="1" x="5"/>
        <item t="default"/>
      </items>
    </pivotField>
    <pivotField axis="axisPage" subtotalTop="0" multipleItemSelectionAllowed="1" showAll="0">
      <items count="23">
        <item x="0"/>
        <item x="1"/>
        <item x="2"/>
        <item x="3"/>
        <item x="4"/>
        <item x="5"/>
        <item x="6"/>
        <item x="7"/>
        <item x="8"/>
        <item x="9"/>
        <item x="10"/>
        <item x="11"/>
        <item x="12"/>
        <item x="13"/>
        <item x="14"/>
        <item x="15"/>
        <item x="16"/>
        <item x="17"/>
        <item x="18"/>
        <item x="19"/>
        <item x="20"/>
        <item x="21"/>
        <item t="default"/>
      </items>
    </pivotField>
    <pivotField subtotalTop="0" showAll="0"/>
    <pivotField subtotalTop="0" showAll="0"/>
    <pivotField subtotalTop="0" showAll="0"/>
    <pivotField subtotalTop="0" showAll="0"/>
    <pivotField subtotalTop="0" showAll="0"/>
    <pivotField axis="axisRow" subtotalTop="0" showAll="0">
      <items count="11">
        <item x="0"/>
        <item x="1"/>
        <item x="5"/>
        <item x="8"/>
        <item x="2"/>
        <item x="3"/>
        <item x="9"/>
        <item x="7"/>
        <item x="4"/>
        <item x="6"/>
        <item t="default"/>
      </items>
    </pivotField>
    <pivotField axis="axisRow" subtotalTop="0" showAll="0">
      <items count="23">
        <item x="17"/>
        <item m="1" x="21"/>
        <item m="1" x="20"/>
        <item x="14"/>
        <item x="2"/>
        <item x="3"/>
        <item x="4"/>
        <item x="1"/>
        <item x="18"/>
        <item x="5"/>
        <item x="7"/>
        <item x="10"/>
        <item x="12"/>
        <item x="11"/>
        <item x="15"/>
        <item x="13"/>
        <item x="0"/>
        <item x="16"/>
        <item x="9"/>
        <item x="6"/>
        <item m="1" x="19"/>
        <item x="8"/>
        <item t="default"/>
      </items>
    </pivotField>
    <pivotField subtotalTop="0" showAll="0"/>
    <pivotField subtotalTop="0" showAll="0"/>
    <pivotField subtotalTop="0" showAll="0"/>
    <pivotField subtotalTop="0" showAll="0"/>
    <pivotField subtotalTop="0" showAll="0"/>
    <pivotField showAll="0"/>
    <pivotField subtotalTop="0" showAll="0"/>
  </pivotFields>
  <rowFields count="2">
    <field x="17"/>
    <field x="18"/>
  </rowFields>
  <rowItems count="95">
    <i>
      <x/>
    </i>
    <i r="1">
      <x/>
    </i>
    <i r="1">
      <x v="3"/>
    </i>
    <i r="1">
      <x v="4"/>
    </i>
    <i r="1">
      <x v="5"/>
    </i>
    <i r="1">
      <x v="6"/>
    </i>
    <i r="1">
      <x v="7"/>
    </i>
    <i r="1">
      <x v="9"/>
    </i>
    <i r="1">
      <x v="10"/>
    </i>
    <i r="1">
      <x v="11"/>
    </i>
    <i r="1">
      <x v="12"/>
    </i>
    <i r="1">
      <x v="13"/>
    </i>
    <i r="1">
      <x v="14"/>
    </i>
    <i r="1">
      <x v="15"/>
    </i>
    <i r="1">
      <x v="16"/>
    </i>
    <i r="1">
      <x v="18"/>
    </i>
    <i r="1">
      <x v="19"/>
    </i>
    <i r="1">
      <x v="21"/>
    </i>
    <i t="default">
      <x/>
    </i>
    <i>
      <x v="1"/>
    </i>
    <i r="1">
      <x v="3"/>
    </i>
    <i r="1">
      <x v="4"/>
    </i>
    <i r="1">
      <x v="5"/>
    </i>
    <i r="1">
      <x v="6"/>
    </i>
    <i r="1">
      <x v="7"/>
    </i>
    <i r="1">
      <x v="9"/>
    </i>
    <i r="1">
      <x v="10"/>
    </i>
    <i r="1">
      <x v="12"/>
    </i>
    <i r="1">
      <x v="13"/>
    </i>
    <i r="1">
      <x v="14"/>
    </i>
    <i r="1">
      <x v="17"/>
    </i>
    <i r="1">
      <x v="18"/>
    </i>
    <i r="1">
      <x v="21"/>
    </i>
    <i t="default">
      <x v="1"/>
    </i>
    <i>
      <x v="2"/>
    </i>
    <i r="1">
      <x v="4"/>
    </i>
    <i r="1">
      <x v="5"/>
    </i>
    <i r="1">
      <x v="6"/>
    </i>
    <i r="1">
      <x v="7"/>
    </i>
    <i r="1">
      <x v="13"/>
    </i>
    <i r="1">
      <x v="21"/>
    </i>
    <i t="default">
      <x v="2"/>
    </i>
    <i>
      <x v="3"/>
    </i>
    <i r="1">
      <x v="4"/>
    </i>
    <i r="1">
      <x v="5"/>
    </i>
    <i r="1">
      <x v="7"/>
    </i>
    <i r="1">
      <x v="21"/>
    </i>
    <i t="default">
      <x v="3"/>
    </i>
    <i>
      <x v="4"/>
    </i>
    <i r="1">
      <x v="3"/>
    </i>
    <i r="1">
      <x v="4"/>
    </i>
    <i r="1">
      <x v="5"/>
    </i>
    <i r="1">
      <x v="6"/>
    </i>
    <i r="1">
      <x v="7"/>
    </i>
    <i r="1">
      <x v="9"/>
    </i>
    <i r="1">
      <x v="11"/>
    </i>
    <i r="1">
      <x v="15"/>
    </i>
    <i r="1">
      <x v="21"/>
    </i>
    <i t="default">
      <x v="4"/>
    </i>
    <i>
      <x v="5"/>
    </i>
    <i r="1">
      <x v="3"/>
    </i>
    <i r="1">
      <x v="4"/>
    </i>
    <i r="1">
      <x v="5"/>
    </i>
    <i r="1">
      <x v="6"/>
    </i>
    <i r="1">
      <x v="7"/>
    </i>
    <i r="1">
      <x v="9"/>
    </i>
    <i r="1">
      <x v="10"/>
    </i>
    <i r="1">
      <x v="11"/>
    </i>
    <i r="1">
      <x v="12"/>
    </i>
    <i r="1">
      <x v="13"/>
    </i>
    <i r="1">
      <x v="18"/>
    </i>
    <i r="1">
      <x v="21"/>
    </i>
    <i t="default">
      <x v="5"/>
    </i>
    <i>
      <x v="7"/>
    </i>
    <i r="1">
      <x v="5"/>
    </i>
    <i r="1">
      <x v="7"/>
    </i>
    <i t="default">
      <x v="7"/>
    </i>
    <i>
      <x v="8"/>
    </i>
    <i r="1">
      <x v="4"/>
    </i>
    <i r="1">
      <x v="5"/>
    </i>
    <i r="1">
      <x v="7"/>
    </i>
    <i r="1">
      <x v="9"/>
    </i>
    <i r="1">
      <x v="13"/>
    </i>
    <i r="1">
      <x v="21"/>
    </i>
    <i t="default">
      <x v="8"/>
    </i>
    <i>
      <x v="9"/>
    </i>
    <i r="1">
      <x v="3"/>
    </i>
    <i r="1">
      <x v="4"/>
    </i>
    <i r="1">
      <x v="5"/>
    </i>
    <i r="1">
      <x v="7"/>
    </i>
    <i r="1">
      <x v="12"/>
    </i>
    <i r="1">
      <x v="18"/>
    </i>
    <i r="1">
      <x v="21"/>
    </i>
    <i t="default">
      <x v="9"/>
    </i>
    <i t="grand">
      <x/>
    </i>
  </rowItems>
  <colFields count="1">
    <field x="10"/>
  </colFields>
  <colItems count="4">
    <i>
      <x/>
    </i>
    <i>
      <x v="1"/>
    </i>
    <i>
      <x v="3"/>
    </i>
    <i t="grand">
      <x/>
    </i>
  </colItems>
  <pageFields count="1">
    <pageField fld="11" hier="-1"/>
  </pageFields>
  <dataFields count="1">
    <dataField name="Cuenta de Sexo" fld="10" subtotal="count" baseField="0" baseItem="0"/>
  </dataFields>
  <formats count="27">
    <format dxfId="360">
      <pivotArea outline="0" collapsedLevelsAreSubtotals="1" fieldPosition="0"/>
    </format>
    <format dxfId="359">
      <pivotArea dataOnly="0" labelOnly="1" outline="0" fieldPosition="0">
        <references count="1">
          <reference field="11" count="0"/>
        </references>
      </pivotArea>
    </format>
    <format dxfId="358">
      <pivotArea field="10" type="button" dataOnly="0" labelOnly="1" outline="0" axis="axisCol" fieldPosition="0"/>
    </format>
    <format dxfId="357">
      <pivotArea type="topRight" dataOnly="0" labelOnly="1" outline="0" fieldPosition="0"/>
    </format>
    <format dxfId="356">
      <pivotArea dataOnly="0" labelOnly="1" fieldPosition="0">
        <references count="1">
          <reference field="10" count="2">
            <x v="0"/>
            <x v="1"/>
          </reference>
        </references>
      </pivotArea>
    </format>
    <format dxfId="355">
      <pivotArea dataOnly="0" labelOnly="1" grandCol="1" outline="0" fieldPosition="0"/>
    </format>
    <format dxfId="354">
      <pivotArea outline="0" collapsedLevelsAreSubtotals="1" fieldPosition="0"/>
    </format>
    <format dxfId="353">
      <pivotArea dataOnly="0" labelOnly="1" outline="0" fieldPosition="0">
        <references count="1">
          <reference field="11" count="0"/>
        </references>
      </pivotArea>
    </format>
    <format dxfId="352">
      <pivotArea field="10" type="button" dataOnly="0" labelOnly="1" outline="0" axis="axisCol" fieldPosition="0"/>
    </format>
    <format dxfId="351">
      <pivotArea type="topRight" dataOnly="0" labelOnly="1" outline="0" fieldPosition="0"/>
    </format>
    <format dxfId="350">
      <pivotArea dataOnly="0" labelOnly="1" fieldPosition="0">
        <references count="1">
          <reference field="10" count="2">
            <x v="0"/>
            <x v="1"/>
          </reference>
        </references>
      </pivotArea>
    </format>
    <format dxfId="349">
      <pivotArea dataOnly="0" labelOnly="1" grandCol="1" outline="0" fieldPosition="0"/>
    </format>
    <format dxfId="348">
      <pivotArea outline="0" collapsedLevelsAreSubtotals="1" fieldPosition="0"/>
    </format>
    <format dxfId="347">
      <pivotArea dataOnly="0" labelOnly="1" outline="0" fieldPosition="0">
        <references count="1">
          <reference field="11" count="0"/>
        </references>
      </pivotArea>
    </format>
    <format dxfId="346">
      <pivotArea field="10" type="button" dataOnly="0" labelOnly="1" outline="0" axis="axisCol" fieldPosition="0"/>
    </format>
    <format dxfId="345">
      <pivotArea type="topRight" dataOnly="0" labelOnly="1" outline="0" fieldPosition="0"/>
    </format>
    <format dxfId="344">
      <pivotArea dataOnly="0" labelOnly="1" fieldPosition="0">
        <references count="1">
          <reference field="10" count="2">
            <x v="0"/>
            <x v="1"/>
          </reference>
        </references>
      </pivotArea>
    </format>
    <format dxfId="343">
      <pivotArea dataOnly="0" labelOnly="1" grandCol="1" outline="0" fieldPosition="0"/>
    </format>
    <format dxfId="342">
      <pivotArea type="all" dataOnly="0" outline="0" fieldPosition="0"/>
    </format>
    <format dxfId="341">
      <pivotArea collapsedLevelsAreSubtotals="1" fieldPosition="0">
        <references count="1">
          <reference field="17" count="1" defaultSubtotal="1">
            <x v="0"/>
          </reference>
        </references>
      </pivotArea>
    </format>
    <format dxfId="340">
      <pivotArea dataOnly="0" labelOnly="1" fieldPosition="0">
        <references count="1">
          <reference field="17" count="1" defaultSubtotal="1">
            <x v="0"/>
          </reference>
        </references>
      </pivotArea>
    </format>
    <format dxfId="339">
      <pivotArea collapsedLevelsAreSubtotals="1" fieldPosition="0">
        <references count="1">
          <reference field="17" count="1" defaultSubtotal="1">
            <x v="3"/>
          </reference>
        </references>
      </pivotArea>
    </format>
    <format dxfId="338">
      <pivotArea dataOnly="0" labelOnly="1" fieldPosition="0">
        <references count="1">
          <reference field="17" count="1" defaultSubtotal="1">
            <x v="3"/>
          </reference>
        </references>
      </pivotArea>
    </format>
    <format dxfId="337">
      <pivotArea collapsedLevelsAreSubtotals="1" fieldPosition="0">
        <references count="1">
          <reference field="17" count="1" defaultSubtotal="1">
            <x v="4"/>
          </reference>
        </references>
      </pivotArea>
    </format>
    <format dxfId="336">
      <pivotArea dataOnly="0" labelOnly="1" fieldPosition="0">
        <references count="1">
          <reference field="17" count="1" defaultSubtotal="1">
            <x v="4"/>
          </reference>
        </references>
      </pivotArea>
    </format>
    <format dxfId="335">
      <pivotArea collapsedLevelsAreSubtotals="1" fieldPosition="0">
        <references count="1">
          <reference field="17" count="1" defaultSubtotal="1">
            <x v="5"/>
          </reference>
        </references>
      </pivotArea>
    </format>
    <format dxfId="334">
      <pivotArea dataOnly="0" labelOnly="1" fieldPosition="0">
        <references count="1">
          <reference field="17" count="1" defaultSubtotal="1">
            <x v="5"/>
          </reference>
        </references>
      </pivotArea>
    </format>
  </formats>
  <pivotTableStyleInfo name="PivotStyleLight16"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42.xml><?xml version="1.0" encoding="utf-8"?>
<pivotTableDefinition xmlns="http://schemas.openxmlformats.org/spreadsheetml/2006/main" name="Tabla dinámica14" cacheId="0" applyNumberFormats="0" applyBorderFormats="0" applyFontFormats="0" applyPatternFormats="0" applyAlignmentFormats="0" applyWidthHeightFormats="1" dataCaption="Valores" updatedVersion="3" minRefreshableVersion="3" showCalcMbrs="0" useAutoFormatting="1" itemPrintTitles="1" createdVersion="3" indent="0" outline="1" outlineData="1" multipleFieldFilters="0" chartFormat="5" rowHeaderCaption="Mes">
  <location ref="N48:O61" firstHeaderRow="1" firstDataRow="1" firstDataCol="1" rowPageCount="2" colPageCount="1"/>
  <pivotFields count="26">
    <pivotField axis="axisRow" showAll="0" defaultSubtotal="0">
      <items count="14">
        <item h="1" x="0"/>
        <item x="1"/>
        <item x="2"/>
        <item x="3"/>
        <item x="4"/>
        <item x="5"/>
        <item x="6"/>
        <item x="7"/>
        <item x="8"/>
        <item x="9"/>
        <item x="10"/>
        <item x="11"/>
        <item x="12"/>
        <item x="13"/>
      </items>
    </pivotField>
    <pivotField showAll="0"/>
    <pivotField showAll="0"/>
    <pivotField showAll="0"/>
    <pivotField showAll="0"/>
    <pivotField showAll="0"/>
    <pivotField showAll="0"/>
    <pivotField showAll="0"/>
    <pivotField showAll="0"/>
    <pivotField showAll="0"/>
    <pivotField dataField="1" showAll="0"/>
    <pivotField showAll="0"/>
    <pivotField showAll="0"/>
    <pivotField showAll="0"/>
    <pivotField showAll="0"/>
    <pivotField showAll="0"/>
    <pivotField showAll="0"/>
    <pivotField axis="axisPage" multipleItemSelectionAllowed="1" showAll="0">
      <items count="11">
        <item x="0"/>
        <item h="1" x="1"/>
        <item h="1" x="5"/>
        <item h="1" x="8"/>
        <item h="1" x="2"/>
        <item h="1" x="3"/>
        <item h="1" x="9"/>
        <item h="1" x="7"/>
        <item h="1" x="4"/>
        <item h="1" x="6"/>
        <item t="default"/>
      </items>
    </pivotField>
    <pivotField showAll="0"/>
    <pivotField showAll="0"/>
    <pivotField showAll="0"/>
    <pivotField axis="axisPage" multipleItemSelectionAllowed="1" showAll="0">
      <items count="6">
        <item h="1" x="1"/>
        <item x="2"/>
        <item x="0"/>
        <item x="3"/>
        <item x="4"/>
        <item t="default"/>
      </items>
    </pivotField>
    <pivotField showAll="0"/>
    <pivotField showAll="0"/>
    <pivotField showAll="0"/>
    <pivotField showAll="0"/>
  </pivotFields>
  <rowFields count="1">
    <field x="0"/>
  </rowFields>
  <rowItems count="13">
    <i>
      <x v="1"/>
    </i>
    <i>
      <x v="2"/>
    </i>
    <i>
      <x v="3"/>
    </i>
    <i>
      <x v="4"/>
    </i>
    <i>
      <x v="5"/>
    </i>
    <i>
      <x v="6"/>
    </i>
    <i>
      <x v="7"/>
    </i>
    <i>
      <x v="8"/>
    </i>
    <i>
      <x v="9"/>
    </i>
    <i>
      <x v="10"/>
    </i>
    <i>
      <x v="11"/>
    </i>
    <i>
      <x v="12"/>
    </i>
    <i t="grand">
      <x/>
    </i>
  </rowItems>
  <colItems count="1">
    <i/>
  </colItems>
  <pageFields count="2">
    <pageField fld="21" hier="-1"/>
    <pageField fld="17" hier="-1"/>
  </pageFields>
  <dataFields count="1">
    <dataField name="Cuenta de Sexo" fld="10" subtotal="count" baseField="0" baseItem="0"/>
  </dataFields>
  <formats count="3">
    <format dxfId="318">
      <pivotArea type="all" dataOnly="0" outline="0" fieldPosition="0"/>
    </format>
    <format dxfId="317">
      <pivotArea type="all" dataOnly="0" outline="0" fieldPosition="0"/>
    </format>
    <format dxfId="316">
      <pivotArea type="all" dataOnly="0" outline="0" fieldPosition="0"/>
    </format>
  </formats>
  <pivotTableStyleInfo name="PivotStyleLight16"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43.xml><?xml version="1.0" encoding="utf-8"?>
<pivotTableDefinition xmlns="http://schemas.openxmlformats.org/spreadsheetml/2006/main" name="Tabla dinámica13" cacheId="0" applyNumberFormats="0" applyBorderFormats="0" applyFontFormats="0" applyPatternFormats="0" applyAlignmentFormats="0" applyWidthHeightFormats="1" dataCaption="Valores" updatedVersion="3" minRefreshableVersion="3" showCalcMbrs="0" useAutoFormatting="1" itemPrintTitles="1" createdVersion="3" indent="0" outline="1" outlineData="1" multipleFieldFilters="0" chartFormat="5" rowHeaderCaption="Mes">
  <location ref="I48:J60" firstHeaderRow="1" firstDataRow="1" firstDataCol="1" rowPageCount="1" colPageCount="1"/>
  <pivotFields count="26">
    <pivotField axis="axisRow" showAll="0" defaultSubtotal="0">
      <items count="14">
        <item h="1" x="0"/>
        <item x="1"/>
        <item x="2"/>
        <item x="3"/>
        <item x="4"/>
        <item x="5"/>
        <item x="6"/>
        <item x="7"/>
        <item x="8"/>
        <item x="9"/>
        <item x="10"/>
        <item x="11"/>
        <item x="12"/>
        <item x="13"/>
      </items>
    </pivotField>
    <pivotField showAll="0"/>
    <pivotField showAll="0"/>
    <pivotField showAll="0"/>
    <pivotField showAll="0"/>
    <pivotField showAll="0"/>
    <pivotField showAll="0"/>
    <pivotField showAll="0"/>
    <pivotField showAll="0"/>
    <pivotField showAll="0"/>
    <pivotField dataField="1" showAll="0"/>
    <pivotField showAll="0"/>
    <pivotField showAll="0"/>
    <pivotField showAll="0"/>
    <pivotField showAll="0"/>
    <pivotField showAll="0"/>
    <pivotField showAll="0"/>
    <pivotField multipleItemSelectionAllowed="1" showAll="0"/>
    <pivotField showAll="0"/>
    <pivotField showAll="0"/>
    <pivotField showAll="0"/>
    <pivotField axis="axisPage" multipleItemSelectionAllowed="1" showAll="0">
      <items count="6">
        <item x="1"/>
        <item h="1" x="2"/>
        <item h="1" x="0"/>
        <item h="1" x="3"/>
        <item h="1" x="4"/>
        <item t="default"/>
      </items>
    </pivotField>
    <pivotField showAll="0"/>
    <pivotField showAll="0"/>
    <pivotField showAll="0"/>
    <pivotField showAll="0"/>
  </pivotFields>
  <rowFields count="1">
    <field x="0"/>
  </rowFields>
  <rowItems count="12">
    <i>
      <x v="1"/>
    </i>
    <i>
      <x v="3"/>
    </i>
    <i>
      <x v="4"/>
    </i>
    <i>
      <x v="5"/>
    </i>
    <i>
      <x v="6"/>
    </i>
    <i>
      <x v="7"/>
    </i>
    <i>
      <x v="8"/>
    </i>
    <i>
      <x v="9"/>
    </i>
    <i>
      <x v="10"/>
    </i>
    <i>
      <x v="11"/>
    </i>
    <i>
      <x v="12"/>
    </i>
    <i t="grand">
      <x/>
    </i>
  </rowItems>
  <colItems count="1">
    <i/>
  </colItems>
  <pageFields count="1">
    <pageField fld="21" hier="-1"/>
  </pageFields>
  <dataFields count="1">
    <dataField name="Cuenta de Sexo" fld="10" subtotal="count" baseField="0" baseItem="0"/>
  </dataFields>
  <formats count="3">
    <format dxfId="321">
      <pivotArea type="all" dataOnly="0" outline="0" fieldPosition="0"/>
    </format>
    <format dxfId="320">
      <pivotArea type="all" dataOnly="0" outline="0" fieldPosition="0"/>
    </format>
    <format dxfId="319">
      <pivotArea type="all" dataOnly="0" outline="0" fieldPosition="0"/>
    </format>
  </formats>
  <pivotTableStyleInfo name="PivotStyleLight16"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44.xml><?xml version="1.0" encoding="utf-8"?>
<pivotTableDefinition xmlns="http://schemas.openxmlformats.org/spreadsheetml/2006/main" name="Tabla dinámica7" cacheId="0" applyNumberFormats="0" applyBorderFormats="0" applyFontFormats="0" applyPatternFormats="0" applyAlignmentFormats="0" applyWidthHeightFormats="1" dataCaption="Valores" updatedVersion="3" minRefreshableVersion="3" showCalcMbrs="0" useAutoFormatting="1" itemPrintTitles="1" createdVersion="3" indent="0" outline="1" outlineData="1" multipleFieldFilters="0" chartFormat="5" rowHeaderCaption="Mes">
  <location ref="B75:E89" firstHeaderRow="1" firstDataRow="2" firstDataCol="1" rowPageCount="2" colPageCount="1"/>
  <pivotFields count="26">
    <pivotField axis="axisRow" showAll="0" defaultSubtotal="0">
      <items count="14">
        <item x="0"/>
        <item x="1"/>
        <item x="2"/>
        <item x="3"/>
        <item x="4"/>
        <item x="5"/>
        <item x="6"/>
        <item x="7"/>
        <item x="8"/>
        <item x="9"/>
        <item x="10"/>
        <item x="11"/>
        <item x="12"/>
        <item x="13"/>
      </items>
    </pivotField>
    <pivotField showAll="0"/>
    <pivotField showAll="0"/>
    <pivotField showAll="0"/>
    <pivotField showAll="0"/>
    <pivotField showAll="0"/>
    <pivotField showAll="0"/>
    <pivotField showAll="0"/>
    <pivotField showAll="0"/>
    <pivotField showAll="0"/>
    <pivotField axis="axisCol" dataField="1" showAll="0">
      <items count="12">
        <item x="1"/>
        <item x="0"/>
        <item x="2"/>
        <item x="3"/>
        <item m="1" x="9"/>
        <item m="1" x="4"/>
        <item m="1" x="7"/>
        <item m="1" x="8"/>
        <item m="1" x="10"/>
        <item m="1" x="6"/>
        <item m="1" x="5"/>
        <item t="default"/>
      </items>
    </pivotField>
    <pivotField showAll="0"/>
    <pivotField showAll="0"/>
    <pivotField showAll="0"/>
    <pivotField showAll="0"/>
    <pivotField showAll="0"/>
    <pivotField showAll="0"/>
    <pivotField axis="axisPage" multipleItemSelectionAllowed="1" showAll="0">
      <items count="11">
        <item x="0"/>
        <item h="1" x="1"/>
        <item h="1" x="5"/>
        <item h="1" x="8"/>
        <item h="1" x="2"/>
        <item h="1" x="3"/>
        <item h="1" x="9"/>
        <item h="1" x="7"/>
        <item h="1" x="4"/>
        <item h="1" x="6"/>
        <item t="default"/>
      </items>
    </pivotField>
    <pivotField showAll="0"/>
    <pivotField showAll="0"/>
    <pivotField showAll="0"/>
    <pivotField axis="axisPage" multipleItemSelectionAllowed="1" showAll="0">
      <items count="6">
        <item h="1" x="1"/>
        <item x="2"/>
        <item x="0"/>
        <item x="3"/>
        <item x="4"/>
        <item t="default"/>
      </items>
    </pivotField>
    <pivotField showAll="0"/>
    <pivotField showAll="0"/>
    <pivotField showAll="0"/>
    <pivotField showAll="0"/>
  </pivotFields>
  <rowFields count="1">
    <field x="0"/>
  </rowFields>
  <rowItems count="13">
    <i>
      <x v="1"/>
    </i>
    <i>
      <x v="2"/>
    </i>
    <i>
      <x v="3"/>
    </i>
    <i>
      <x v="4"/>
    </i>
    <i>
      <x v="5"/>
    </i>
    <i>
      <x v="6"/>
    </i>
    <i>
      <x v="7"/>
    </i>
    <i>
      <x v="8"/>
    </i>
    <i>
      <x v="9"/>
    </i>
    <i>
      <x v="10"/>
    </i>
    <i>
      <x v="11"/>
    </i>
    <i>
      <x v="12"/>
    </i>
    <i t="grand">
      <x/>
    </i>
  </rowItems>
  <colFields count="1">
    <field x="10"/>
  </colFields>
  <colItems count="3">
    <i>
      <x/>
    </i>
    <i>
      <x v="1"/>
    </i>
    <i t="grand">
      <x/>
    </i>
  </colItems>
  <pageFields count="2">
    <pageField fld="17" hier="-1"/>
    <pageField fld="21" hier="-1"/>
  </pageFields>
  <dataFields count="1">
    <dataField name="Cuenta de Sexo" fld="10" subtotal="count" baseField="0" baseItem="0"/>
  </dataFields>
  <formats count="3">
    <format dxfId="324">
      <pivotArea type="all" dataOnly="0" outline="0" fieldPosition="0"/>
    </format>
    <format dxfId="323">
      <pivotArea type="all" dataOnly="0" outline="0" fieldPosition="0"/>
    </format>
    <format dxfId="322">
      <pivotArea type="all" dataOnly="0" outline="0" fieldPosition="0"/>
    </format>
  </formats>
  <chartFormats count="12">
    <chartFormat chart="0" format="0" series="1">
      <pivotArea type="data" outline="0" fieldPosition="0">
        <references count="2">
          <reference field="4294967294" count="1" selected="0">
            <x v="0"/>
          </reference>
          <reference field="10" count="1" selected="0">
            <x v="0"/>
          </reference>
        </references>
      </pivotArea>
    </chartFormat>
    <chartFormat chart="0" format="1" series="1">
      <pivotArea type="data" outline="0" fieldPosition="0">
        <references count="2">
          <reference field="4294967294" count="1" selected="0">
            <x v="0"/>
          </reference>
          <reference field="10" count="1" selected="0">
            <x v="1"/>
          </reference>
        </references>
      </pivotArea>
    </chartFormat>
    <chartFormat chart="1" format="0" series="1">
      <pivotArea type="data" outline="0" fieldPosition="0">
        <references count="2">
          <reference field="4294967294" count="1" selected="0">
            <x v="0"/>
          </reference>
          <reference field="10" count="1" selected="0">
            <x v="0"/>
          </reference>
        </references>
      </pivotArea>
    </chartFormat>
    <chartFormat chart="1" format="1" series="1">
      <pivotArea type="data" outline="0" fieldPosition="0">
        <references count="2">
          <reference field="4294967294" count="1" selected="0">
            <x v="0"/>
          </reference>
          <reference field="10" count="1" selected="0">
            <x v="1"/>
          </reference>
        </references>
      </pivotArea>
    </chartFormat>
    <chartFormat chart="2" format="0" series="1">
      <pivotArea type="data" outline="0" fieldPosition="0">
        <references count="2">
          <reference field="4294967294" count="1" selected="0">
            <x v="0"/>
          </reference>
          <reference field="10" count="1" selected="0">
            <x v="0"/>
          </reference>
        </references>
      </pivotArea>
    </chartFormat>
    <chartFormat chart="2" format="1" series="1">
      <pivotArea type="data" outline="0" fieldPosition="0">
        <references count="2">
          <reference field="4294967294" count="1" selected="0">
            <x v="0"/>
          </reference>
          <reference field="10" count="1" selected="0">
            <x v="1"/>
          </reference>
        </references>
      </pivotArea>
    </chartFormat>
    <chartFormat chart="3" format="0" series="1">
      <pivotArea type="data" outline="0" fieldPosition="0">
        <references count="2">
          <reference field="4294967294" count="1" selected="0">
            <x v="0"/>
          </reference>
          <reference field="10" count="1" selected="0">
            <x v="0"/>
          </reference>
        </references>
      </pivotArea>
    </chartFormat>
    <chartFormat chart="3" format="1" series="1">
      <pivotArea type="data" outline="0" fieldPosition="0">
        <references count="2">
          <reference field="4294967294" count="1" selected="0">
            <x v="0"/>
          </reference>
          <reference field="10" count="1" selected="0">
            <x v="1"/>
          </reference>
        </references>
      </pivotArea>
    </chartFormat>
    <chartFormat chart="4" format="0" series="1">
      <pivotArea type="data" outline="0" fieldPosition="0">
        <references count="2">
          <reference field="4294967294" count="1" selected="0">
            <x v="0"/>
          </reference>
          <reference field="10" count="1" selected="0">
            <x v="0"/>
          </reference>
        </references>
      </pivotArea>
    </chartFormat>
    <chartFormat chart="4" format="1" series="1">
      <pivotArea type="data" outline="0" fieldPosition="0">
        <references count="2">
          <reference field="4294967294" count="1" selected="0">
            <x v="0"/>
          </reference>
          <reference field="10" count="1" selected="0">
            <x v="1"/>
          </reference>
        </references>
      </pivotArea>
    </chartFormat>
    <chartFormat chart="4" format="2" series="1">
      <pivotArea type="data" outline="0" fieldPosition="0">
        <references count="2">
          <reference field="4294967294" count="1" selected="0">
            <x v="0"/>
          </reference>
          <reference field="10" count="1" selected="0">
            <x v="3"/>
          </reference>
        </references>
      </pivotArea>
    </chartFormat>
    <chartFormat chart="4" format="3" series="1">
      <pivotArea type="data" outline="0" fieldPosition="0">
        <references count="2">
          <reference field="4294967294" count="1" selected="0">
            <x v="0"/>
          </reference>
          <reference field="10" count="1" selected="0">
            <x v="6"/>
          </reference>
        </references>
      </pivotArea>
    </chartFormat>
  </chartFormats>
  <pivotTableStyleInfo name="PivotStyleLight16"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45.xml><?xml version="1.0" encoding="utf-8"?>
<pivotTableDefinition xmlns="http://schemas.openxmlformats.org/spreadsheetml/2006/main" name="Tabla dinámica6" cacheId="0" applyNumberFormats="0" applyBorderFormats="0" applyFontFormats="0" applyPatternFormats="0" applyAlignmentFormats="0" applyWidthHeightFormats="1" dataCaption="Valores" updatedVersion="3" minRefreshableVersion="3" showCalcMbrs="0" useAutoFormatting="1" itemPrintTitles="1" createdVersion="3" indent="0" outline="1" outlineData="1" multipleFieldFilters="0" chartFormat="6" rowHeaderCaption="Mes">
  <location ref="B49:F62" firstHeaderRow="1" firstDataRow="2" firstDataCol="1" rowPageCount="2" colPageCount="1"/>
  <pivotFields count="26">
    <pivotField axis="axisRow" showAll="0" defaultSubtotal="0">
      <items count="14">
        <item x="0"/>
        <item x="1"/>
        <item x="2"/>
        <item x="3"/>
        <item x="4"/>
        <item x="5"/>
        <item x="6"/>
        <item x="7"/>
        <item x="8"/>
        <item x="9"/>
        <item x="10"/>
        <item x="11"/>
        <item x="12"/>
        <item x="13"/>
      </items>
    </pivotField>
    <pivotField showAll="0"/>
    <pivotField showAll="0"/>
    <pivotField showAll="0"/>
    <pivotField showAll="0"/>
    <pivotField showAll="0"/>
    <pivotField showAll="0"/>
    <pivotField showAll="0"/>
    <pivotField showAll="0"/>
    <pivotField showAll="0"/>
    <pivotField axis="axisCol" dataField="1" showAll="0">
      <items count="12">
        <item x="1"/>
        <item x="0"/>
        <item h="1" x="2"/>
        <item x="3"/>
        <item m="1" x="9"/>
        <item m="1" x="4"/>
        <item m="1" x="7"/>
        <item m="1" x="8"/>
        <item m="1" x="10"/>
        <item m="1" x="6"/>
        <item m="1" x="5"/>
        <item t="default"/>
      </items>
    </pivotField>
    <pivotField showAll="0"/>
    <pivotField showAll="0"/>
    <pivotField showAll="0"/>
    <pivotField showAll="0"/>
    <pivotField showAll="0"/>
    <pivotField showAll="0"/>
    <pivotField axis="axisPage" multipleItemSelectionAllowed="1" showAll="0">
      <items count="11">
        <item x="0"/>
        <item x="1"/>
        <item x="5"/>
        <item x="8"/>
        <item x="2"/>
        <item x="3"/>
        <item x="9"/>
        <item x="7"/>
        <item x="4"/>
        <item x="6"/>
        <item t="default"/>
      </items>
    </pivotField>
    <pivotField showAll="0"/>
    <pivotField showAll="0"/>
    <pivotField showAll="0"/>
    <pivotField axis="axisPage" multipleItemSelectionAllowed="1" showAll="0">
      <items count="6">
        <item x="1"/>
        <item h="1" x="2"/>
        <item h="1" x="0"/>
        <item h="1" x="3"/>
        <item h="1" x="4"/>
        <item t="default"/>
      </items>
    </pivotField>
    <pivotField showAll="0"/>
    <pivotField showAll="0"/>
    <pivotField showAll="0"/>
    <pivotField showAll="0"/>
  </pivotFields>
  <rowFields count="1">
    <field x="0"/>
  </rowFields>
  <rowItems count="12">
    <i>
      <x v="1"/>
    </i>
    <i>
      <x v="3"/>
    </i>
    <i>
      <x v="4"/>
    </i>
    <i>
      <x v="5"/>
    </i>
    <i>
      <x v="6"/>
    </i>
    <i>
      <x v="7"/>
    </i>
    <i>
      <x v="8"/>
    </i>
    <i>
      <x v="9"/>
    </i>
    <i>
      <x v="10"/>
    </i>
    <i>
      <x v="11"/>
    </i>
    <i>
      <x v="12"/>
    </i>
    <i t="grand">
      <x/>
    </i>
  </rowItems>
  <colFields count="1">
    <field x="10"/>
  </colFields>
  <colItems count="4">
    <i>
      <x/>
    </i>
    <i>
      <x v="1"/>
    </i>
    <i>
      <x v="3"/>
    </i>
    <i t="grand">
      <x/>
    </i>
  </colItems>
  <pageFields count="2">
    <pageField fld="17" hier="-1"/>
    <pageField fld="21" hier="-1"/>
  </pageFields>
  <dataFields count="1">
    <dataField name="Cuenta de Sexo" fld="10" subtotal="count" baseField="0" baseItem="0"/>
  </dataFields>
  <formats count="3">
    <format dxfId="327">
      <pivotArea type="all" dataOnly="0" outline="0" fieldPosition="0"/>
    </format>
    <format dxfId="326">
      <pivotArea type="all" dataOnly="0" outline="0" fieldPosition="0"/>
    </format>
    <format dxfId="325">
      <pivotArea type="all" dataOnly="0" outline="0" fieldPosition="0"/>
    </format>
  </formats>
  <chartFormats count="15">
    <chartFormat chart="0" format="0" series="1">
      <pivotArea type="data" outline="0" fieldPosition="0">
        <references count="2">
          <reference field="4294967294" count="1" selected="0">
            <x v="0"/>
          </reference>
          <reference field="10" count="1" selected="0">
            <x v="0"/>
          </reference>
        </references>
      </pivotArea>
    </chartFormat>
    <chartFormat chart="0" format="1" series="1">
      <pivotArea type="data" outline="0" fieldPosition="0">
        <references count="2">
          <reference field="4294967294" count="1" selected="0">
            <x v="0"/>
          </reference>
          <reference field="10" count="1" selected="0">
            <x v="1"/>
          </reference>
        </references>
      </pivotArea>
    </chartFormat>
    <chartFormat chart="1" format="0" series="1">
      <pivotArea type="data" outline="0" fieldPosition="0">
        <references count="2">
          <reference field="4294967294" count="1" selected="0">
            <x v="0"/>
          </reference>
          <reference field="10" count="1" selected="0">
            <x v="0"/>
          </reference>
        </references>
      </pivotArea>
    </chartFormat>
    <chartFormat chart="1" format="1" series="1">
      <pivotArea type="data" outline="0" fieldPosition="0">
        <references count="2">
          <reference field="4294967294" count="1" selected="0">
            <x v="0"/>
          </reference>
          <reference field="10" count="1" selected="0">
            <x v="1"/>
          </reference>
        </references>
      </pivotArea>
    </chartFormat>
    <chartFormat chart="2" format="0" series="1">
      <pivotArea type="data" outline="0" fieldPosition="0">
        <references count="2">
          <reference field="4294967294" count="1" selected="0">
            <x v="0"/>
          </reference>
          <reference field="10" count="1" selected="0">
            <x v="0"/>
          </reference>
        </references>
      </pivotArea>
    </chartFormat>
    <chartFormat chart="2" format="1" series="1">
      <pivotArea type="data" outline="0" fieldPosition="0">
        <references count="2">
          <reference field="4294967294" count="1" selected="0">
            <x v="0"/>
          </reference>
          <reference field="10" count="1" selected="0">
            <x v="1"/>
          </reference>
        </references>
      </pivotArea>
    </chartFormat>
    <chartFormat chart="3" format="0" series="1">
      <pivotArea type="data" outline="0" fieldPosition="0">
        <references count="2">
          <reference field="4294967294" count="1" selected="0">
            <x v="0"/>
          </reference>
          <reference field="10" count="1" selected="0">
            <x v="0"/>
          </reference>
        </references>
      </pivotArea>
    </chartFormat>
    <chartFormat chart="3" format="1" series="1">
      <pivotArea type="data" outline="0" fieldPosition="0">
        <references count="2">
          <reference field="4294967294" count="1" selected="0">
            <x v="0"/>
          </reference>
          <reference field="10" count="1" selected="0">
            <x v="1"/>
          </reference>
        </references>
      </pivotArea>
    </chartFormat>
    <chartFormat chart="3" format="2" series="1">
      <pivotArea type="data" outline="0" fieldPosition="0">
        <references count="2">
          <reference field="4294967294" count="1" selected="0">
            <x v="0"/>
          </reference>
          <reference field="10" count="1" selected="0">
            <x v="2"/>
          </reference>
        </references>
      </pivotArea>
    </chartFormat>
    <chartFormat chart="3" format="7" series="1">
      <pivotArea type="data" outline="0" fieldPosition="0">
        <references count="2">
          <reference field="4294967294" count="1" selected="0">
            <x v="0"/>
          </reference>
          <reference field="10" count="1" selected="0">
            <x v="3"/>
          </reference>
        </references>
      </pivotArea>
    </chartFormat>
    <chartFormat chart="3" format="9" series="1">
      <pivotArea type="data" outline="0" fieldPosition="0">
        <references count="2">
          <reference field="4294967294" count="1" selected="0">
            <x v="0"/>
          </reference>
          <reference field="10" count="1" selected="0">
            <x v="5"/>
          </reference>
        </references>
      </pivotArea>
    </chartFormat>
    <chartFormat chart="5" format="0" series="1">
      <pivotArea type="data" outline="0" fieldPosition="0">
        <references count="2">
          <reference field="4294967294" count="1" selected="0">
            <x v="0"/>
          </reference>
          <reference field="10" count="1" selected="0">
            <x v="0"/>
          </reference>
        </references>
      </pivotArea>
    </chartFormat>
    <chartFormat chart="5" format="1" series="1">
      <pivotArea type="data" outline="0" fieldPosition="0">
        <references count="2">
          <reference field="4294967294" count="1" selected="0">
            <x v="0"/>
          </reference>
          <reference field="10" count="1" selected="0">
            <x v="1"/>
          </reference>
        </references>
      </pivotArea>
    </chartFormat>
    <chartFormat chart="5" format="2" series="1">
      <pivotArea type="data" outline="0" fieldPosition="0">
        <references count="2">
          <reference field="4294967294" count="1" selected="0">
            <x v="0"/>
          </reference>
          <reference field="10" count="1" selected="0">
            <x v="3"/>
          </reference>
        </references>
      </pivotArea>
    </chartFormat>
    <chartFormat chart="5" format="3" series="1">
      <pivotArea type="data" outline="0" fieldPosition="0">
        <references count="2">
          <reference field="4294967294" count="1" selected="0">
            <x v="0"/>
          </reference>
          <reference field="10" count="1" selected="0">
            <x v="2"/>
          </reference>
        </references>
      </pivotArea>
    </chartFormat>
  </chartFormats>
  <pivotTableStyleInfo name="PivotStyleLight16"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46.xml><?xml version="1.0" encoding="utf-8"?>
<pivotTableDefinition xmlns="http://schemas.openxmlformats.org/spreadsheetml/2006/main" name="Tabla dinámica1" cacheId="0" applyNumberFormats="0" applyBorderFormats="0" applyFontFormats="0" applyPatternFormats="0" applyAlignmentFormats="0" applyWidthHeightFormats="1" dataCaption="Valores" updatedVersion="3" minRefreshableVersion="3" showCalcMbrs="0" useAutoFormatting="1" itemPrintTitles="1" createdVersion="3" indent="0" outline="1" outlineData="1" multipleFieldFilters="0" chartFormat="5" rowHeaderCaption="Mes">
  <location ref="B3:F17" firstHeaderRow="1" firstDataRow="2" firstDataCol="1" rowPageCount="1" colPageCount="1"/>
  <pivotFields count="26">
    <pivotField axis="axisRow" showAll="0" defaultSubtotal="0">
      <items count="14">
        <item x="0"/>
        <item x="1"/>
        <item x="2"/>
        <item x="3"/>
        <item x="4"/>
        <item x="5"/>
        <item x="6"/>
        <item x="7"/>
        <item x="8"/>
        <item x="9"/>
        <item x="10"/>
        <item x="11"/>
        <item x="12"/>
        <item x="13"/>
      </items>
    </pivotField>
    <pivotField showAll="0"/>
    <pivotField showAll="0"/>
    <pivotField showAll="0"/>
    <pivotField showAll="0"/>
    <pivotField showAll="0"/>
    <pivotField showAll="0"/>
    <pivotField showAll="0"/>
    <pivotField showAll="0"/>
    <pivotField showAll="0"/>
    <pivotField axis="axisCol" dataField="1" showAll="0">
      <items count="12">
        <item x="1"/>
        <item x="0"/>
        <item h="1" x="2"/>
        <item x="3"/>
        <item m="1" x="9"/>
        <item m="1" x="4"/>
        <item m="1" x="7"/>
        <item h="1" m="1" x="8"/>
        <item h="1" m="1" x="10"/>
        <item h="1" m="1" x="6"/>
        <item h="1" m="1" x="5"/>
        <item t="default"/>
      </items>
    </pivotField>
    <pivotField showAll="0"/>
    <pivotField showAll="0"/>
    <pivotField showAll="0"/>
    <pivotField showAll="0"/>
    <pivotField showAll="0"/>
    <pivotField showAll="0"/>
    <pivotField axis="axisPage" multipleItemSelectionAllowed="1" showAll="0">
      <items count="11">
        <item x="0"/>
        <item x="1"/>
        <item x="5"/>
        <item x="8"/>
        <item x="2"/>
        <item x="3"/>
        <item x="9"/>
        <item x="7"/>
        <item x="4"/>
        <item x="6"/>
        <item t="default"/>
      </items>
    </pivotField>
    <pivotField showAll="0"/>
    <pivotField showAll="0"/>
    <pivotField showAll="0"/>
    <pivotField showAll="0"/>
    <pivotField showAll="0"/>
    <pivotField showAll="0"/>
    <pivotField showAll="0"/>
    <pivotField showAll="0"/>
  </pivotFields>
  <rowFields count="1">
    <field x="0"/>
  </rowFields>
  <rowItems count="13">
    <i>
      <x v="1"/>
    </i>
    <i>
      <x v="2"/>
    </i>
    <i>
      <x v="3"/>
    </i>
    <i>
      <x v="4"/>
    </i>
    <i>
      <x v="5"/>
    </i>
    <i>
      <x v="6"/>
    </i>
    <i>
      <x v="7"/>
    </i>
    <i>
      <x v="8"/>
    </i>
    <i>
      <x v="9"/>
    </i>
    <i>
      <x v="10"/>
    </i>
    <i>
      <x v="11"/>
    </i>
    <i>
      <x v="12"/>
    </i>
    <i t="grand">
      <x/>
    </i>
  </rowItems>
  <colFields count="1">
    <field x="10"/>
  </colFields>
  <colItems count="4">
    <i>
      <x/>
    </i>
    <i>
      <x v="1"/>
    </i>
    <i>
      <x v="3"/>
    </i>
    <i t="grand">
      <x/>
    </i>
  </colItems>
  <pageFields count="1">
    <pageField fld="17" hier="-1"/>
  </pageFields>
  <dataFields count="1">
    <dataField name="Cuenta de Sexo" fld="10" subtotal="count" baseField="0" baseItem="0"/>
  </dataFields>
  <formats count="3">
    <format dxfId="330">
      <pivotArea type="all" dataOnly="0" outline="0" fieldPosition="0"/>
    </format>
    <format dxfId="329">
      <pivotArea type="all" dataOnly="0" outline="0" fieldPosition="0"/>
    </format>
    <format dxfId="328">
      <pivotArea type="all" dataOnly="0" outline="0" fieldPosition="0"/>
    </format>
  </formats>
  <chartFormats count="12">
    <chartFormat chart="0" format="0" series="1">
      <pivotArea type="data" outline="0" fieldPosition="0">
        <references count="2">
          <reference field="4294967294" count="1" selected="0">
            <x v="0"/>
          </reference>
          <reference field="10" count="1" selected="0">
            <x v="0"/>
          </reference>
        </references>
      </pivotArea>
    </chartFormat>
    <chartFormat chart="0" format="1" series="1">
      <pivotArea type="data" outline="0" fieldPosition="0">
        <references count="2">
          <reference field="4294967294" count="1" selected="0">
            <x v="0"/>
          </reference>
          <reference field="10" count="1" selected="0">
            <x v="1"/>
          </reference>
        </references>
      </pivotArea>
    </chartFormat>
    <chartFormat chart="1" format="0" series="1">
      <pivotArea type="data" outline="0" fieldPosition="0">
        <references count="2">
          <reference field="4294967294" count="1" selected="0">
            <x v="0"/>
          </reference>
          <reference field="10" count="1" selected="0">
            <x v="0"/>
          </reference>
        </references>
      </pivotArea>
    </chartFormat>
    <chartFormat chart="1" format="1" series="1">
      <pivotArea type="data" outline="0" fieldPosition="0">
        <references count="2">
          <reference field="4294967294" count="1" selected="0">
            <x v="0"/>
          </reference>
          <reference field="10" count="1" selected="0">
            <x v="1"/>
          </reference>
        </references>
      </pivotArea>
    </chartFormat>
    <chartFormat chart="2" format="0" series="1">
      <pivotArea type="data" outline="0" fieldPosition="0">
        <references count="2">
          <reference field="4294967294" count="1" selected="0">
            <x v="0"/>
          </reference>
          <reference field="10" count="1" selected="0">
            <x v="0"/>
          </reference>
        </references>
      </pivotArea>
    </chartFormat>
    <chartFormat chart="2" format="1" series="1">
      <pivotArea type="data" outline="0" fieldPosition="0">
        <references count="2">
          <reference field="4294967294" count="1" selected="0">
            <x v="0"/>
          </reference>
          <reference field="10" count="1" selected="0">
            <x v="1"/>
          </reference>
        </references>
      </pivotArea>
    </chartFormat>
    <chartFormat chart="3" format="0" series="1">
      <pivotArea type="data" outline="0" fieldPosition="0">
        <references count="2">
          <reference field="4294967294" count="1" selected="0">
            <x v="0"/>
          </reference>
          <reference field="10" count="1" selected="0">
            <x v="0"/>
          </reference>
        </references>
      </pivotArea>
    </chartFormat>
    <chartFormat chart="3" format="1" series="1">
      <pivotArea type="data" outline="0" fieldPosition="0">
        <references count="2">
          <reference field="4294967294" count="1" selected="0">
            <x v="0"/>
          </reference>
          <reference field="10" count="1" selected="0">
            <x v="1"/>
          </reference>
        </references>
      </pivotArea>
    </chartFormat>
    <chartFormat chart="3" format="2" series="1">
      <pivotArea type="data" outline="0" fieldPosition="0">
        <references count="2">
          <reference field="4294967294" count="1" selected="0">
            <x v="0"/>
          </reference>
          <reference field="10" count="1" selected="0">
            <x v="2"/>
          </reference>
        </references>
      </pivotArea>
    </chartFormat>
    <chartFormat chart="3" format="7" series="1">
      <pivotArea type="data" outline="0" fieldPosition="0">
        <references count="2">
          <reference field="4294967294" count="1" selected="0">
            <x v="0"/>
          </reference>
          <reference field="10" count="1" selected="0">
            <x v="3"/>
          </reference>
        </references>
      </pivotArea>
    </chartFormat>
    <chartFormat chart="3" format="9" series="1">
      <pivotArea type="data" outline="0" fieldPosition="0">
        <references count="2">
          <reference field="4294967294" count="1" selected="0">
            <x v="0"/>
          </reference>
          <reference field="10" count="1" selected="0">
            <x v="5"/>
          </reference>
        </references>
      </pivotArea>
    </chartFormat>
    <chartFormat chart="3" format="10" series="1">
      <pivotArea type="data" outline="0" fieldPosition="0">
        <references count="2">
          <reference field="4294967294" count="1" selected="0">
            <x v="0"/>
          </reference>
          <reference field="10" count="1" selected="0">
            <x v="6"/>
          </reference>
        </references>
      </pivotArea>
    </chartFormat>
  </chartFormats>
  <pivotTableStyleInfo name="PivotStyleLight16"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47.xml><?xml version="1.0" encoding="utf-8"?>
<pivotTableDefinition xmlns="http://schemas.openxmlformats.org/spreadsheetml/2006/main" name="Tabla dinámica5" cacheId="0" applyNumberFormats="0" applyBorderFormats="0" applyFontFormats="0" applyPatternFormats="0" applyAlignmentFormats="0" applyWidthHeightFormats="1" dataCaption="Valores" updatedVersion="3" minRefreshableVersion="3" showCalcMbrs="0" useAutoFormatting="1" itemPrintTitles="1" createdVersion="3" indent="0" outline="1" outlineData="1" multipleFieldFilters="0" chartFormat="5" rowHeaderCaption="Mes">
  <location ref="B26:E40" firstHeaderRow="1" firstDataRow="2" firstDataCol="1" rowPageCount="1" colPageCount="1"/>
  <pivotFields count="26">
    <pivotField axis="axisRow" showAll="0" defaultSubtotal="0">
      <items count="14">
        <item x="0"/>
        <item x="1"/>
        <item x="2"/>
        <item x="3"/>
        <item x="4"/>
        <item x="5"/>
        <item x="6"/>
        <item x="7"/>
        <item x="8"/>
        <item x="9"/>
        <item x="10"/>
        <item x="11"/>
        <item x="12"/>
        <item x="13"/>
      </items>
    </pivotField>
    <pivotField showAll="0"/>
    <pivotField showAll="0"/>
    <pivotField showAll="0"/>
    <pivotField showAll="0"/>
    <pivotField showAll="0"/>
    <pivotField showAll="0"/>
    <pivotField showAll="0"/>
    <pivotField showAll="0"/>
    <pivotField showAll="0"/>
    <pivotField axis="axisCol" dataField="1" showAll="0">
      <items count="12">
        <item x="1"/>
        <item x="0"/>
        <item x="2"/>
        <item x="3"/>
        <item m="1" x="9"/>
        <item m="1" x="4"/>
        <item m="1" x="7"/>
        <item m="1" x="8"/>
        <item m="1" x="10"/>
        <item m="1" x="6"/>
        <item m="1" x="5"/>
        <item t="default"/>
      </items>
    </pivotField>
    <pivotField showAll="0"/>
    <pivotField showAll="0"/>
    <pivotField showAll="0"/>
    <pivotField showAll="0"/>
    <pivotField showAll="0"/>
    <pivotField showAll="0"/>
    <pivotField axis="axisPage" multipleItemSelectionAllowed="1" showAll="0">
      <items count="11">
        <item x="0"/>
        <item h="1" x="1"/>
        <item h="1" x="5"/>
        <item h="1" x="8"/>
        <item h="1" x="2"/>
        <item h="1" x="3"/>
        <item h="1" x="9"/>
        <item h="1" x="7"/>
        <item h="1" x="4"/>
        <item h="1" x="6"/>
        <item t="default"/>
      </items>
    </pivotField>
    <pivotField showAll="0"/>
    <pivotField showAll="0"/>
    <pivotField showAll="0"/>
    <pivotField showAll="0"/>
    <pivotField showAll="0"/>
    <pivotField showAll="0"/>
    <pivotField showAll="0"/>
    <pivotField showAll="0"/>
  </pivotFields>
  <rowFields count="1">
    <field x="0"/>
  </rowFields>
  <rowItems count="13">
    <i>
      <x v="1"/>
    </i>
    <i>
      <x v="2"/>
    </i>
    <i>
      <x v="3"/>
    </i>
    <i>
      <x v="4"/>
    </i>
    <i>
      <x v="5"/>
    </i>
    <i>
      <x v="6"/>
    </i>
    <i>
      <x v="7"/>
    </i>
    <i>
      <x v="8"/>
    </i>
    <i>
      <x v="9"/>
    </i>
    <i>
      <x v="10"/>
    </i>
    <i>
      <x v="11"/>
    </i>
    <i>
      <x v="12"/>
    </i>
    <i t="grand">
      <x/>
    </i>
  </rowItems>
  <colFields count="1">
    <field x="10"/>
  </colFields>
  <colItems count="3">
    <i>
      <x/>
    </i>
    <i>
      <x v="1"/>
    </i>
    <i t="grand">
      <x/>
    </i>
  </colItems>
  <pageFields count="1">
    <pageField fld="17" hier="-1"/>
  </pageFields>
  <dataFields count="1">
    <dataField name="Cuenta de Sexo" fld="10" subtotal="count" baseField="0" baseItem="0"/>
  </dataFields>
  <formats count="3">
    <format dxfId="333">
      <pivotArea type="all" dataOnly="0" outline="0" fieldPosition="0"/>
    </format>
    <format dxfId="332">
      <pivotArea type="all" dataOnly="0" outline="0" fieldPosition="0"/>
    </format>
    <format dxfId="331">
      <pivotArea type="all" dataOnly="0" outline="0" fieldPosition="0"/>
    </format>
  </formats>
  <chartFormats count="13">
    <chartFormat chart="0" format="0" series="1">
      <pivotArea type="data" outline="0" fieldPosition="0">
        <references count="2">
          <reference field="4294967294" count="1" selected="0">
            <x v="0"/>
          </reference>
          <reference field="10" count="1" selected="0">
            <x v="0"/>
          </reference>
        </references>
      </pivotArea>
    </chartFormat>
    <chartFormat chart="0" format="1" series="1">
      <pivotArea type="data" outline="0" fieldPosition="0">
        <references count="2">
          <reference field="4294967294" count="1" selected="0">
            <x v="0"/>
          </reference>
          <reference field="10" count="1" selected="0">
            <x v="1"/>
          </reference>
        </references>
      </pivotArea>
    </chartFormat>
    <chartFormat chart="1" format="0" series="1">
      <pivotArea type="data" outline="0" fieldPosition="0">
        <references count="2">
          <reference field="4294967294" count="1" selected="0">
            <x v="0"/>
          </reference>
          <reference field="10" count="1" selected="0">
            <x v="0"/>
          </reference>
        </references>
      </pivotArea>
    </chartFormat>
    <chartFormat chart="1" format="1" series="1">
      <pivotArea type="data" outline="0" fieldPosition="0">
        <references count="2">
          <reference field="4294967294" count="1" selected="0">
            <x v="0"/>
          </reference>
          <reference field="10" count="1" selected="0">
            <x v="1"/>
          </reference>
        </references>
      </pivotArea>
    </chartFormat>
    <chartFormat chart="2" format="0" series="1">
      <pivotArea type="data" outline="0" fieldPosition="0">
        <references count="2">
          <reference field="4294967294" count="1" selected="0">
            <x v="0"/>
          </reference>
          <reference field="10" count="1" selected="0">
            <x v="0"/>
          </reference>
        </references>
      </pivotArea>
    </chartFormat>
    <chartFormat chart="2" format="1" series="1">
      <pivotArea type="data" outline="0" fieldPosition="0">
        <references count="2">
          <reference field="4294967294" count="1" selected="0">
            <x v="0"/>
          </reference>
          <reference field="10" count="1" selected="0">
            <x v="1"/>
          </reference>
        </references>
      </pivotArea>
    </chartFormat>
    <chartFormat chart="3" format="0" series="1">
      <pivotArea type="data" outline="0" fieldPosition="0">
        <references count="2">
          <reference field="4294967294" count="1" selected="0">
            <x v="0"/>
          </reference>
          <reference field="10" count="1" selected="0">
            <x v="0"/>
          </reference>
        </references>
      </pivotArea>
    </chartFormat>
    <chartFormat chart="3" format="1" series="1">
      <pivotArea type="data" outline="0" fieldPosition="0">
        <references count="2">
          <reference field="4294967294" count="1" selected="0">
            <x v="0"/>
          </reference>
          <reference field="10" count="1" selected="0">
            <x v="1"/>
          </reference>
        </references>
      </pivotArea>
    </chartFormat>
    <chartFormat chart="4" format="0" series="1">
      <pivotArea type="data" outline="0" fieldPosition="0">
        <references count="2">
          <reference field="4294967294" count="1" selected="0">
            <x v="0"/>
          </reference>
          <reference field="10" count="1" selected="0">
            <x v="0"/>
          </reference>
        </references>
      </pivotArea>
    </chartFormat>
    <chartFormat chart="4" format="1" series="1">
      <pivotArea type="data" outline="0" fieldPosition="0">
        <references count="2">
          <reference field="4294967294" count="1" selected="0">
            <x v="0"/>
          </reference>
          <reference field="10" count="1" selected="0">
            <x v="1"/>
          </reference>
        </references>
      </pivotArea>
    </chartFormat>
    <chartFormat chart="4" format="2">
      <pivotArea type="data" outline="0" fieldPosition="0">
        <references count="3">
          <reference field="4294967294" count="1" selected="0">
            <x v="0"/>
          </reference>
          <reference field="0" count="1" selected="0">
            <x v="8"/>
          </reference>
          <reference field="10" count="1" selected="0">
            <x v="0"/>
          </reference>
        </references>
      </pivotArea>
    </chartFormat>
    <chartFormat chart="4" format="3">
      <pivotArea type="data" outline="0" fieldPosition="0">
        <references count="3">
          <reference field="4294967294" count="1" selected="0">
            <x v="0"/>
          </reference>
          <reference field="0" count="1" selected="0">
            <x v="8"/>
          </reference>
          <reference field="10" count="1" selected="0">
            <x v="1"/>
          </reference>
        </references>
      </pivotArea>
    </chartFormat>
    <chartFormat chart="4" format="4" series="1">
      <pivotArea type="data" outline="0" fieldPosition="0">
        <references count="2">
          <reference field="4294967294" count="1" selected="0">
            <x v="0"/>
          </reference>
          <reference field="10" count="1" selected="0">
            <x v="10"/>
          </reference>
        </references>
      </pivotArea>
    </chartFormat>
  </chartFormats>
  <pivotTableStyleInfo name="PivotStyleLight16"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48.xml><?xml version="1.0" encoding="utf-8"?>
<pivotTableDefinition xmlns="http://schemas.openxmlformats.org/spreadsheetml/2006/main" name="Tabla dinámica2" cacheId="0" applyNumberFormats="0" applyBorderFormats="0" applyFontFormats="0" applyPatternFormats="0" applyAlignmentFormats="0" applyWidthHeightFormats="1" dataCaption="Valores" updatedVersion="3" minRefreshableVersion="3" showCalcMbrs="0" useAutoFormatting="1" itemPrintTitles="1" createdVersion="3" indent="0" outline="1" outlineData="1" multipleFieldFilters="0" chartFormat="9">
  <location ref="C37:F60" firstHeaderRow="1" firstDataRow="2" firstDataCol="1" rowPageCount="1" colPageCount="1"/>
  <pivotFields count="26">
    <pivotField showAll="0"/>
    <pivotField showAll="0"/>
    <pivotField showAll="0"/>
    <pivotField showAll="0"/>
    <pivotField showAll="0"/>
    <pivotField showAll="0"/>
    <pivotField showAll="0"/>
    <pivotField showAll="0"/>
    <pivotField showAll="0"/>
    <pivotField showAll="0"/>
    <pivotField axis="axisCol" dataField="1" multipleItemSelectionAllowed="1" showAll="0">
      <items count="12">
        <item x="1"/>
        <item x="0"/>
        <item h="1" x="2"/>
        <item x="3"/>
        <item h="1" m="1" x="9"/>
        <item h="1" m="1" x="4"/>
        <item h="1" m="1" x="7"/>
        <item h="1" m="1" x="8"/>
        <item h="1" m="1" x="10"/>
        <item h="1" m="1" x="6"/>
        <item h="1" m="1" x="5"/>
        <item t="default"/>
      </items>
    </pivotField>
    <pivotField axis="axisRow" showAll="0" sortType="ascending">
      <items count="23">
        <item x="0"/>
        <item x="21"/>
        <item x="1"/>
        <item x="4"/>
        <item x="5"/>
        <item x="6"/>
        <item x="7"/>
        <item x="8"/>
        <item x="9"/>
        <item x="10"/>
        <item x="2"/>
        <item x="11"/>
        <item x="12"/>
        <item x="13"/>
        <item x="14"/>
        <item x="15"/>
        <item x="16"/>
        <item x="17"/>
        <item x="18"/>
        <item x="19"/>
        <item x="3"/>
        <item x="20"/>
        <item t="default"/>
      </items>
    </pivotField>
    <pivotField showAll="0"/>
    <pivotField showAll="0"/>
    <pivotField showAll="0"/>
    <pivotField showAll="0"/>
    <pivotField showAll="0"/>
    <pivotField axis="axisPage" multipleItemSelectionAllowed="1" showAll="0">
      <items count="11">
        <item x="0"/>
        <item h="1" x="1"/>
        <item h="1" x="5"/>
        <item h="1" x="8"/>
        <item h="1" x="2"/>
        <item h="1" x="3"/>
        <item h="1" x="9"/>
        <item h="1" x="7"/>
        <item h="1" x="4"/>
        <item h="1" x="6"/>
        <item t="default"/>
      </items>
    </pivotField>
    <pivotField showAll="0"/>
    <pivotField showAll="0"/>
    <pivotField showAll="0"/>
    <pivotField showAll="0"/>
    <pivotField showAll="0"/>
    <pivotField showAll="0"/>
    <pivotField showAll="0"/>
    <pivotField showAll="0"/>
  </pivotFields>
  <rowFields count="1">
    <field x="11"/>
  </rowFields>
  <rowItems count="22">
    <i>
      <x/>
    </i>
    <i>
      <x v="2"/>
    </i>
    <i>
      <x v="3"/>
    </i>
    <i>
      <x v="4"/>
    </i>
    <i>
      <x v="5"/>
    </i>
    <i>
      <x v="6"/>
    </i>
    <i>
      <x v="7"/>
    </i>
    <i>
      <x v="8"/>
    </i>
    <i>
      <x v="9"/>
    </i>
    <i>
      <x v="10"/>
    </i>
    <i>
      <x v="11"/>
    </i>
    <i>
      <x v="12"/>
    </i>
    <i>
      <x v="13"/>
    </i>
    <i>
      <x v="14"/>
    </i>
    <i>
      <x v="15"/>
    </i>
    <i>
      <x v="16"/>
    </i>
    <i>
      <x v="17"/>
    </i>
    <i>
      <x v="18"/>
    </i>
    <i>
      <x v="19"/>
    </i>
    <i>
      <x v="20"/>
    </i>
    <i>
      <x v="21"/>
    </i>
    <i t="grand">
      <x/>
    </i>
  </rowItems>
  <colFields count="1">
    <field x="10"/>
  </colFields>
  <colItems count="3">
    <i>
      <x/>
    </i>
    <i>
      <x v="1"/>
    </i>
    <i t="grand">
      <x/>
    </i>
  </colItems>
  <pageFields count="1">
    <pageField fld="17" hier="-1"/>
  </pageFields>
  <dataFields count="1">
    <dataField name="Cuenta de Sexo" fld="10" subtotal="count" baseField="0" baseItem="0"/>
  </dataFields>
  <formats count="2">
    <format dxfId="295">
      <pivotArea type="all" dataOnly="0" outline="0" fieldPosition="0"/>
    </format>
    <format dxfId="294">
      <pivotArea grandRow="1" grandCol="1" outline="0" collapsedLevelsAreSubtotals="1" fieldPosition="0"/>
    </format>
  </formats>
  <chartFormats count="4">
    <chartFormat chart="0" format="8" series="1">
      <pivotArea type="data" outline="0" fieldPosition="0">
        <references count="1">
          <reference field="4294967294" count="1" selected="0">
            <x v="0"/>
          </reference>
        </references>
      </pivotArea>
    </chartFormat>
    <chartFormat chart="0" format="9" series="1">
      <pivotArea type="data" outline="0" fieldPosition="0">
        <references count="2">
          <reference field="4294967294" count="1" selected="0">
            <x v="0"/>
          </reference>
          <reference field="10" count="1" selected="0">
            <x v="1"/>
          </reference>
        </references>
      </pivotArea>
    </chartFormat>
    <chartFormat chart="0" format="10" series="1">
      <pivotArea type="data" outline="0" fieldPosition="0">
        <references count="2">
          <reference field="4294967294" count="1" selected="0">
            <x v="0"/>
          </reference>
          <reference field="10" count="1" selected="0">
            <x v="3"/>
          </reference>
        </references>
      </pivotArea>
    </chartFormat>
    <chartFormat chart="0" format="11" series="1">
      <pivotArea type="data" outline="0" fieldPosition="0">
        <references count="2">
          <reference field="4294967294" count="1" selected="0">
            <x v="0"/>
          </reference>
          <reference field="10" count="1" selected="0">
            <x v="0"/>
          </reference>
        </references>
      </pivotArea>
    </chartFormat>
  </chartFormats>
  <pivotTableStyleInfo name="PivotStyleLight16"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49.xml><?xml version="1.0" encoding="utf-8"?>
<pivotTableDefinition xmlns="http://schemas.openxmlformats.org/spreadsheetml/2006/main" name="Tabla dinámica12" cacheId="0" applyNumberFormats="0" applyBorderFormats="0" applyFontFormats="0" applyPatternFormats="0" applyAlignmentFormats="0" applyWidthHeightFormats="1" dataCaption="Valores" updatedVersion="3" minRefreshableVersion="3" useAutoFormatting="1" itemPrintTitles="1" createdVersion="6" indent="0" outline="1" outlineData="1" multipleFieldFilters="0" chartFormat="4">
  <location ref="C94:F117" firstHeaderRow="1" firstDataRow="2" firstDataCol="1" rowPageCount="1" colPageCount="1"/>
  <pivotFields count="26">
    <pivotField showAll="0"/>
    <pivotField showAll="0"/>
    <pivotField showAll="0"/>
    <pivotField showAll="0"/>
    <pivotField showAll="0"/>
    <pivotField showAll="0"/>
    <pivotField showAll="0"/>
    <pivotField showAll="0"/>
    <pivotField showAll="0"/>
    <pivotField showAll="0"/>
    <pivotField axis="axisCol" dataField="1" showAll="0">
      <items count="12">
        <item m="1" x="8"/>
        <item m="1" x="9"/>
        <item x="1"/>
        <item m="1" x="4"/>
        <item x="0"/>
        <item m="1" x="7"/>
        <item x="3"/>
        <item h="1" x="2"/>
        <item m="1" x="10"/>
        <item m="1" x="6"/>
        <item m="1" x="5"/>
        <item t="default"/>
      </items>
    </pivotField>
    <pivotField axis="axisRow" showAll="0">
      <items count="23">
        <item x="0"/>
        <item x="1"/>
        <item x="2"/>
        <item x="3"/>
        <item x="4"/>
        <item x="5"/>
        <item x="6"/>
        <item x="7"/>
        <item x="8"/>
        <item x="9"/>
        <item x="10"/>
        <item x="11"/>
        <item x="12"/>
        <item x="13"/>
        <item x="14"/>
        <item x="15"/>
        <item x="16"/>
        <item x="17"/>
        <item x="18"/>
        <item x="19"/>
        <item x="20"/>
        <item x="21"/>
        <item t="default"/>
      </items>
    </pivotField>
    <pivotField showAll="0"/>
    <pivotField showAll="0"/>
    <pivotField showAll="0"/>
    <pivotField showAll="0"/>
    <pivotField showAll="0"/>
    <pivotField axis="axisPage" multipleItemSelectionAllowed="1" showAll="0">
      <items count="11">
        <item x="0"/>
        <item h="1" x="1"/>
        <item h="1" x="7"/>
        <item h="1" x="5"/>
        <item h="1" x="8"/>
        <item h="1" x="2"/>
        <item h="1" x="3"/>
        <item h="1" x="6"/>
        <item h="1" x="4"/>
        <item h="1" x="9"/>
        <item t="default"/>
      </items>
    </pivotField>
    <pivotField showAll="0"/>
    <pivotField showAll="0"/>
    <pivotField showAll="0"/>
    <pivotField showAll="0"/>
    <pivotField showAll="0"/>
    <pivotField showAll="0"/>
    <pivotField showAll="0"/>
    <pivotField showAll="0"/>
  </pivotFields>
  <rowFields count="1">
    <field x="11"/>
  </rowFields>
  <rowItems count="22">
    <i>
      <x/>
    </i>
    <i>
      <x v="1"/>
    </i>
    <i>
      <x v="2"/>
    </i>
    <i>
      <x v="3"/>
    </i>
    <i>
      <x v="4"/>
    </i>
    <i>
      <x v="5"/>
    </i>
    <i>
      <x v="6"/>
    </i>
    <i>
      <x v="7"/>
    </i>
    <i>
      <x v="8"/>
    </i>
    <i>
      <x v="9"/>
    </i>
    <i>
      <x v="10"/>
    </i>
    <i>
      <x v="11"/>
    </i>
    <i>
      <x v="12"/>
    </i>
    <i>
      <x v="13"/>
    </i>
    <i>
      <x v="14"/>
    </i>
    <i>
      <x v="15"/>
    </i>
    <i>
      <x v="16"/>
    </i>
    <i>
      <x v="17"/>
    </i>
    <i>
      <x v="18"/>
    </i>
    <i>
      <x v="19"/>
    </i>
    <i>
      <x v="20"/>
    </i>
    <i t="grand">
      <x/>
    </i>
  </rowItems>
  <colFields count="1">
    <field x="10"/>
  </colFields>
  <colItems count="3">
    <i>
      <x v="2"/>
    </i>
    <i>
      <x v="4"/>
    </i>
    <i t="grand">
      <x/>
    </i>
  </colItems>
  <pageFields count="1">
    <pageField fld="17" hier="-1"/>
  </pageFields>
  <dataFields count="1">
    <dataField name="Cuenta de Sexo" fld="10" subtotal="count" baseField="0" baseItem="0"/>
  </dataFields>
  <formats count="6">
    <format dxfId="301">
      <pivotArea type="all" dataOnly="0" outline="0" fieldPosition="0"/>
    </format>
    <format dxfId="300">
      <pivotArea outline="0" collapsedLevelsAreSubtotals="1" fieldPosition="0"/>
    </format>
    <format dxfId="299">
      <pivotArea field="10" type="button" dataOnly="0" labelOnly="1" outline="0" axis="axisCol" fieldPosition="0"/>
    </format>
    <format dxfId="298">
      <pivotArea type="topRight" dataOnly="0" labelOnly="1" outline="0" fieldPosition="0"/>
    </format>
    <format dxfId="297">
      <pivotArea dataOnly="0" labelOnly="1" fieldPosition="0">
        <references count="1">
          <reference field="10" count="0"/>
        </references>
      </pivotArea>
    </format>
    <format dxfId="296">
      <pivotArea dataOnly="0" labelOnly="1" grandCol="1" outline="0" fieldPosition="0"/>
    </format>
  </formats>
  <chartFormats count="2">
    <chartFormat chart="0" format="0" series="1">
      <pivotArea type="data" outline="0" fieldPosition="0">
        <references count="2">
          <reference field="4294967294" count="1" selected="0">
            <x v="0"/>
          </reference>
          <reference field="10" count="1" selected="0">
            <x v="2"/>
          </reference>
        </references>
      </pivotArea>
    </chartFormat>
    <chartFormat chart="0" format="1" series="1">
      <pivotArea type="data" outline="0" fieldPosition="0">
        <references count="2">
          <reference field="4294967294" count="1" selected="0">
            <x v="0"/>
          </reference>
          <reference field="10" count="1" selected="0">
            <x v="4"/>
          </reference>
        </references>
      </pivotArea>
    </chartFormat>
  </chartFormats>
  <pivotTableStyleInfo name="PivotStyleLight16"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50.xml><?xml version="1.0" encoding="utf-8"?>
<pivotTableDefinition xmlns="http://schemas.openxmlformats.org/spreadsheetml/2006/main" name="Tabla dinámica11" cacheId="0" applyNumberFormats="0" applyBorderFormats="0" applyFontFormats="0" applyPatternFormats="0" applyAlignmentFormats="0" applyWidthHeightFormats="1" dataCaption="Valores" updatedVersion="3" minRefreshableVersion="3" useAutoFormatting="1" itemPrintTitles="1" createdVersion="6" indent="0" outline="1" outlineData="1" multipleFieldFilters="0" chartFormat="5">
  <location ref="C65:G88" firstHeaderRow="1" firstDataRow="2" firstDataCol="1" rowPageCount="1" colPageCount="1"/>
  <pivotFields count="26">
    <pivotField showAll="0"/>
    <pivotField showAll="0"/>
    <pivotField showAll="0"/>
    <pivotField showAll="0"/>
    <pivotField showAll="0"/>
    <pivotField showAll="0"/>
    <pivotField showAll="0"/>
    <pivotField showAll="0"/>
    <pivotField showAll="0"/>
    <pivotField showAll="0"/>
    <pivotField axis="axisCol" dataField="1" showAll="0">
      <items count="12">
        <item m="1" x="8"/>
        <item m="1" x="9"/>
        <item x="1"/>
        <item m="1" x="4"/>
        <item x="0"/>
        <item m="1" x="7"/>
        <item x="3"/>
        <item h="1" x="2"/>
        <item m="1" x="10"/>
        <item m="1" x="6"/>
        <item m="1" x="5"/>
        <item t="default"/>
      </items>
    </pivotField>
    <pivotField axis="axisRow" showAll="0">
      <items count="23">
        <item x="0"/>
        <item x="1"/>
        <item x="2"/>
        <item x="3"/>
        <item x="4"/>
        <item x="5"/>
        <item x="6"/>
        <item x="7"/>
        <item x="8"/>
        <item x="9"/>
        <item x="10"/>
        <item x="11"/>
        <item x="12"/>
        <item x="13"/>
        <item x="14"/>
        <item x="15"/>
        <item x="16"/>
        <item x="17"/>
        <item x="18"/>
        <item x="19"/>
        <item x="20"/>
        <item x="21"/>
        <item t="default"/>
      </items>
    </pivotField>
    <pivotField showAll="0"/>
    <pivotField showAll="0"/>
    <pivotField showAll="0"/>
    <pivotField showAll="0"/>
    <pivotField showAll="0"/>
    <pivotField axis="axisPage" showAll="0">
      <items count="11">
        <item x="0"/>
        <item x="1"/>
        <item x="7"/>
        <item x="5"/>
        <item x="8"/>
        <item x="2"/>
        <item x="3"/>
        <item x="6"/>
        <item x="4"/>
        <item x="9"/>
        <item t="default"/>
      </items>
    </pivotField>
    <pivotField showAll="0"/>
    <pivotField showAll="0"/>
    <pivotField showAll="0"/>
    <pivotField showAll="0"/>
    <pivotField showAll="0"/>
    <pivotField showAll="0"/>
    <pivotField showAll="0"/>
    <pivotField showAll="0"/>
  </pivotFields>
  <rowFields count="1">
    <field x="11"/>
  </rowFields>
  <rowItems count="22">
    <i>
      <x/>
    </i>
    <i>
      <x v="1"/>
    </i>
    <i>
      <x v="2"/>
    </i>
    <i>
      <x v="3"/>
    </i>
    <i>
      <x v="4"/>
    </i>
    <i>
      <x v="5"/>
    </i>
    <i>
      <x v="6"/>
    </i>
    <i>
      <x v="7"/>
    </i>
    <i>
      <x v="8"/>
    </i>
    <i>
      <x v="9"/>
    </i>
    <i>
      <x v="10"/>
    </i>
    <i>
      <x v="11"/>
    </i>
    <i>
      <x v="12"/>
    </i>
    <i>
      <x v="13"/>
    </i>
    <i>
      <x v="14"/>
    </i>
    <i>
      <x v="15"/>
    </i>
    <i>
      <x v="16"/>
    </i>
    <i>
      <x v="17"/>
    </i>
    <i>
      <x v="18"/>
    </i>
    <i>
      <x v="19"/>
    </i>
    <i>
      <x v="20"/>
    </i>
    <i t="grand">
      <x/>
    </i>
  </rowItems>
  <colFields count="1">
    <field x="10"/>
  </colFields>
  <colItems count="4">
    <i>
      <x v="2"/>
    </i>
    <i>
      <x v="4"/>
    </i>
    <i>
      <x v="6"/>
    </i>
    <i t="grand">
      <x/>
    </i>
  </colItems>
  <pageFields count="1">
    <pageField fld="17" hier="-1"/>
  </pageFields>
  <dataFields count="1">
    <dataField name="Cuenta de Sexo" fld="10" subtotal="count" baseField="0" baseItem="0"/>
  </dataFields>
  <formats count="6">
    <format dxfId="307">
      <pivotArea type="all" dataOnly="0" outline="0" fieldPosition="0"/>
    </format>
    <format dxfId="306">
      <pivotArea outline="0" collapsedLevelsAreSubtotals="1" fieldPosition="0"/>
    </format>
    <format dxfId="305">
      <pivotArea field="10" type="button" dataOnly="0" labelOnly="1" outline="0" axis="axisCol" fieldPosition="0"/>
    </format>
    <format dxfId="304">
      <pivotArea type="topRight" dataOnly="0" labelOnly="1" outline="0" fieldPosition="0"/>
    </format>
    <format dxfId="303">
      <pivotArea dataOnly="0" labelOnly="1" fieldPosition="0">
        <references count="1">
          <reference field="10" count="0"/>
        </references>
      </pivotArea>
    </format>
    <format dxfId="302">
      <pivotArea dataOnly="0" labelOnly="1" grandCol="1" outline="0" fieldPosition="0"/>
    </format>
  </formats>
  <chartFormats count="3">
    <chartFormat chart="0" format="0" series="1">
      <pivotArea type="data" outline="0" fieldPosition="0">
        <references count="2">
          <reference field="4294967294" count="1" selected="0">
            <x v="0"/>
          </reference>
          <reference field="10" count="1" selected="0">
            <x v="2"/>
          </reference>
        </references>
      </pivotArea>
    </chartFormat>
    <chartFormat chart="0" format="1" series="1">
      <pivotArea type="data" outline="0" fieldPosition="0">
        <references count="2">
          <reference field="4294967294" count="1" selected="0">
            <x v="0"/>
          </reference>
          <reference field="10" count="1" selected="0">
            <x v="4"/>
          </reference>
        </references>
      </pivotArea>
    </chartFormat>
    <chartFormat chart="0" format="2" series="1">
      <pivotArea type="data" outline="0" fieldPosition="0">
        <references count="2">
          <reference field="4294967294" count="1" selected="0">
            <x v="0"/>
          </reference>
          <reference field="10" count="1" selected="0">
            <x v="6"/>
          </reference>
        </references>
      </pivotArea>
    </chartFormat>
  </chartFormats>
  <pivotTableStyleInfo name="PivotStyleLight16"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51.xml><?xml version="1.0" encoding="utf-8"?>
<pivotTableDefinition xmlns="http://schemas.openxmlformats.org/spreadsheetml/2006/main" name="Tabla dinámica1" cacheId="0" applyNumberFormats="0" applyBorderFormats="0" applyFontFormats="0" applyPatternFormats="0" applyAlignmentFormats="0" applyWidthHeightFormats="1" dataCaption="Valores" updatedVersion="3" minRefreshableVersion="3" showCalcMbrs="0" useAutoFormatting="1" itemPrintTitles="1" createdVersion="3" indent="0" outline="1" outlineData="1" multipleFieldFilters="0" chartFormat="3">
  <location ref="C3:H26" firstHeaderRow="1" firstDataRow="2" firstDataCol="1" rowPageCount="1" colPageCount="1"/>
  <pivotFields count="26">
    <pivotField showAll="0"/>
    <pivotField showAll="0"/>
    <pivotField showAll="0"/>
    <pivotField showAll="0"/>
    <pivotField showAll="0"/>
    <pivotField showAll="0"/>
    <pivotField showAll="0"/>
    <pivotField showAll="0"/>
    <pivotField showAll="0"/>
    <pivotField showAll="0"/>
    <pivotField dataField="1" showAll="0"/>
    <pivotField axis="axisRow" showAll="0" sortType="ascending">
      <items count="23">
        <item x="0"/>
        <item x="21"/>
        <item x="1"/>
        <item x="4"/>
        <item x="5"/>
        <item x="6"/>
        <item x="7"/>
        <item x="8"/>
        <item x="9"/>
        <item x="10"/>
        <item x="2"/>
        <item x="11"/>
        <item x="12"/>
        <item x="13"/>
        <item x="14"/>
        <item x="15"/>
        <item x="16"/>
        <item x="17"/>
        <item x="18"/>
        <item x="19"/>
        <item x="3"/>
        <item x="20"/>
        <item t="default"/>
      </items>
    </pivotField>
    <pivotField showAll="0"/>
    <pivotField showAll="0"/>
    <pivotField showAll="0"/>
    <pivotField showAll="0"/>
    <pivotField showAll="0"/>
    <pivotField axis="axisPage" multipleItemSelectionAllowed="1" showAll="0">
      <items count="11">
        <item x="0"/>
        <item h="1" x="1"/>
        <item h="1" x="5"/>
        <item h="1" x="8"/>
        <item h="1" x="2"/>
        <item h="1" x="3"/>
        <item h="1" x="9"/>
        <item h="1" x="7"/>
        <item h="1" x="4"/>
        <item h="1" x="6"/>
        <item t="default"/>
      </items>
    </pivotField>
    <pivotField showAll="0"/>
    <pivotField showAll="0"/>
    <pivotField showAll="0"/>
    <pivotField axis="axisCol" showAll="0">
      <items count="6">
        <item x="1"/>
        <item x="0"/>
        <item x="4"/>
        <item x="2"/>
        <item x="3"/>
        <item t="default"/>
      </items>
    </pivotField>
    <pivotField showAll="0"/>
    <pivotField showAll="0"/>
    <pivotField showAll="0"/>
    <pivotField showAll="0"/>
  </pivotFields>
  <rowFields count="1">
    <field x="11"/>
  </rowFields>
  <rowItems count="22">
    <i>
      <x/>
    </i>
    <i>
      <x v="2"/>
    </i>
    <i>
      <x v="3"/>
    </i>
    <i>
      <x v="4"/>
    </i>
    <i>
      <x v="5"/>
    </i>
    <i>
      <x v="6"/>
    </i>
    <i>
      <x v="7"/>
    </i>
    <i>
      <x v="8"/>
    </i>
    <i>
      <x v="9"/>
    </i>
    <i>
      <x v="10"/>
    </i>
    <i>
      <x v="11"/>
    </i>
    <i>
      <x v="12"/>
    </i>
    <i>
      <x v="13"/>
    </i>
    <i>
      <x v="14"/>
    </i>
    <i>
      <x v="15"/>
    </i>
    <i>
      <x v="16"/>
    </i>
    <i>
      <x v="17"/>
    </i>
    <i>
      <x v="18"/>
    </i>
    <i>
      <x v="19"/>
    </i>
    <i>
      <x v="20"/>
    </i>
    <i>
      <x v="21"/>
    </i>
    <i t="grand">
      <x/>
    </i>
  </rowItems>
  <colFields count="1">
    <field x="21"/>
  </colFields>
  <colItems count="5">
    <i>
      <x/>
    </i>
    <i>
      <x v="1"/>
    </i>
    <i>
      <x v="3"/>
    </i>
    <i>
      <x v="4"/>
    </i>
    <i t="grand">
      <x/>
    </i>
  </colItems>
  <pageFields count="1">
    <pageField fld="17" hier="-1"/>
  </pageFields>
  <dataFields count="1">
    <dataField name="Cuenta de Sexo" fld="10" subtotal="count" baseField="0" baseItem="0"/>
  </dataFields>
  <formats count="8">
    <format dxfId="315">
      <pivotArea type="all" dataOnly="0" outline="0" fieldPosition="0"/>
    </format>
    <format dxfId="314">
      <pivotArea field="21" grandRow="1" outline="0" collapsedLevelsAreSubtotals="1" axis="axisCol" fieldPosition="0">
        <references count="1">
          <reference field="21" count="2" selected="0">
            <x v="0"/>
            <x v="1"/>
          </reference>
        </references>
      </pivotArea>
    </format>
    <format dxfId="313">
      <pivotArea grandRow="1" grandCol="1" outline="0" collapsedLevelsAreSubtotals="1" fieldPosition="0"/>
    </format>
    <format dxfId="312">
      <pivotArea outline="0" collapsedLevelsAreSubtotals="1" fieldPosition="0"/>
    </format>
    <format dxfId="311">
      <pivotArea field="11" type="button" dataOnly="0" labelOnly="1" outline="0" axis="axisRow" fieldPosition="0"/>
    </format>
    <format dxfId="310">
      <pivotArea dataOnly="0" labelOnly="1" grandRow="1" outline="0" fieldPosition="0"/>
    </format>
    <format dxfId="309">
      <pivotArea dataOnly="0" labelOnly="1" fieldPosition="0">
        <references count="1">
          <reference field="21" count="0"/>
        </references>
      </pivotArea>
    </format>
    <format dxfId="308">
      <pivotArea dataOnly="0" labelOnly="1" grandCol="1" outline="0" fieldPosition="0"/>
    </format>
  </formats>
  <pivotTableStyleInfo name="PivotStyleLight16"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52.xml><?xml version="1.0" encoding="utf-8"?>
<pivotTableDefinition xmlns="http://schemas.openxmlformats.org/spreadsheetml/2006/main" name="Tabla dinámica1" cacheId="0" applyNumberFormats="0" applyBorderFormats="0" applyFontFormats="0" applyPatternFormats="0" applyAlignmentFormats="0" applyWidthHeightFormats="1" dataCaption="Valores" updatedVersion="3" minRefreshableVersion="3" showCalcMbrs="0" useAutoFormatting="1" itemPrintTitles="1" createdVersion="3" indent="0" outline="1" outlineData="1" multipleFieldFilters="0" chartFormat="1" rowHeaderCaption="Vigilancia">
  <location ref="E23:F27" firstHeaderRow="1" firstDataRow="1" firstDataCol="1" rowPageCount="2" colPageCount="1"/>
  <pivotFields count="26">
    <pivotField showAll="0"/>
    <pivotField showAll="0"/>
    <pivotField showAll="0"/>
    <pivotField showAll="0"/>
    <pivotField showAll="0"/>
    <pivotField axis="axisPage" multipleItemSelectionAllowed="1" showAll="0">
      <items count="21">
        <item h="1" x="4"/>
        <item h="1" x="8"/>
        <item h="1" x="9"/>
        <item x="7"/>
        <item h="1" x="2"/>
        <item h="1" x="11"/>
        <item h="1" x="14"/>
        <item h="1" x="3"/>
        <item h="1" x="0"/>
        <item h="1" x="12"/>
        <item h="1" x="15"/>
        <item h="1" x="6"/>
        <item h="1" x="13"/>
        <item h="1" x="1"/>
        <item h="1" x="16"/>
        <item h="1" x="18"/>
        <item h="1" x="17"/>
        <item h="1" x="5"/>
        <item h="1" x="10"/>
        <item h="1" x="19"/>
        <item t="default"/>
      </items>
    </pivotField>
    <pivotField showAll="0"/>
    <pivotField showAll="0"/>
    <pivotField showAll="0"/>
    <pivotField showAll="0"/>
    <pivotField dataField="1" showAll="0"/>
    <pivotField showAll="0"/>
    <pivotField showAll="0"/>
    <pivotField showAll="0"/>
    <pivotField showAll="0"/>
    <pivotField showAll="0"/>
    <pivotField showAll="0"/>
    <pivotField axis="axisPage" multipleItemSelectionAllowed="1" showAll="0">
      <items count="11">
        <item x="0"/>
        <item h="1" x="1"/>
        <item h="1" x="7"/>
        <item h="1" x="5"/>
        <item h="1" x="8"/>
        <item h="1" x="2"/>
        <item h="1" x="3"/>
        <item h="1" x="6"/>
        <item h="1" x="4"/>
        <item h="1" x="9"/>
        <item t="default"/>
      </items>
    </pivotField>
    <pivotField showAll="0"/>
    <pivotField showAll="0"/>
    <pivotField showAll="0"/>
    <pivotField axis="axisRow" showAll="0">
      <items count="6">
        <item x="1"/>
        <item x="0"/>
        <item h="1" x="4"/>
        <item x="2"/>
        <item h="1" x="3"/>
        <item t="default"/>
      </items>
    </pivotField>
    <pivotField showAll="0"/>
    <pivotField showAll="0"/>
    <pivotField showAll="0"/>
    <pivotField showAll="0"/>
  </pivotFields>
  <rowFields count="1">
    <field x="21"/>
  </rowFields>
  <rowItems count="4">
    <i>
      <x/>
    </i>
    <i>
      <x v="1"/>
    </i>
    <i>
      <x v="3"/>
    </i>
    <i t="grand">
      <x/>
    </i>
  </rowItems>
  <colItems count="1">
    <i/>
  </colItems>
  <pageFields count="2">
    <pageField fld="5" hier="-1"/>
    <pageField fld="17" hier="-1"/>
  </pageFields>
  <dataFields count="1">
    <dataField name="Total" fld="10" subtotal="count" baseField="0" baseItem="0"/>
  </dataFields>
  <formats count="12">
    <format dxfId="243">
      <pivotArea type="all" dataOnly="0" outline="0" fieldPosition="0"/>
    </format>
    <format dxfId="242">
      <pivotArea field="21" grandCol="1" outline="0" collapsedLevelsAreSubtotals="1" axis="axisRow" fieldPosition="0">
        <references count="1">
          <reference field="21" count="2" selected="0">
            <x v="0"/>
            <x v="1"/>
          </reference>
        </references>
      </pivotArea>
    </format>
    <format dxfId="241">
      <pivotArea grandRow="1" grandCol="1" outline="0" collapsedLevelsAreSubtotals="1" fieldPosition="0"/>
    </format>
    <format dxfId="240">
      <pivotArea collapsedLevelsAreSubtotals="1" fieldPosition="0">
        <references count="1">
          <reference field="21" count="2">
            <x v="0"/>
            <x v="1"/>
          </reference>
        </references>
      </pivotArea>
    </format>
    <format dxfId="239">
      <pivotArea collapsedLevelsAreSubtotals="1" fieldPosition="0">
        <references count="1">
          <reference field="21" count="2">
            <x v="0"/>
            <x v="1"/>
          </reference>
        </references>
      </pivotArea>
    </format>
    <format dxfId="238">
      <pivotArea dataOnly="0" outline="0" axis="axisValues" fieldPosition="0"/>
    </format>
    <format dxfId="237">
      <pivotArea dataOnly="0" outline="0" axis="axisValues" fieldPosition="0"/>
    </format>
    <format dxfId="236">
      <pivotArea outline="0" collapsedLevelsAreSubtotals="1" fieldPosition="0"/>
    </format>
    <format dxfId="235">
      <pivotArea collapsedLevelsAreSubtotals="1" fieldPosition="0">
        <references count="1">
          <reference field="21" count="1">
            <x v="1"/>
          </reference>
        </references>
      </pivotArea>
    </format>
    <format dxfId="234">
      <pivotArea dataOnly="0" labelOnly="1" fieldPosition="0">
        <references count="1">
          <reference field="21" count="1">
            <x v="1"/>
          </reference>
        </references>
      </pivotArea>
    </format>
    <format dxfId="233">
      <pivotArea collapsedLevelsAreSubtotals="1" fieldPosition="0">
        <references count="1">
          <reference field="21" count="1">
            <x v="1"/>
          </reference>
        </references>
      </pivotArea>
    </format>
    <format dxfId="232">
      <pivotArea dataOnly="0" labelOnly="1" fieldPosition="0">
        <references count="1">
          <reference field="21" count="1">
            <x v="1"/>
          </reference>
        </references>
      </pivotArea>
    </format>
  </formats>
  <chartFormats count="2">
    <chartFormat chart="0" format="0" series="1">
      <pivotArea type="data" outline="0" fieldPosition="0">
        <references count="2">
          <reference field="4294967294" count="1" selected="0">
            <x v="0"/>
          </reference>
          <reference field="21" count="1" selected="0">
            <x v="0"/>
          </reference>
        </references>
      </pivotArea>
    </chartFormat>
    <chartFormat chart="0" format="2" series="1">
      <pivotArea type="data" outline="0" fieldPosition="0">
        <references count="2">
          <reference field="4294967294" count="1" selected="0">
            <x v="0"/>
          </reference>
          <reference field="21" count="1" selected="0">
            <x v="1"/>
          </reference>
        </references>
      </pivotArea>
    </chartFormat>
  </chartFormats>
  <pivotTableStyleInfo name="PivotStyleLight16"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53.xml><?xml version="1.0" encoding="utf-8"?>
<pivotTableDefinition xmlns="http://schemas.openxmlformats.org/spreadsheetml/2006/main" name="TablaDinámica1" cacheId="0" applyNumberFormats="0" applyBorderFormats="0" applyFontFormats="0" applyPatternFormats="0" applyAlignmentFormats="0" applyWidthHeightFormats="1" dataCaption="Valores" updatedVersion="3" minRefreshableVersion="3" showCalcMbrs="0" useAutoFormatting="1" itemPrintTitles="1" createdVersion="3" indent="0" outline="1" outlineData="1" multipleFieldFilters="0" chartFormat="10" rowHeaderCaption="Vigilancia">
  <location ref="E68:J82" firstHeaderRow="1" firstDataRow="2" firstDataCol="1" rowPageCount="1" colPageCount="1"/>
  <pivotFields count="26">
    <pivotField axis="axisRow" showAll="0">
      <items count="15">
        <item x="0"/>
        <item x="1"/>
        <item x="2"/>
        <item x="3"/>
        <item x="4"/>
        <item x="5"/>
        <item x="6"/>
        <item x="7"/>
        <item x="8"/>
        <item x="9"/>
        <item x="10"/>
        <item x="11"/>
        <item x="12"/>
        <item x="13"/>
        <item t="default"/>
      </items>
    </pivotField>
    <pivotField showAll="0"/>
    <pivotField showAll="0"/>
    <pivotField showAll="0"/>
    <pivotField showAll="0"/>
    <pivotField showAll="0"/>
    <pivotField showAll="0"/>
    <pivotField showAll="0"/>
    <pivotField showAll="0"/>
    <pivotField showAll="0"/>
    <pivotField dataField="1" showAll="0"/>
    <pivotField showAll="0"/>
    <pivotField showAll="0"/>
    <pivotField showAll="0"/>
    <pivotField showAll="0"/>
    <pivotField showAll="0"/>
    <pivotField showAll="0"/>
    <pivotField axis="axisPage" multipleItemSelectionAllowed="1" showAll="0">
      <items count="11">
        <item x="0"/>
        <item h="1" x="1"/>
        <item h="1" x="7"/>
        <item h="1" x="5"/>
        <item h="1" x="8"/>
        <item h="1" x="2"/>
        <item h="1" x="3"/>
        <item h="1" x="6"/>
        <item h="1" x="4"/>
        <item h="1" x="9"/>
        <item t="default"/>
      </items>
    </pivotField>
    <pivotField showAll="0"/>
    <pivotField showAll="0"/>
    <pivotField showAll="0"/>
    <pivotField axis="axisCol" showAll="0">
      <items count="6">
        <item x="1"/>
        <item x="0"/>
        <item h="1" x="4"/>
        <item x="2"/>
        <item x="3"/>
        <item t="default"/>
      </items>
    </pivotField>
    <pivotField showAll="0"/>
    <pivotField showAll="0"/>
    <pivotField showAll="0"/>
    <pivotField showAll="0"/>
  </pivotFields>
  <rowFields count="1">
    <field x="0"/>
  </rowFields>
  <rowItems count="13">
    <i>
      <x v="1"/>
    </i>
    <i>
      <x v="2"/>
    </i>
    <i>
      <x v="3"/>
    </i>
    <i>
      <x v="4"/>
    </i>
    <i>
      <x v="5"/>
    </i>
    <i>
      <x v="6"/>
    </i>
    <i>
      <x v="7"/>
    </i>
    <i>
      <x v="8"/>
    </i>
    <i>
      <x v="9"/>
    </i>
    <i>
      <x v="10"/>
    </i>
    <i>
      <x v="11"/>
    </i>
    <i>
      <x v="12"/>
    </i>
    <i t="grand">
      <x/>
    </i>
  </rowItems>
  <colFields count="1">
    <field x="21"/>
  </colFields>
  <colItems count="5">
    <i>
      <x/>
    </i>
    <i>
      <x v="1"/>
    </i>
    <i>
      <x v="3"/>
    </i>
    <i>
      <x v="4"/>
    </i>
    <i t="grand">
      <x/>
    </i>
  </colItems>
  <pageFields count="1">
    <pageField fld="17" hier="-1"/>
  </pageFields>
  <dataFields count="1">
    <dataField name="Total" fld="10" subtotal="count" baseField="0" baseItem="0"/>
  </dataFields>
  <formats count="17">
    <format dxfId="260">
      <pivotArea type="all" dataOnly="0" outline="0" fieldPosition="0"/>
    </format>
    <format dxfId="259">
      <pivotArea field="21" grandRow="1" outline="0" collapsedLevelsAreSubtotals="1" axis="axisCol" fieldPosition="0">
        <references count="1">
          <reference field="21" count="2" selected="0">
            <x v="0"/>
            <x v="1"/>
          </reference>
        </references>
      </pivotArea>
    </format>
    <format dxfId="258">
      <pivotArea grandRow="1" grandCol="1" outline="0" collapsedLevelsAreSubtotals="1" fieldPosition="0"/>
    </format>
    <format dxfId="257">
      <pivotArea collapsedLevelsAreSubtotals="1" fieldPosition="0">
        <references count="1">
          <reference field="21" count="2">
            <x v="0"/>
            <x v="1"/>
          </reference>
        </references>
      </pivotArea>
    </format>
    <format dxfId="256">
      <pivotArea collapsedLevelsAreSubtotals="1" fieldPosition="0">
        <references count="1">
          <reference field="21" count="2">
            <x v="0"/>
            <x v="1"/>
          </reference>
        </references>
      </pivotArea>
    </format>
    <format dxfId="255">
      <pivotArea dataOnly="0" outline="0" axis="axisValues" fieldPosition="0"/>
    </format>
    <format dxfId="254">
      <pivotArea dataOnly="0" outline="0" axis="axisValues" fieldPosition="0"/>
    </format>
    <format dxfId="253">
      <pivotArea collapsedLevelsAreSubtotals="1" fieldPosition="0">
        <references count="1">
          <reference field="21" count="1">
            <x v="1"/>
          </reference>
        </references>
      </pivotArea>
    </format>
    <format dxfId="252">
      <pivotArea dataOnly="0" labelOnly="1" fieldPosition="0">
        <references count="1">
          <reference field="21" count="1">
            <x v="1"/>
          </reference>
        </references>
      </pivotArea>
    </format>
    <format dxfId="251">
      <pivotArea outline="0" collapsedLevelsAreSubtotals="1" fieldPosition="0"/>
    </format>
    <format dxfId="250">
      <pivotArea dataOnly="0" labelOnly="1" outline="0" axis="axisValues" fieldPosition="0"/>
    </format>
    <format dxfId="249">
      <pivotArea dataOnly="0" labelOnly="1" outline="0" axis="axisValues" fieldPosition="0"/>
    </format>
    <format dxfId="248">
      <pivotArea outline="0" collapsedLevelsAreSubtotals="1" fieldPosition="0"/>
    </format>
    <format dxfId="247">
      <pivotArea dataOnly="0" labelOnly="1" outline="0" axis="axisValues" fieldPosition="0"/>
    </format>
    <format dxfId="246">
      <pivotArea dataOnly="0" labelOnly="1" outline="0" axis="axisValues" fieldPosition="0"/>
    </format>
    <format dxfId="245">
      <pivotArea collapsedLevelsAreSubtotals="1" fieldPosition="0">
        <references count="1">
          <reference field="21" count="1">
            <x v="0"/>
          </reference>
        </references>
      </pivotArea>
    </format>
    <format dxfId="244">
      <pivotArea dataOnly="0" labelOnly="1" fieldPosition="0">
        <references count="1">
          <reference field="21" count="1">
            <x v="0"/>
          </reference>
        </references>
      </pivotArea>
    </format>
  </formats>
  <chartFormats count="14">
    <chartFormat chart="0" format="0" series="1">
      <pivotArea type="data" outline="0" fieldPosition="0">
        <references count="2">
          <reference field="4294967294" count="1" selected="0">
            <x v="0"/>
          </reference>
          <reference field="21" count="1" selected="0">
            <x v="0"/>
          </reference>
        </references>
      </pivotArea>
    </chartFormat>
    <chartFormat chart="0" format="2" series="1">
      <pivotArea type="data" outline="0" fieldPosition="0">
        <references count="2">
          <reference field="4294967294" count="1" selected="0">
            <x v="0"/>
          </reference>
          <reference field="21" count="1" selected="0">
            <x v="1"/>
          </reference>
        </references>
      </pivotArea>
    </chartFormat>
    <chartFormat chart="1" format="0" series="1">
      <pivotArea type="data" outline="0" fieldPosition="0">
        <references count="2">
          <reference field="4294967294" count="1" selected="0">
            <x v="0"/>
          </reference>
          <reference field="21" count="1" selected="0">
            <x v="0"/>
          </reference>
        </references>
      </pivotArea>
    </chartFormat>
    <chartFormat chart="1" format="2" series="1">
      <pivotArea type="data" outline="0" fieldPosition="0">
        <references count="2">
          <reference field="4294967294" count="1" selected="0">
            <x v="0"/>
          </reference>
          <reference field="21" count="1" selected="0">
            <x v="1"/>
          </reference>
        </references>
      </pivotArea>
    </chartFormat>
    <chartFormat chart="1" format="4" series="1">
      <pivotArea type="data" outline="0" fieldPosition="0">
        <references count="2">
          <reference field="4294967294" count="1" selected="0">
            <x v="0"/>
          </reference>
          <reference field="21" count="1" selected="0">
            <x v="3"/>
          </reference>
        </references>
      </pivotArea>
    </chartFormat>
    <chartFormat chart="2" format="0" series="1">
      <pivotArea type="data" outline="0" fieldPosition="0">
        <references count="2">
          <reference field="4294967294" count="1" selected="0">
            <x v="0"/>
          </reference>
          <reference field="21" count="1" selected="0">
            <x v="0"/>
          </reference>
        </references>
      </pivotArea>
    </chartFormat>
    <chartFormat chart="2" format="1" series="1">
      <pivotArea type="data" outline="0" fieldPosition="0">
        <references count="2">
          <reference field="4294967294" count="1" selected="0">
            <x v="0"/>
          </reference>
          <reference field="21" count="1" selected="0">
            <x v="1"/>
          </reference>
        </references>
      </pivotArea>
    </chartFormat>
    <chartFormat chart="2" format="2" series="1">
      <pivotArea type="data" outline="0" fieldPosition="0">
        <references count="2">
          <reference field="4294967294" count="1" selected="0">
            <x v="0"/>
          </reference>
          <reference field="21" count="1" selected="0">
            <x v="3"/>
          </reference>
        </references>
      </pivotArea>
    </chartFormat>
    <chartFormat chart="2" format="3" series="1">
      <pivotArea type="data" outline="0" fieldPosition="0">
        <references count="2">
          <reference field="4294967294" count="1" selected="0">
            <x v="0"/>
          </reference>
          <reference field="21" count="1" selected="0">
            <x v="4"/>
          </reference>
        </references>
      </pivotArea>
    </chartFormat>
    <chartFormat chart="1" format="5" series="1">
      <pivotArea type="data" outline="0" fieldPosition="0">
        <references count="2">
          <reference field="4294967294" count="1" selected="0">
            <x v="0"/>
          </reference>
          <reference field="21" count="1" selected="0">
            <x v="4"/>
          </reference>
        </references>
      </pivotArea>
    </chartFormat>
    <chartFormat chart="7" format="0" series="1">
      <pivotArea type="data" outline="0" fieldPosition="0">
        <references count="2">
          <reference field="4294967294" count="1" selected="0">
            <x v="0"/>
          </reference>
          <reference field="21" count="1" selected="0">
            <x v="0"/>
          </reference>
        </references>
      </pivotArea>
    </chartFormat>
    <chartFormat chart="7" format="1" series="1">
      <pivotArea type="data" outline="0" fieldPosition="0">
        <references count="2">
          <reference field="4294967294" count="1" selected="0">
            <x v="0"/>
          </reference>
          <reference field="21" count="1" selected="0">
            <x v="1"/>
          </reference>
        </references>
      </pivotArea>
    </chartFormat>
    <chartFormat chart="7" format="2" series="1">
      <pivotArea type="data" outline="0" fieldPosition="0">
        <references count="2">
          <reference field="4294967294" count="1" selected="0">
            <x v="0"/>
          </reference>
          <reference field="21" count="1" selected="0">
            <x v="3"/>
          </reference>
        </references>
      </pivotArea>
    </chartFormat>
    <chartFormat chart="7" format="3" series="1">
      <pivotArea type="data" outline="0" fieldPosition="0">
        <references count="2">
          <reference field="4294967294" count="1" selected="0">
            <x v="0"/>
          </reference>
          <reference field="21" count="1" selected="0">
            <x v="4"/>
          </reference>
        </references>
      </pivotArea>
    </chartFormat>
  </chartFormats>
  <pivotTableStyleInfo name="PivotStyleLight16"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54.xml><?xml version="1.0" encoding="utf-8"?>
<pivotTableDefinition xmlns="http://schemas.openxmlformats.org/spreadsheetml/2006/main" name="TablaDinámica2" cacheId="0" applyNumberFormats="0" applyBorderFormats="0" applyFontFormats="0" applyPatternFormats="0" applyAlignmentFormats="0" applyWidthHeightFormats="1" dataCaption="Valores" updatedVersion="3" minRefreshableVersion="3" showCalcMbrs="0" useAutoFormatting="1" itemPrintTitles="1" createdVersion="3" indent="0" outline="1" outlineData="1" multipleFieldFilters="0" chartFormat="1" rowHeaderCaption="Vigilancia">
  <location ref="E4:F10" firstHeaderRow="1" firstDataRow="1" firstDataCol="1"/>
  <pivotFields count="26">
    <pivotField showAll="0"/>
    <pivotField showAll="0"/>
    <pivotField showAll="0"/>
    <pivotField showAll="0"/>
    <pivotField showAll="0"/>
    <pivotField multipleItemSelectionAllowed="1" showAll="0"/>
    <pivotField showAll="0"/>
    <pivotField showAll="0"/>
    <pivotField showAll="0"/>
    <pivotField showAll="0"/>
    <pivotField dataField="1" showAll="0"/>
    <pivotField showAll="0"/>
    <pivotField showAll="0"/>
    <pivotField showAll="0"/>
    <pivotField showAll="0"/>
    <pivotField showAll="0"/>
    <pivotField showAll="0"/>
    <pivotField multipleItemSelectionAllowed="1" showAll="0"/>
    <pivotField showAll="0"/>
    <pivotField showAll="0"/>
    <pivotField showAll="0"/>
    <pivotField axis="axisRow" showAll="0">
      <items count="6">
        <item x="1"/>
        <item x="0"/>
        <item x="4"/>
        <item x="2"/>
        <item x="3"/>
        <item t="default"/>
      </items>
    </pivotField>
    <pivotField showAll="0"/>
    <pivotField showAll="0"/>
    <pivotField showAll="0"/>
    <pivotField showAll="0"/>
  </pivotFields>
  <rowFields count="1">
    <field x="21"/>
  </rowFields>
  <rowItems count="6">
    <i>
      <x/>
    </i>
    <i>
      <x v="1"/>
    </i>
    <i>
      <x v="2"/>
    </i>
    <i>
      <x v="3"/>
    </i>
    <i>
      <x v="4"/>
    </i>
    <i t="grand">
      <x/>
    </i>
  </rowItems>
  <colItems count="1">
    <i/>
  </colItems>
  <dataFields count="1">
    <dataField name="Total" fld="10" subtotal="count" baseField="0" baseItem="0"/>
  </dataFields>
  <formats count="10">
    <format dxfId="270">
      <pivotArea type="all" dataOnly="0" outline="0" fieldPosition="0"/>
    </format>
    <format dxfId="269">
      <pivotArea field="21" grandCol="1" outline="0" collapsedLevelsAreSubtotals="1" axis="axisRow" fieldPosition="0">
        <references count="1">
          <reference field="21" count="2" selected="0">
            <x v="0"/>
            <x v="1"/>
          </reference>
        </references>
      </pivotArea>
    </format>
    <format dxfId="268">
      <pivotArea grandRow="1" grandCol="1" outline="0" collapsedLevelsAreSubtotals="1" fieldPosition="0"/>
    </format>
    <format dxfId="267">
      <pivotArea collapsedLevelsAreSubtotals="1" fieldPosition="0">
        <references count="1">
          <reference field="21" count="2">
            <x v="0"/>
            <x v="1"/>
          </reference>
        </references>
      </pivotArea>
    </format>
    <format dxfId="266">
      <pivotArea collapsedLevelsAreSubtotals="1" fieldPosition="0">
        <references count="1">
          <reference field="21" count="2">
            <x v="0"/>
            <x v="1"/>
          </reference>
        </references>
      </pivotArea>
    </format>
    <format dxfId="265">
      <pivotArea dataOnly="0" outline="0" axis="axisValues" fieldPosition="0"/>
    </format>
    <format dxfId="264">
      <pivotArea dataOnly="0" outline="0" axis="axisValues" fieldPosition="0"/>
    </format>
    <format dxfId="263">
      <pivotArea outline="0" collapsedLevelsAreSubtotals="1" fieldPosition="0"/>
    </format>
    <format dxfId="262">
      <pivotArea collapsedLevelsAreSubtotals="1" fieldPosition="0">
        <references count="1">
          <reference field="21" count="1">
            <x v="1"/>
          </reference>
        </references>
      </pivotArea>
    </format>
    <format dxfId="261">
      <pivotArea dataOnly="0" labelOnly="1" fieldPosition="0">
        <references count="1">
          <reference field="21" count="1">
            <x v="1"/>
          </reference>
        </references>
      </pivotArea>
    </format>
  </formats>
  <chartFormats count="2">
    <chartFormat chart="0" format="0" series="1">
      <pivotArea type="data" outline="0" fieldPosition="0">
        <references count="2">
          <reference field="4294967294" count="1" selected="0">
            <x v="0"/>
          </reference>
          <reference field="21" count="1" selected="0">
            <x v="0"/>
          </reference>
        </references>
      </pivotArea>
    </chartFormat>
    <chartFormat chart="0" format="2" series="1">
      <pivotArea type="data" outline="0" fieldPosition="0">
        <references count="2">
          <reference field="4294967294" count="1" selected="0">
            <x v="0"/>
          </reference>
          <reference field="21" count="1" selected="0">
            <x v="1"/>
          </reference>
        </references>
      </pivotArea>
    </chartFormat>
  </chartFormats>
  <pivotTableStyleInfo name="PivotStyleLight16"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55.xml><?xml version="1.0" encoding="utf-8"?>
<pivotTableDefinition xmlns="http://schemas.openxmlformats.org/spreadsheetml/2006/main" name="Tabla dinámica2" cacheId="0" applyNumberFormats="0" applyBorderFormats="0" applyFontFormats="0" applyPatternFormats="0" applyAlignmentFormats="0" applyWidthHeightFormats="1" dataCaption="Valores" grandTotalCaption="Total" updatedVersion="3" minRefreshableVersion="3" showCalcMbrs="0" useAutoFormatting="1" itemPrintTitles="1" createdVersion="3" indent="0" outline="1" outlineData="1" multipleFieldFilters="0" chartFormat="2" rowHeaderCaption="Pronostico del Incidente de Ahogamiento" colHeaderCaption="Sexo">
  <location ref="E91:I102" firstHeaderRow="1" firstDataRow="2" firstDataCol="1"/>
  <pivotFields count="26">
    <pivotField multipleItemSelectionAllowed="1" showAll="0"/>
    <pivotField showAll="0" defaultSubtotal="0"/>
    <pivotField showAll="0" defaultSubtotal="0"/>
    <pivotField showAll="0"/>
    <pivotField showAll="0"/>
    <pivotField showAll="0"/>
    <pivotField showAll="0"/>
    <pivotField showAll="0"/>
    <pivotField showAll="0"/>
    <pivotField showAll="0"/>
    <pivotField dataField="1" showAll="0" defaultSubtotal="0"/>
    <pivotField showAll="0"/>
    <pivotField showAll="0"/>
    <pivotField showAll="0"/>
    <pivotField showAll="0"/>
    <pivotField showAll="0"/>
    <pivotField showAll="0"/>
    <pivotField axis="axisRow" showAll="0">
      <items count="11">
        <item x="0"/>
        <item x="2"/>
        <item x="3"/>
        <item x="9"/>
        <item x="1"/>
        <item x="5"/>
        <item x="8"/>
        <item x="7"/>
        <item x="4"/>
        <item x="6"/>
        <item t="default"/>
      </items>
    </pivotField>
    <pivotField showAll="0"/>
    <pivotField showAll="0"/>
    <pivotField showAll="0"/>
    <pivotField axis="axisCol" showAll="0">
      <items count="6">
        <item x="1"/>
        <item x="2"/>
        <item x="0"/>
        <item h="1" x="3"/>
        <item h="1" x="4"/>
        <item t="default"/>
      </items>
    </pivotField>
    <pivotField showAll="0"/>
    <pivotField showAll="0"/>
    <pivotField showAll="0"/>
    <pivotField showAll="0"/>
  </pivotFields>
  <rowFields count="1">
    <field x="17"/>
  </rowFields>
  <rowItems count="10">
    <i>
      <x/>
    </i>
    <i>
      <x v="1"/>
    </i>
    <i>
      <x v="2"/>
    </i>
    <i>
      <x v="4"/>
    </i>
    <i>
      <x v="5"/>
    </i>
    <i>
      <x v="6"/>
    </i>
    <i>
      <x v="7"/>
    </i>
    <i>
      <x v="8"/>
    </i>
    <i>
      <x v="9"/>
    </i>
    <i t="grand">
      <x/>
    </i>
  </rowItems>
  <colFields count="1">
    <field x="21"/>
  </colFields>
  <colItems count="4">
    <i>
      <x/>
    </i>
    <i>
      <x v="1"/>
    </i>
    <i>
      <x v="2"/>
    </i>
    <i t="grand">
      <x/>
    </i>
  </colItems>
  <dataFields count="1">
    <dataField name="Pronóstico" fld="10" subtotal="count" baseField="0" baseItem="0"/>
  </dataFields>
  <formats count="6">
    <format dxfId="276">
      <pivotArea outline="0" collapsedLevelsAreSubtotals="1" fieldPosition="0"/>
    </format>
    <format dxfId="275">
      <pivotArea field="17" type="button" dataOnly="0" labelOnly="1" outline="0" axis="axisRow" fieldPosition="0"/>
    </format>
    <format dxfId="274">
      <pivotArea dataOnly="0" labelOnly="1" grandCol="1" outline="0" fieldPosition="0"/>
    </format>
    <format dxfId="273">
      <pivotArea outline="0" collapsedLevelsAreSubtotals="1" fieldPosition="0"/>
    </format>
    <format dxfId="272">
      <pivotArea dataOnly="0" labelOnly="1" grandCol="1" outline="0" fieldPosition="0"/>
    </format>
    <format dxfId="271">
      <pivotArea type="all" dataOnly="0" outline="0" fieldPosition="0"/>
    </format>
  </formats>
  <chartFormats count="4">
    <chartFormat chart="0" format="0" series="1">
      <pivotArea type="data" outline="0" fieldPosition="0">
        <references count="2">
          <reference field="4294967294" count="1" selected="0">
            <x v="0"/>
          </reference>
          <reference field="21" count="1" selected="0">
            <x v="0"/>
          </reference>
        </references>
      </pivotArea>
    </chartFormat>
    <chartFormat chart="0" format="1" series="1">
      <pivotArea type="data" outline="0" fieldPosition="0">
        <references count="2">
          <reference field="4294967294" count="1" selected="0">
            <x v="0"/>
          </reference>
          <reference field="21" count="1" selected="0">
            <x v="1"/>
          </reference>
        </references>
      </pivotArea>
    </chartFormat>
    <chartFormat chart="0" format="2" series="1">
      <pivotArea type="data" outline="0" fieldPosition="0">
        <references count="2">
          <reference field="4294967294" count="1" selected="0">
            <x v="0"/>
          </reference>
          <reference field="21" count="1" selected="0">
            <x v="2"/>
          </reference>
        </references>
      </pivotArea>
    </chartFormat>
    <chartFormat chart="0" format="3">
      <pivotArea type="data" outline="0" fieldPosition="0">
        <references count="3">
          <reference field="4294967294" count="1" selected="0">
            <x v="0"/>
          </reference>
          <reference field="17" count="1" selected="0">
            <x v="0"/>
          </reference>
          <reference field="21" count="1" selected="0">
            <x v="1"/>
          </reference>
        </references>
      </pivotArea>
    </chartFormat>
  </chartFormats>
  <pivotTableStyleInfo name="PivotStyleLight16"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56.xml><?xml version="1.0" encoding="utf-8"?>
<pivotTableDefinition xmlns="http://schemas.openxmlformats.org/spreadsheetml/2006/main" name="TablaDinámica3" cacheId="0" applyNumberFormats="0" applyBorderFormats="0" applyFontFormats="0" applyPatternFormats="0" applyAlignmentFormats="0" applyWidthHeightFormats="1" dataCaption="Valores" updatedVersion="3" minRefreshableVersion="3" showCalcMbrs="0" useAutoFormatting="1" itemPrintTitles="1" createdVersion="3" indent="0" outline="1" outlineData="1" multipleFieldFilters="0" chartFormat="13" rowHeaderCaption="Vigilancia">
  <location ref="E43:J57" firstHeaderRow="1" firstDataRow="2" firstDataCol="1" rowPageCount="1" colPageCount="1"/>
  <pivotFields count="26">
    <pivotField axis="axisRow" showAll="0">
      <items count="15">
        <item x="0"/>
        <item x="1"/>
        <item x="2"/>
        <item x="3"/>
        <item x="4"/>
        <item x="5"/>
        <item x="6"/>
        <item x="7"/>
        <item x="8"/>
        <item x="9"/>
        <item x="10"/>
        <item x="11"/>
        <item x="12"/>
        <item x="13"/>
        <item t="default"/>
      </items>
    </pivotField>
    <pivotField showAll="0"/>
    <pivotField showAll="0"/>
    <pivotField showAll="0"/>
    <pivotField showAll="0"/>
    <pivotField showAll="0"/>
    <pivotField showAll="0"/>
    <pivotField showAll="0"/>
    <pivotField showAll="0"/>
    <pivotField showAll="0"/>
    <pivotField dataField="1" showAll="0"/>
    <pivotField showAll="0"/>
    <pivotField showAll="0"/>
    <pivotField showAll="0"/>
    <pivotField showAll="0"/>
    <pivotField showAll="0"/>
    <pivotField showAll="0"/>
    <pivotField axis="axisPage" multipleItemSelectionAllowed="1" showAll="0">
      <items count="11">
        <item x="0"/>
        <item x="1"/>
        <item x="7"/>
        <item x="5"/>
        <item x="8"/>
        <item x="2"/>
        <item x="3"/>
        <item x="6"/>
        <item x="4"/>
        <item x="9"/>
        <item t="default"/>
      </items>
    </pivotField>
    <pivotField showAll="0"/>
    <pivotField showAll="0"/>
    <pivotField showAll="0"/>
    <pivotField axis="axisCol" showAll="0">
      <items count="6">
        <item x="1"/>
        <item x="0"/>
        <item h="1" x="4"/>
        <item x="2"/>
        <item x="3"/>
        <item t="default"/>
      </items>
    </pivotField>
    <pivotField showAll="0"/>
    <pivotField showAll="0"/>
    <pivotField showAll="0"/>
    <pivotField showAll="0"/>
  </pivotFields>
  <rowFields count="1">
    <field x="0"/>
  </rowFields>
  <rowItems count="13">
    <i>
      <x v="1"/>
    </i>
    <i>
      <x v="2"/>
    </i>
    <i>
      <x v="3"/>
    </i>
    <i>
      <x v="4"/>
    </i>
    <i>
      <x v="5"/>
    </i>
    <i>
      <x v="6"/>
    </i>
    <i>
      <x v="7"/>
    </i>
    <i>
      <x v="8"/>
    </i>
    <i>
      <x v="9"/>
    </i>
    <i>
      <x v="10"/>
    </i>
    <i>
      <x v="11"/>
    </i>
    <i>
      <x v="12"/>
    </i>
    <i t="grand">
      <x/>
    </i>
  </rowItems>
  <colFields count="1">
    <field x="21"/>
  </colFields>
  <colItems count="5">
    <i>
      <x/>
    </i>
    <i>
      <x v="1"/>
    </i>
    <i>
      <x v="3"/>
    </i>
    <i>
      <x v="4"/>
    </i>
    <i t="grand">
      <x/>
    </i>
  </colItems>
  <pageFields count="1">
    <pageField fld="17" hier="-1"/>
  </pageFields>
  <dataFields count="1">
    <dataField name="Total" fld="10" subtotal="count" baseField="0" baseItem="0"/>
  </dataFields>
  <formats count="17">
    <format dxfId="293">
      <pivotArea type="all" dataOnly="0" outline="0" fieldPosition="0"/>
    </format>
    <format dxfId="292">
      <pivotArea field="21" grandRow="1" outline="0" collapsedLevelsAreSubtotals="1" axis="axisCol" fieldPosition="0">
        <references count="1">
          <reference field="21" count="2" selected="0">
            <x v="0"/>
            <x v="1"/>
          </reference>
        </references>
      </pivotArea>
    </format>
    <format dxfId="291">
      <pivotArea grandRow="1" grandCol="1" outline="0" collapsedLevelsAreSubtotals="1" fieldPosition="0"/>
    </format>
    <format dxfId="290">
      <pivotArea collapsedLevelsAreSubtotals="1" fieldPosition="0">
        <references count="1">
          <reference field="21" count="2">
            <x v="0"/>
            <x v="1"/>
          </reference>
        </references>
      </pivotArea>
    </format>
    <format dxfId="289">
      <pivotArea collapsedLevelsAreSubtotals="1" fieldPosition="0">
        <references count="1">
          <reference field="21" count="2">
            <x v="0"/>
            <x v="1"/>
          </reference>
        </references>
      </pivotArea>
    </format>
    <format dxfId="288">
      <pivotArea dataOnly="0" outline="0" axis="axisValues" fieldPosition="0"/>
    </format>
    <format dxfId="287">
      <pivotArea dataOnly="0" outline="0" axis="axisValues" fieldPosition="0"/>
    </format>
    <format dxfId="286">
      <pivotArea collapsedLevelsAreSubtotals="1" fieldPosition="0">
        <references count="1">
          <reference field="21" count="1">
            <x v="1"/>
          </reference>
        </references>
      </pivotArea>
    </format>
    <format dxfId="285">
      <pivotArea dataOnly="0" labelOnly="1" fieldPosition="0">
        <references count="1">
          <reference field="21" count="1">
            <x v="1"/>
          </reference>
        </references>
      </pivotArea>
    </format>
    <format dxfId="284">
      <pivotArea outline="0" collapsedLevelsAreSubtotals="1" fieldPosition="0"/>
    </format>
    <format dxfId="283">
      <pivotArea dataOnly="0" labelOnly="1" outline="0" axis="axisValues" fieldPosition="0"/>
    </format>
    <format dxfId="282">
      <pivotArea dataOnly="0" labelOnly="1" outline="0" axis="axisValues" fieldPosition="0"/>
    </format>
    <format dxfId="281">
      <pivotArea outline="0" collapsedLevelsAreSubtotals="1" fieldPosition="0"/>
    </format>
    <format dxfId="280">
      <pivotArea dataOnly="0" labelOnly="1" outline="0" axis="axisValues" fieldPosition="0"/>
    </format>
    <format dxfId="279">
      <pivotArea dataOnly="0" labelOnly="1" outline="0" axis="axisValues" fieldPosition="0"/>
    </format>
    <format dxfId="278">
      <pivotArea collapsedLevelsAreSubtotals="1" fieldPosition="0">
        <references count="1">
          <reference field="21" count="1">
            <x v="0"/>
          </reference>
        </references>
      </pivotArea>
    </format>
    <format dxfId="277">
      <pivotArea dataOnly="0" labelOnly="1" fieldPosition="0">
        <references count="1">
          <reference field="21" count="1">
            <x v="0"/>
          </reference>
        </references>
      </pivotArea>
    </format>
  </formats>
  <chartFormats count="10">
    <chartFormat chart="0" format="0" series="1">
      <pivotArea type="data" outline="0" fieldPosition="0">
        <references count="2">
          <reference field="4294967294" count="1" selected="0">
            <x v="0"/>
          </reference>
          <reference field="21" count="1" selected="0">
            <x v="0"/>
          </reference>
        </references>
      </pivotArea>
    </chartFormat>
    <chartFormat chart="0" format="2" series="1">
      <pivotArea type="data" outline="0" fieldPosition="0">
        <references count="2">
          <reference field="4294967294" count="1" selected="0">
            <x v="0"/>
          </reference>
          <reference field="21" count="1" selected="0">
            <x v="1"/>
          </reference>
        </references>
      </pivotArea>
    </chartFormat>
    <chartFormat chart="1" format="0" series="1">
      <pivotArea type="data" outline="0" fieldPosition="0">
        <references count="2">
          <reference field="4294967294" count="1" selected="0">
            <x v="0"/>
          </reference>
          <reference field="21" count="1" selected="0">
            <x v="0"/>
          </reference>
        </references>
      </pivotArea>
    </chartFormat>
    <chartFormat chart="1" format="2" series="1">
      <pivotArea type="data" outline="0" fieldPosition="0">
        <references count="2">
          <reference field="4294967294" count="1" selected="0">
            <x v="0"/>
          </reference>
          <reference field="21" count="1" selected="0">
            <x v="1"/>
          </reference>
        </references>
      </pivotArea>
    </chartFormat>
    <chartFormat chart="1" format="4" series="1">
      <pivotArea type="data" outline="0" fieldPosition="0">
        <references count="2">
          <reference field="4294967294" count="1" selected="0">
            <x v="0"/>
          </reference>
          <reference field="21" count="1" selected="0">
            <x v="3"/>
          </reference>
        </references>
      </pivotArea>
    </chartFormat>
    <chartFormat chart="2" format="0" series="1">
      <pivotArea type="data" outline="0" fieldPosition="0">
        <references count="2">
          <reference field="4294967294" count="1" selected="0">
            <x v="0"/>
          </reference>
          <reference field="21" count="1" selected="0">
            <x v="0"/>
          </reference>
        </references>
      </pivotArea>
    </chartFormat>
    <chartFormat chart="2" format="1" series="1">
      <pivotArea type="data" outline="0" fieldPosition="0">
        <references count="2">
          <reference field="4294967294" count="1" selected="0">
            <x v="0"/>
          </reference>
          <reference field="21" count="1" selected="0">
            <x v="1"/>
          </reference>
        </references>
      </pivotArea>
    </chartFormat>
    <chartFormat chart="2" format="2" series="1">
      <pivotArea type="data" outline="0" fieldPosition="0">
        <references count="2">
          <reference field="4294967294" count="1" selected="0">
            <x v="0"/>
          </reference>
          <reference field="21" count="1" selected="0">
            <x v="3"/>
          </reference>
        </references>
      </pivotArea>
    </chartFormat>
    <chartFormat chart="2" format="3" series="1">
      <pivotArea type="data" outline="0" fieldPosition="0">
        <references count="2">
          <reference field="4294967294" count="1" selected="0">
            <x v="0"/>
          </reference>
          <reference field="21" count="1" selected="0">
            <x v="4"/>
          </reference>
        </references>
      </pivotArea>
    </chartFormat>
    <chartFormat chart="1" format="5" series="1">
      <pivotArea type="data" outline="0" fieldPosition="0">
        <references count="2">
          <reference field="4294967294" count="1" selected="0">
            <x v="0"/>
          </reference>
          <reference field="21" count="1" selected="0">
            <x v="4"/>
          </reference>
        </references>
      </pivotArea>
    </chartFormat>
  </chartFormats>
  <pivotTableStyleInfo name="PivotStyleLight16"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57.xml><?xml version="1.0" encoding="utf-8"?>
<pivotTableDefinition xmlns="http://schemas.openxmlformats.org/spreadsheetml/2006/main" name="Tabla dinámica1" cacheId="0" applyNumberFormats="0" applyBorderFormats="0" applyFontFormats="0" applyPatternFormats="0" applyAlignmentFormats="0" applyWidthHeightFormats="1" dataCaption="Valores" updatedVersion="3" minRefreshableVersion="3" useAutoFormatting="1" itemPrintTitles="1" createdVersion="6" indent="0" outline="1" outlineData="1" multipleFieldFilters="0" rowHeaderCaption="Causa del ahogamiento">
  <location ref="B40:E60" firstHeaderRow="1" firstDataRow="2" firstDataCol="1" rowPageCount="2" colPageCount="1"/>
  <pivotFields count="26">
    <pivotField axis="axisPage" subtotalTop="0" multipleItemSelectionAllowed="1" showAll="0">
      <items count="15">
        <item x="0"/>
        <item x="1"/>
        <item x="2"/>
        <item x="3"/>
        <item x="4"/>
        <item x="5"/>
        <item x="6"/>
        <item x="7"/>
        <item x="8"/>
        <item x="9"/>
        <item x="10"/>
        <item x="11"/>
        <item x="12"/>
        <item x="13"/>
        <item t="default"/>
      </items>
    </pivotField>
    <pivotField subtotalTop="0" showAll="0"/>
    <pivotField dataField="1" subtotalTop="0" showAll="0"/>
    <pivotField subtotalTop="0" showAll="0"/>
    <pivotField subtotalTop="0" showAll="0"/>
    <pivotField subtotalTop="0" showAll="0"/>
    <pivotField subtotalTop="0" showAll="0"/>
    <pivotField subtotalTop="0" showAll="0"/>
    <pivotField subtotalTop="0" showAll="0"/>
    <pivotField subtotalTop="0" showAll="0"/>
    <pivotField axis="axisCol" subtotalTop="0" showAll="0">
      <items count="12">
        <item x="1"/>
        <item x="0"/>
        <item x="3"/>
        <item h="1" x="2"/>
        <item h="1" m="1" x="9"/>
        <item h="1" m="1" x="4"/>
        <item h="1" m="1" x="7"/>
        <item h="1" m="1" x="8"/>
        <item h="1" m="1" x="10"/>
        <item h="1" m="1" x="6"/>
        <item h="1" m="1" x="5"/>
        <item t="default"/>
      </items>
    </pivotField>
    <pivotField subtotalTop="0" showAll="0"/>
    <pivotField subtotalTop="0" showAll="0"/>
    <pivotField axis="axisRow" subtotalTop="0" showAll="0" sortType="descending">
      <items count="21">
        <item x="10"/>
        <item x="4"/>
        <item x="8"/>
        <item x="11"/>
        <item x="14"/>
        <item x="3"/>
        <item x="2"/>
        <item x="17"/>
        <item x="15"/>
        <item x="16"/>
        <item x="0"/>
        <item x="6"/>
        <item x="9"/>
        <item x="5"/>
        <item x="13"/>
        <item x="18"/>
        <item x="12"/>
        <item x="1"/>
        <item x="7"/>
        <item x="19"/>
        <item t="default"/>
      </items>
      <autoSortScope>
        <pivotArea dataOnly="0" outline="0" fieldPosition="0">
          <references count="1">
            <reference field="4294967294" count="1" selected="0">
              <x v="0"/>
            </reference>
          </references>
        </pivotArea>
      </autoSortScope>
    </pivotField>
    <pivotField subtotalTop="0" showAll="0"/>
    <pivotField subtotalTop="0" showAll="0"/>
    <pivotField subtotalTop="0" showAll="0"/>
    <pivotField axis="axisPage" subtotalTop="0" multipleItemSelectionAllowed="1" showAll="0">
      <items count="11">
        <item x="0"/>
        <item h="1" x="1"/>
        <item h="1" x="7"/>
        <item h="1" x="5"/>
        <item h="1" x="8"/>
        <item h="1" x="2"/>
        <item h="1" x="3"/>
        <item h="1" x="6"/>
        <item h="1" x="4"/>
        <item h="1" x="9"/>
        <item t="default"/>
      </items>
    </pivotField>
    <pivotField subtotalTop="0" showAll="0"/>
    <pivotField subtotalTop="0" showAll="0"/>
    <pivotField subtotalTop="0" showAll="0"/>
    <pivotField subtotalTop="0" showAll="0"/>
    <pivotField subtotalTop="0" showAll="0"/>
    <pivotField subtotalTop="0" showAll="0"/>
    <pivotField showAll="0"/>
    <pivotField subtotalTop="0" showAll="0"/>
  </pivotFields>
  <rowFields count="1">
    <field x="13"/>
  </rowFields>
  <rowItems count="19">
    <i>
      <x v="17"/>
    </i>
    <i>
      <x v="1"/>
    </i>
    <i>
      <x v="6"/>
    </i>
    <i>
      <x v="3"/>
    </i>
    <i>
      <x v="11"/>
    </i>
    <i>
      <x/>
    </i>
    <i>
      <x v="13"/>
    </i>
    <i>
      <x v="18"/>
    </i>
    <i>
      <x v="16"/>
    </i>
    <i>
      <x v="12"/>
    </i>
    <i>
      <x v="9"/>
    </i>
    <i>
      <x v="8"/>
    </i>
    <i>
      <x v="14"/>
    </i>
    <i>
      <x v="4"/>
    </i>
    <i>
      <x v="2"/>
    </i>
    <i>
      <x v="10"/>
    </i>
    <i>
      <x v="5"/>
    </i>
    <i>
      <x v="15"/>
    </i>
    <i t="grand">
      <x/>
    </i>
  </rowItems>
  <colFields count="1">
    <field x="10"/>
  </colFields>
  <colItems count="3">
    <i>
      <x/>
    </i>
    <i>
      <x v="1"/>
    </i>
    <i t="grand">
      <x/>
    </i>
  </colItems>
  <pageFields count="2">
    <pageField fld="0" hier="-1"/>
    <pageField fld="17" hier="-1"/>
  </pageFields>
  <dataFields count="1">
    <dataField name="Cuenta de IdPersona" fld="2" subtotal="count" baseField="0" baseItem="0"/>
  </dataFields>
  <formats count="28">
    <format dxfId="206">
      <pivotArea outline="0" collapsedLevelsAreSubtotals="1" fieldPosition="0"/>
    </format>
    <format dxfId="205">
      <pivotArea dataOnly="0" labelOnly="1" grandRow="1" outline="0" fieldPosition="0"/>
    </format>
    <format dxfId="204">
      <pivotArea outline="0" collapsedLevelsAreSubtotals="1" fieldPosition="0"/>
    </format>
    <format dxfId="203">
      <pivotArea dataOnly="0" labelOnly="1" grandCol="1" outline="0" fieldPosition="0"/>
    </format>
    <format dxfId="202">
      <pivotArea dataOnly="0" labelOnly="1" grandCol="1" outline="0" fieldPosition="0"/>
    </format>
    <format dxfId="201">
      <pivotArea field="0" type="button" dataOnly="0" labelOnly="1" outline="0" axis="axisPage" fieldPosition="0"/>
    </format>
    <format dxfId="200">
      <pivotArea dataOnly="0" labelOnly="1" grandCol="1" outline="0" fieldPosition="0"/>
    </format>
    <format dxfId="199">
      <pivotArea field="0" type="button" dataOnly="0" labelOnly="1" outline="0" axis="axisPage" fieldPosition="0"/>
    </format>
    <format dxfId="198">
      <pivotArea dataOnly="0" labelOnly="1" grandCol="1" outline="0" fieldPosition="0"/>
    </format>
    <format dxfId="197">
      <pivotArea dataOnly="0" labelOnly="1" grandCol="1" outline="0" fieldPosition="0"/>
    </format>
    <format dxfId="196">
      <pivotArea field="0" type="button" dataOnly="0" labelOnly="1" outline="0" axis="axisPage" fieldPosition="0"/>
    </format>
    <format dxfId="195">
      <pivotArea dataOnly="0" labelOnly="1" grandCol="1" outline="0" fieldPosition="0"/>
    </format>
    <format dxfId="194">
      <pivotArea field="0" type="button" dataOnly="0" labelOnly="1" outline="0" axis="axisPage" fieldPosition="0"/>
    </format>
    <format dxfId="193">
      <pivotArea outline="0" collapsedLevelsAreSubtotals="1" fieldPosition="0"/>
    </format>
    <format dxfId="192">
      <pivotArea field="13" type="button" dataOnly="0" labelOnly="1" outline="0" axis="axisRow" fieldPosition="0"/>
    </format>
    <format dxfId="191">
      <pivotArea dataOnly="0" labelOnly="1" fieldPosition="0">
        <references count="1">
          <reference field="13" count="19">
            <x v="0"/>
            <x v="1"/>
            <x v="2"/>
            <x v="3"/>
            <x v="4"/>
            <x v="5"/>
            <x v="6"/>
            <x v="7"/>
            <x v="8"/>
            <x v="9"/>
            <x v="10"/>
            <x v="11"/>
            <x v="12"/>
            <x v="13"/>
            <x v="14"/>
            <x v="15"/>
            <x v="16"/>
            <x v="17"/>
            <x v="18"/>
          </reference>
        </references>
      </pivotArea>
    </format>
    <format dxfId="190">
      <pivotArea dataOnly="0" labelOnly="1" grandRow="1" outline="0" fieldPosition="0"/>
    </format>
    <format dxfId="189">
      <pivotArea dataOnly="0" labelOnly="1" fieldPosition="0">
        <references count="1">
          <reference field="10" count="0"/>
        </references>
      </pivotArea>
    </format>
    <format dxfId="188">
      <pivotArea dataOnly="0" labelOnly="1" grandCol="1" outline="0" fieldPosition="0"/>
    </format>
    <format dxfId="187">
      <pivotArea outline="0" collapsedLevelsAreSubtotals="1" fieldPosition="0"/>
    </format>
    <format dxfId="186">
      <pivotArea dataOnly="0" labelOnly="1" fieldPosition="0">
        <references count="1">
          <reference field="10" count="0"/>
        </references>
      </pivotArea>
    </format>
    <format dxfId="185">
      <pivotArea dataOnly="0" labelOnly="1" grandCol="1" outline="0" fieldPosition="0"/>
    </format>
    <format dxfId="184">
      <pivotArea outline="0" collapsedLevelsAreSubtotals="1" fieldPosition="0"/>
    </format>
    <format dxfId="183">
      <pivotArea field="13" type="button" dataOnly="0" labelOnly="1" outline="0" axis="axisRow" fieldPosition="0"/>
    </format>
    <format dxfId="182">
      <pivotArea dataOnly="0" labelOnly="1" fieldPosition="0">
        <references count="1">
          <reference field="13" count="19">
            <x v="0"/>
            <x v="1"/>
            <x v="2"/>
            <x v="3"/>
            <x v="4"/>
            <x v="5"/>
            <x v="6"/>
            <x v="7"/>
            <x v="8"/>
            <x v="9"/>
            <x v="10"/>
            <x v="11"/>
            <x v="12"/>
            <x v="13"/>
            <x v="14"/>
            <x v="15"/>
            <x v="16"/>
            <x v="17"/>
            <x v="18"/>
          </reference>
        </references>
      </pivotArea>
    </format>
    <format dxfId="181">
      <pivotArea dataOnly="0" labelOnly="1" grandRow="1" outline="0" fieldPosition="0"/>
    </format>
    <format dxfId="180">
      <pivotArea dataOnly="0" labelOnly="1" fieldPosition="0">
        <references count="1">
          <reference field="10" count="0"/>
        </references>
      </pivotArea>
    </format>
    <format dxfId="179">
      <pivotArea dataOnly="0" labelOnly="1" grandCol="1" outline="0" fieldPosition="0"/>
    </format>
  </formats>
  <pivotTableStyleInfo name="PivotStyleLight16"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58.xml><?xml version="1.0" encoding="utf-8"?>
<pivotTableDefinition xmlns="http://schemas.openxmlformats.org/spreadsheetml/2006/main" name="TablaDinámica1" cacheId="0" applyNumberFormats="0" applyBorderFormats="0" applyFontFormats="0" applyPatternFormats="0" applyAlignmentFormats="0" applyWidthHeightFormats="1" dataCaption="Valores" updatedVersion="3" minRefreshableVersion="3" useAutoFormatting="1" itemPrintTitles="1" createdVersion="6" indent="0" outline="1" outlineData="1" multipleFieldFilters="0" rowHeaderCaption="Causa del ahogamiento">
  <location ref="B4:F25" firstHeaderRow="1" firstDataRow="2" firstDataCol="1"/>
  <pivotFields count="26">
    <pivotField subtotalTop="0" showAll="0">
      <items count="15">
        <item x="0"/>
        <item x="1"/>
        <item x="2"/>
        <item x="3"/>
        <item x="4"/>
        <item x="5"/>
        <item x="6"/>
        <item x="7"/>
        <item x="8"/>
        <item x="9"/>
        <item x="10"/>
        <item x="11"/>
        <item x="12"/>
        <item x="13"/>
        <item t="default"/>
      </items>
    </pivotField>
    <pivotField subtotalTop="0" showAll="0"/>
    <pivotField dataField="1" subtotalTop="0" showAll="0"/>
    <pivotField subtotalTop="0" showAll="0"/>
    <pivotField subtotalTop="0" showAll="0"/>
    <pivotField subtotalTop="0" showAll="0"/>
    <pivotField subtotalTop="0" showAll="0"/>
    <pivotField subtotalTop="0" showAll="0"/>
    <pivotField subtotalTop="0" showAll="0"/>
    <pivotField subtotalTop="0" showAll="0"/>
    <pivotField axis="axisCol" subtotalTop="0" showAll="0">
      <items count="12">
        <item x="1"/>
        <item x="0"/>
        <item x="3"/>
        <item h="1" x="2"/>
        <item h="1" m="1" x="9"/>
        <item h="1" m="1" x="4"/>
        <item h="1" m="1" x="7"/>
        <item h="1" m="1" x="8"/>
        <item h="1" m="1" x="10"/>
        <item h="1" m="1" x="6"/>
        <item h="1" m="1" x="5"/>
        <item t="default"/>
      </items>
    </pivotField>
    <pivotField subtotalTop="0" showAll="0"/>
    <pivotField subtotalTop="0" showAll="0"/>
    <pivotField axis="axisRow" subtotalTop="0" showAll="0" sortType="descending">
      <items count="21">
        <item x="10"/>
        <item x="4"/>
        <item x="8"/>
        <item x="11"/>
        <item x="14"/>
        <item x="3"/>
        <item x="2"/>
        <item x="17"/>
        <item x="15"/>
        <item x="16"/>
        <item x="0"/>
        <item x="6"/>
        <item x="9"/>
        <item x="5"/>
        <item x="13"/>
        <item x="18"/>
        <item x="12"/>
        <item x="1"/>
        <item x="7"/>
        <item x="19"/>
        <item t="default"/>
      </items>
      <autoSortScope>
        <pivotArea dataOnly="0" outline="0" fieldPosition="0">
          <references count="1">
            <reference field="4294967294" count="1" selected="0">
              <x v="0"/>
            </reference>
          </references>
        </pivotArea>
      </autoSortScope>
    </pivotField>
    <pivotField subtotalTop="0" showAll="0"/>
    <pivotField subtotalTop="0" showAll="0"/>
    <pivotField subtotalTop="0" showAll="0"/>
    <pivotField subtotalTop="0" showAll="0"/>
    <pivotField subtotalTop="0" showAll="0"/>
    <pivotField subtotalTop="0" showAll="0"/>
    <pivotField subtotalTop="0" showAll="0"/>
    <pivotField subtotalTop="0" showAll="0"/>
    <pivotField subtotalTop="0" showAll="0"/>
    <pivotField subtotalTop="0" showAll="0"/>
    <pivotField showAll="0"/>
    <pivotField subtotalTop="0" showAll="0"/>
  </pivotFields>
  <rowFields count="1">
    <field x="13"/>
  </rowFields>
  <rowItems count="20">
    <i>
      <x v="17"/>
    </i>
    <i>
      <x v="3"/>
    </i>
    <i>
      <x v="1"/>
    </i>
    <i>
      <x v="13"/>
    </i>
    <i>
      <x v="16"/>
    </i>
    <i>
      <x v="6"/>
    </i>
    <i>
      <x v="11"/>
    </i>
    <i>
      <x v="4"/>
    </i>
    <i>
      <x/>
    </i>
    <i>
      <x v="14"/>
    </i>
    <i>
      <x v="12"/>
    </i>
    <i>
      <x v="18"/>
    </i>
    <i>
      <x v="9"/>
    </i>
    <i>
      <x v="8"/>
    </i>
    <i>
      <x v="5"/>
    </i>
    <i>
      <x v="2"/>
    </i>
    <i>
      <x v="7"/>
    </i>
    <i>
      <x v="10"/>
    </i>
    <i>
      <x v="15"/>
    </i>
    <i t="grand">
      <x/>
    </i>
  </rowItems>
  <colFields count="1">
    <field x="10"/>
  </colFields>
  <colItems count="4">
    <i>
      <x/>
    </i>
    <i>
      <x v="1"/>
    </i>
    <i>
      <x v="2"/>
    </i>
    <i t="grand">
      <x/>
    </i>
  </colItems>
  <dataFields count="1">
    <dataField name="Cuenta de IdPersona" fld="2" subtotal="count" baseField="0" baseItem="0"/>
  </dataFields>
  <formats count="25">
    <format dxfId="231">
      <pivotArea outline="0" collapsedLevelsAreSubtotals="1" fieldPosition="0"/>
    </format>
    <format dxfId="230">
      <pivotArea dataOnly="0" labelOnly="1" grandRow="1" outline="0" fieldPosition="0"/>
    </format>
    <format dxfId="229">
      <pivotArea outline="0" collapsedLevelsAreSubtotals="1" fieldPosition="0"/>
    </format>
    <format dxfId="228">
      <pivotArea dataOnly="0" labelOnly="1" grandCol="1" outline="0" fieldPosition="0"/>
    </format>
    <format dxfId="227">
      <pivotArea dataOnly="0" labelOnly="1" grandCol="1" outline="0" fieldPosition="0"/>
    </format>
    <format dxfId="226">
      <pivotArea field="0" type="button" dataOnly="0" labelOnly="1" outline="0"/>
    </format>
    <format dxfId="225">
      <pivotArea dataOnly="0" labelOnly="1" grandCol="1" outline="0" fieldPosition="0"/>
    </format>
    <format dxfId="224">
      <pivotArea field="0" type="button" dataOnly="0" labelOnly="1" outline="0"/>
    </format>
    <format dxfId="223">
      <pivotArea dataOnly="0" labelOnly="1" grandCol="1" outline="0" fieldPosition="0"/>
    </format>
    <format dxfId="222">
      <pivotArea dataOnly="0" labelOnly="1" grandCol="1" outline="0" fieldPosition="0"/>
    </format>
    <format dxfId="221">
      <pivotArea field="0" type="button" dataOnly="0" labelOnly="1" outline="0"/>
    </format>
    <format dxfId="220">
      <pivotArea dataOnly="0" labelOnly="1" grandCol="1" outline="0" fieldPosition="0"/>
    </format>
    <format dxfId="219">
      <pivotArea field="0" type="button" dataOnly="0" labelOnly="1" outline="0"/>
    </format>
    <format dxfId="218">
      <pivotArea outline="0" collapsedLevelsAreSubtotals="1" fieldPosition="0"/>
    </format>
    <format dxfId="217">
      <pivotArea field="13" type="button" dataOnly="0" labelOnly="1" outline="0" axis="axisRow" fieldPosition="0"/>
    </format>
    <format dxfId="216">
      <pivotArea dataOnly="0" labelOnly="1" fieldPosition="0">
        <references count="1">
          <reference field="13" count="19">
            <x v="0"/>
            <x v="1"/>
            <x v="2"/>
            <x v="3"/>
            <x v="4"/>
            <x v="5"/>
            <x v="6"/>
            <x v="7"/>
            <x v="8"/>
            <x v="9"/>
            <x v="10"/>
            <x v="11"/>
            <x v="12"/>
            <x v="13"/>
            <x v="14"/>
            <x v="15"/>
            <x v="16"/>
            <x v="17"/>
            <x v="18"/>
          </reference>
        </references>
      </pivotArea>
    </format>
    <format dxfId="215">
      <pivotArea dataOnly="0" labelOnly="1" grandRow="1" outline="0" fieldPosition="0"/>
    </format>
    <format dxfId="214">
      <pivotArea dataOnly="0" labelOnly="1" fieldPosition="0">
        <references count="1">
          <reference field="10" count="0"/>
        </references>
      </pivotArea>
    </format>
    <format dxfId="213">
      <pivotArea dataOnly="0" labelOnly="1" grandCol="1" outline="0" fieldPosition="0"/>
    </format>
    <format dxfId="212">
      <pivotArea outline="0" collapsedLevelsAreSubtotals="1" fieldPosition="0"/>
    </format>
    <format dxfId="211">
      <pivotArea dataOnly="0" labelOnly="1" fieldPosition="0">
        <references count="1">
          <reference field="10" count="0"/>
        </references>
      </pivotArea>
    </format>
    <format dxfId="210">
      <pivotArea dataOnly="0" labelOnly="1" grandCol="1" outline="0" fieldPosition="0"/>
    </format>
    <format dxfId="209">
      <pivotArea outline="0" collapsedLevelsAreSubtotals="1" fieldPosition="0"/>
    </format>
    <format dxfId="208">
      <pivotArea dataOnly="0" labelOnly="1" fieldPosition="0">
        <references count="1">
          <reference field="10" count="0"/>
        </references>
      </pivotArea>
    </format>
    <format dxfId="207">
      <pivotArea dataOnly="0" labelOnly="1" grandCol="1" outline="0" fieldPosition="0"/>
    </format>
  </formats>
  <pivotTableStyleInfo name="PivotStyleLight16"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59.xml><?xml version="1.0" encoding="utf-8"?>
<pivotTableDefinition xmlns="http://schemas.openxmlformats.org/spreadsheetml/2006/main" name="Tabla dinámica2" cacheId="0" applyNumberFormats="0" applyBorderFormats="0" applyFontFormats="0" applyPatternFormats="0" applyAlignmentFormats="0" applyWidthHeightFormats="1" dataCaption="Valores" updatedVersion="3" minRefreshableVersion="3" showCalcMbrs="0" useAutoFormatting="1" itemPrintTitles="1" createdVersion="3" indent="0" outline="1" outlineData="1" multipleFieldFilters="0">
  <location ref="B27:C58" firstHeaderRow="1" firstDataRow="1" firstDataCol="1" rowPageCount="1" colPageCount="1"/>
  <pivotFields count="26">
    <pivotField showAll="0"/>
    <pivotField showAll="0"/>
    <pivotField showAll="0"/>
    <pivotField showAll="0"/>
    <pivotField showAll="0"/>
    <pivotField showAll="0"/>
    <pivotField showAll="0"/>
    <pivotField showAll="0"/>
    <pivotField showAll="0"/>
    <pivotField showAll="0"/>
    <pivotField dataField="1" showAll="0"/>
    <pivotField showAll="0"/>
    <pivotField showAll="0"/>
    <pivotField showAll="0"/>
    <pivotField showAll="0"/>
    <pivotField showAll="0"/>
    <pivotField showAll="0"/>
    <pivotField axis="axisPage" multipleItemSelectionAllowed="1" showAll="0">
      <items count="11">
        <item x="0"/>
        <item x="1"/>
        <item x="5"/>
        <item x="8"/>
        <item x="2"/>
        <item x="3"/>
        <item h="1" x="9"/>
        <item x="7"/>
        <item x="4"/>
        <item x="6"/>
        <item t="default"/>
      </items>
    </pivotField>
    <pivotField showAll="0"/>
    <pivotField showAll="0"/>
    <pivotField axis="axisRow" multipleItemSelectionAllowed="1" showAll="0" sortType="descending">
      <items count="13">
        <item x="2"/>
        <item x="4"/>
        <item x="1"/>
        <item x="3"/>
        <item x="0"/>
        <item x="11"/>
        <item x="5"/>
        <item x="6"/>
        <item x="7"/>
        <item x="9"/>
        <item x="10"/>
        <item x="8"/>
        <item t="default"/>
      </items>
      <autoSortScope>
        <pivotArea dataOnly="0" outline="0" fieldPosition="0">
          <references count="1">
            <reference field="4294967294" count="1" selected="0">
              <x v="0"/>
            </reference>
          </references>
        </pivotArea>
      </autoSortScope>
    </pivotField>
    <pivotField axis="axisRow" showAll="0">
      <items count="6">
        <item x="1"/>
        <item x="0"/>
        <item x="4"/>
        <item x="2"/>
        <item x="3"/>
        <item t="default"/>
      </items>
    </pivotField>
    <pivotField showAll="0"/>
    <pivotField showAll="0"/>
    <pivotField showAll="0"/>
    <pivotField showAll="0"/>
  </pivotFields>
  <rowFields count="2">
    <field x="21"/>
    <field x="20"/>
  </rowFields>
  <rowItems count="31">
    <i>
      <x/>
    </i>
    <i r="1">
      <x/>
    </i>
    <i r="1">
      <x v="3"/>
    </i>
    <i r="1">
      <x v="6"/>
    </i>
    <i r="1">
      <x v="11"/>
    </i>
    <i r="1">
      <x v="2"/>
    </i>
    <i r="1">
      <x v="4"/>
    </i>
    <i r="1">
      <x v="8"/>
    </i>
    <i>
      <x v="1"/>
    </i>
    <i r="1">
      <x v="3"/>
    </i>
    <i r="1">
      <x v="2"/>
    </i>
    <i r="1">
      <x v="4"/>
    </i>
    <i r="1">
      <x v="1"/>
    </i>
    <i r="1">
      <x v="7"/>
    </i>
    <i r="1">
      <x v="6"/>
    </i>
    <i r="1">
      <x/>
    </i>
    <i r="1">
      <x v="9"/>
    </i>
    <i r="1">
      <x v="10"/>
    </i>
    <i r="1">
      <x v="11"/>
    </i>
    <i>
      <x v="3"/>
    </i>
    <i r="1">
      <x v="4"/>
    </i>
    <i r="1">
      <x v="3"/>
    </i>
    <i r="1">
      <x v="2"/>
    </i>
    <i r="1">
      <x v="7"/>
    </i>
    <i r="1">
      <x/>
    </i>
    <i r="1">
      <x v="1"/>
    </i>
    <i r="1">
      <x v="10"/>
    </i>
    <i>
      <x v="4"/>
    </i>
    <i r="1">
      <x v="4"/>
    </i>
    <i r="1">
      <x v="3"/>
    </i>
    <i t="grand">
      <x/>
    </i>
  </rowItems>
  <colItems count="1">
    <i/>
  </colItems>
  <pageFields count="1">
    <pageField fld="17" hier="-1"/>
  </pageFields>
  <dataFields count="1">
    <dataField name="Cuenta de Sexo" fld="10" subtotal="count" baseField="0" baseItem="0"/>
  </dataFields>
  <formats count="6">
    <format dxfId="167">
      <pivotArea type="all" dataOnly="0" outline="0" fieldPosition="0"/>
    </format>
    <format dxfId="166">
      <pivotArea outline="0" collapsedLevelsAreSubtotals="1" fieldPosition="0"/>
    </format>
    <format dxfId="165">
      <pivotArea field="21" type="button" dataOnly="0" labelOnly="1" outline="0" axis="axisRow" fieldPosition="0"/>
    </format>
    <format dxfId="164">
      <pivotArea type="topRight" dataOnly="0" labelOnly="1" outline="0" fieldPosition="0"/>
    </format>
    <format dxfId="163">
      <pivotArea dataOnly="0" labelOnly="1" fieldPosition="0">
        <references count="1">
          <reference field="21" count="0"/>
        </references>
      </pivotArea>
    </format>
    <format dxfId="162">
      <pivotArea dataOnly="0" labelOnly="1" grandCol="1" outline="0" fieldPosition="0"/>
    </format>
  </formats>
  <pivotTableStyleInfo name="PivotStyleLight16"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60.xml><?xml version="1.0" encoding="utf-8"?>
<pivotTableDefinition xmlns="http://schemas.openxmlformats.org/spreadsheetml/2006/main" name="Tabla dinámica3" cacheId="0" applyNumberFormats="0" applyBorderFormats="0" applyFontFormats="0" applyPatternFormats="0" applyAlignmentFormats="0" applyWidthHeightFormats="1" dataCaption="Valores" updatedVersion="3" minRefreshableVersion="3" showCalcMbrs="0" useAutoFormatting="1" itemPrintTitles="1" createdVersion="3" indent="0" outline="1" outlineData="1" multipleFieldFilters="0">
  <location ref="B67:G75" firstHeaderRow="1" firstDataRow="2" firstDataCol="1"/>
  <pivotFields count="26">
    <pivotField showAll="0"/>
    <pivotField showAll="0"/>
    <pivotField showAll="0"/>
    <pivotField showAll="0"/>
    <pivotField showAll="0"/>
    <pivotField showAll="0"/>
    <pivotField showAll="0"/>
    <pivotField showAll="0"/>
    <pivotField showAll="0"/>
    <pivotField showAll="0"/>
    <pivotField dataField="1" showAll="0"/>
    <pivotField showAll="0"/>
    <pivotField showAll="0"/>
    <pivotField showAll="0"/>
    <pivotField showAll="0"/>
    <pivotField showAll="0"/>
    <pivotField showAll="0"/>
    <pivotField axis="axisCol" showAll="0">
      <items count="11">
        <item x="0"/>
        <item x="1"/>
        <item x="5"/>
        <item x="8"/>
        <item x="2"/>
        <item x="3"/>
        <item x="9"/>
        <item x="7"/>
        <item x="4"/>
        <item x="6"/>
        <item t="default"/>
      </items>
    </pivotField>
    <pivotField showAll="0"/>
    <pivotField showAll="0"/>
    <pivotField axis="axisRow" multipleItemSelectionAllowed="1" showAll="0">
      <items count="13">
        <item x="2"/>
        <item h="1" x="4"/>
        <item h="1" x="1"/>
        <item h="1" x="3"/>
        <item h="1" x="0"/>
        <item h="1" x="11"/>
        <item h="1" x="5"/>
        <item h="1" x="6"/>
        <item h="1" x="7"/>
        <item h="1" x="9"/>
        <item h="1" x="10"/>
        <item h="1" x="8"/>
        <item t="default"/>
      </items>
    </pivotField>
    <pivotField axis="axisRow" showAll="0">
      <items count="6">
        <item x="1"/>
        <item x="0"/>
        <item x="4"/>
        <item x="2"/>
        <item x="3"/>
        <item t="default"/>
      </items>
    </pivotField>
    <pivotField showAll="0"/>
    <pivotField showAll="0"/>
    <pivotField showAll="0"/>
    <pivotField showAll="0"/>
  </pivotFields>
  <rowFields count="2">
    <field x="21"/>
    <field x="20"/>
  </rowFields>
  <rowItems count="7">
    <i>
      <x/>
    </i>
    <i r="1">
      <x/>
    </i>
    <i>
      <x v="1"/>
    </i>
    <i r="1">
      <x/>
    </i>
    <i>
      <x v="3"/>
    </i>
    <i r="1">
      <x/>
    </i>
    <i t="grand">
      <x/>
    </i>
  </rowItems>
  <colFields count="1">
    <field x="17"/>
  </colFields>
  <colItems count="5">
    <i>
      <x/>
    </i>
    <i>
      <x v="1"/>
    </i>
    <i>
      <x v="5"/>
    </i>
    <i>
      <x v="9"/>
    </i>
    <i t="grand">
      <x/>
    </i>
  </colItems>
  <dataFields count="1">
    <dataField name="Cuenta de Sexo" fld="10" subtotal="count" baseField="0" baseItem="0"/>
  </dataFields>
  <formats count="6">
    <format dxfId="173">
      <pivotArea type="all" dataOnly="0" outline="0" fieldPosition="0"/>
    </format>
    <format dxfId="172">
      <pivotArea outline="0" collapsedLevelsAreSubtotals="1" fieldPosition="0"/>
    </format>
    <format dxfId="171">
      <pivotArea field="21" type="button" dataOnly="0" labelOnly="1" outline="0" axis="axisRow" fieldPosition="0"/>
    </format>
    <format dxfId="170">
      <pivotArea type="topRight" dataOnly="0" labelOnly="1" outline="0" fieldPosition="0"/>
    </format>
    <format dxfId="169">
      <pivotArea dataOnly="0" labelOnly="1" fieldPosition="0">
        <references count="1">
          <reference field="21" count="0"/>
        </references>
      </pivotArea>
    </format>
    <format dxfId="168">
      <pivotArea dataOnly="0" labelOnly="1" grandCol="1" outline="0" fieldPosition="0"/>
    </format>
  </formats>
  <pivotTableStyleInfo name="PivotStyleLight16"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61.xml><?xml version="1.0" encoding="utf-8"?>
<pivotTableDefinition xmlns="http://schemas.openxmlformats.org/spreadsheetml/2006/main" name="Tabla dinámica1" cacheId="0" applyNumberFormats="0" applyBorderFormats="0" applyFontFormats="0" applyPatternFormats="0" applyAlignmentFormats="0" applyWidthHeightFormats="1" dataCaption="Valores" updatedVersion="3" minRefreshableVersion="3" showCalcMbrs="0" useAutoFormatting="1" itemPrintTitles="1" createdVersion="3" indent="0" outline="1" outlineData="1" multipleFieldFilters="0" rowHeaderCaption="Reanimación">
  <location ref="B3:O15" firstHeaderRow="1" firstDataRow="2" firstDataCol="1" rowPageCount="1" colPageCount="1"/>
  <pivotFields count="26">
    <pivotField showAll="0"/>
    <pivotField showAll="0"/>
    <pivotField showAll="0"/>
    <pivotField showAll="0"/>
    <pivotField showAll="0"/>
    <pivotField showAll="0"/>
    <pivotField showAll="0"/>
    <pivotField showAll="0"/>
    <pivotField showAll="0"/>
    <pivotField showAll="0"/>
    <pivotField dataField="1" showAll="0"/>
    <pivotField showAll="0"/>
    <pivotField showAll="0"/>
    <pivotField showAll="0"/>
    <pivotField showAll="0"/>
    <pivotField showAll="0"/>
    <pivotField showAll="0"/>
    <pivotField axis="axisRow" showAll="0">
      <items count="11">
        <item x="0"/>
        <item x="1"/>
        <item x="5"/>
        <item x="8"/>
        <item x="2"/>
        <item x="3"/>
        <item x="9"/>
        <item x="7"/>
        <item x="4"/>
        <item x="6"/>
        <item t="default"/>
      </items>
    </pivotField>
    <pivotField showAll="0"/>
    <pivotField showAll="0"/>
    <pivotField axis="axisCol" multipleItemSelectionAllowed="1" showAll="0">
      <items count="13">
        <item x="2"/>
        <item x="4"/>
        <item x="1"/>
        <item x="3"/>
        <item x="0"/>
        <item x="11"/>
        <item x="5"/>
        <item x="6"/>
        <item x="7"/>
        <item x="9"/>
        <item x="10"/>
        <item x="8"/>
        <item t="default"/>
      </items>
    </pivotField>
    <pivotField axis="axisPage" multipleItemSelectionAllowed="1" showAll="0">
      <items count="6">
        <item x="1"/>
        <item x="0"/>
        <item x="4"/>
        <item x="2"/>
        <item x="3"/>
        <item t="default"/>
      </items>
    </pivotField>
    <pivotField showAll="0"/>
    <pivotField showAll="0"/>
    <pivotField showAll="0"/>
    <pivotField showAll="0"/>
  </pivotFields>
  <rowFields count="1">
    <field x="17"/>
  </rowFields>
  <rowItems count="11">
    <i>
      <x/>
    </i>
    <i>
      <x v="1"/>
    </i>
    <i>
      <x v="2"/>
    </i>
    <i>
      <x v="3"/>
    </i>
    <i>
      <x v="4"/>
    </i>
    <i>
      <x v="5"/>
    </i>
    <i>
      <x v="6"/>
    </i>
    <i>
      <x v="7"/>
    </i>
    <i>
      <x v="8"/>
    </i>
    <i>
      <x v="9"/>
    </i>
    <i t="grand">
      <x/>
    </i>
  </rowItems>
  <colFields count="1">
    <field x="20"/>
  </colFields>
  <colItems count="13">
    <i>
      <x/>
    </i>
    <i>
      <x v="1"/>
    </i>
    <i>
      <x v="2"/>
    </i>
    <i>
      <x v="3"/>
    </i>
    <i>
      <x v="4"/>
    </i>
    <i>
      <x v="5"/>
    </i>
    <i>
      <x v="6"/>
    </i>
    <i>
      <x v="7"/>
    </i>
    <i>
      <x v="8"/>
    </i>
    <i>
      <x v="9"/>
    </i>
    <i>
      <x v="10"/>
    </i>
    <i>
      <x v="11"/>
    </i>
    <i t="grand">
      <x/>
    </i>
  </colItems>
  <pageFields count="1">
    <pageField fld="21" hier="-1"/>
  </pageFields>
  <dataFields count="1">
    <dataField name="Cuenta de Sexo" fld="10" subtotal="count" baseField="0" baseItem="0"/>
  </dataFields>
  <formats count="5">
    <format dxfId="178">
      <pivotArea type="all" dataOnly="0" outline="0" fieldPosition="0"/>
    </format>
    <format dxfId="177">
      <pivotArea outline="0" collapsedLevelsAreSubtotals="1" fieldPosition="0"/>
    </format>
    <format dxfId="176">
      <pivotArea field="21" type="button" dataOnly="0" labelOnly="1" outline="0" axis="axisPage" fieldPosition="0"/>
    </format>
    <format dxfId="175">
      <pivotArea type="topRight" dataOnly="0" labelOnly="1" outline="0" fieldPosition="0"/>
    </format>
    <format dxfId="174">
      <pivotArea dataOnly="0" labelOnly="1" grandCol="1" outline="0" fieldPosition="0"/>
    </format>
  </formats>
  <pivotTableStyleInfo name="PivotStyleLight16"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62.xml><?xml version="1.0" encoding="utf-8"?>
<pivotTableDefinition xmlns="http://schemas.openxmlformats.org/spreadsheetml/2006/main" name="TablaDinámica1" cacheId="0" applyNumberFormats="0" applyBorderFormats="0" applyFontFormats="0" applyPatternFormats="0" applyAlignmentFormats="0" applyWidthHeightFormats="1" dataCaption="Valores" grandTotalCaption="Total" updatedVersion="3" minRefreshableVersion="3" showCalcMbrs="0" useAutoFormatting="1" itemPrintTitles="1" createdVersion="3" indent="0" outline="1" outlineData="1" multipleFieldFilters="0" rowHeaderCaption="Pronostico del Incidente de Ahogamiento" colHeaderCaption="Sexo">
  <location ref="B3:G15" firstHeaderRow="1" firstDataRow="2" firstDataCol="1" rowPageCount="1" colPageCount="1"/>
  <pivotFields count="26">
    <pivotField multipleItemSelectionAllowed="1" showAll="0"/>
    <pivotField showAll="0" defaultSubtotal="0"/>
    <pivotField showAll="0" defaultSubtotal="0"/>
    <pivotField showAll="0"/>
    <pivotField showAll="0"/>
    <pivotField showAll="0"/>
    <pivotField showAll="0"/>
    <pivotField showAll="0"/>
    <pivotField showAll="0"/>
    <pivotField showAll="0"/>
    <pivotField axis="axisCol" dataField="1" showAll="0" defaultSubtotal="0">
      <items count="11">
        <item x="1"/>
        <item x="0"/>
        <item x="2"/>
        <item x="3"/>
        <item m="1" x="9"/>
        <item m="1" x="4"/>
        <item m="1" x="7"/>
        <item m="1" x="8"/>
        <item m="1" x="10"/>
        <item m="1" x="6"/>
        <item m="1" x="5"/>
      </items>
    </pivotField>
    <pivotField axis="axisPage" multipleItemSelectionAllowed="1" showAll="0">
      <items count="23">
        <item x="0"/>
        <item x="1"/>
        <item x="2"/>
        <item x="3"/>
        <item x="4"/>
        <item x="5"/>
        <item x="6"/>
        <item x="7"/>
        <item x="8"/>
        <item x="9"/>
        <item x="10"/>
        <item x="11"/>
        <item x="12"/>
        <item x="13"/>
        <item x="14"/>
        <item x="15"/>
        <item x="16"/>
        <item x="17"/>
        <item x="18"/>
        <item x="19"/>
        <item x="20"/>
        <item x="21"/>
        <item t="default"/>
      </items>
    </pivotField>
    <pivotField showAll="0"/>
    <pivotField showAll="0"/>
    <pivotField showAll="0"/>
    <pivotField showAll="0"/>
    <pivotField showAll="0"/>
    <pivotField axis="axisRow" showAll="0">
      <items count="11">
        <item x="0"/>
        <item x="2"/>
        <item x="3"/>
        <item x="9"/>
        <item x="1"/>
        <item x="5"/>
        <item x="8"/>
        <item x="7"/>
        <item x="4"/>
        <item x="6"/>
        <item t="default"/>
      </items>
    </pivotField>
    <pivotField showAll="0"/>
    <pivotField showAll="0"/>
    <pivotField showAll="0"/>
    <pivotField showAll="0"/>
    <pivotField showAll="0"/>
    <pivotField showAll="0"/>
    <pivotField showAll="0"/>
    <pivotField showAll="0"/>
  </pivotFields>
  <rowFields count="1">
    <field x="17"/>
  </rowFields>
  <rowItems count="11">
    <i>
      <x/>
    </i>
    <i>
      <x v="1"/>
    </i>
    <i>
      <x v="2"/>
    </i>
    <i>
      <x v="3"/>
    </i>
    <i>
      <x v="4"/>
    </i>
    <i>
      <x v="5"/>
    </i>
    <i>
      <x v="6"/>
    </i>
    <i>
      <x v="7"/>
    </i>
    <i>
      <x v="8"/>
    </i>
    <i>
      <x v="9"/>
    </i>
    <i t="grand">
      <x/>
    </i>
  </rowItems>
  <colFields count="1">
    <field x="10"/>
  </colFields>
  <colItems count="5">
    <i>
      <x/>
    </i>
    <i>
      <x v="1"/>
    </i>
    <i>
      <x v="2"/>
    </i>
    <i>
      <x v="3"/>
    </i>
    <i t="grand">
      <x/>
    </i>
  </colItems>
  <pageFields count="1">
    <pageField fld="11" hier="-1"/>
  </pageFields>
  <dataFields count="1">
    <dataField name="Pronóstico Menores 14 años " fld="10" subtotal="count" baseField="0" baseItem="0"/>
  </dataFields>
  <formats count="8">
    <format dxfId="159">
      <pivotArea outline="0" collapsedLevelsAreSubtotals="1" fieldPosition="0"/>
    </format>
    <format dxfId="158">
      <pivotArea field="17" type="button" dataOnly="0" labelOnly="1" outline="0" axis="axisRow" fieldPosition="0"/>
    </format>
    <format dxfId="157">
      <pivotArea dataOnly="0" labelOnly="1" fieldPosition="0">
        <references count="1">
          <reference field="10" count="0"/>
        </references>
      </pivotArea>
    </format>
    <format dxfId="156">
      <pivotArea dataOnly="0" labelOnly="1" grandCol="1" outline="0" fieldPosition="0"/>
    </format>
    <format dxfId="155">
      <pivotArea outline="0" collapsedLevelsAreSubtotals="1" fieldPosition="0"/>
    </format>
    <format dxfId="154">
      <pivotArea dataOnly="0" labelOnly="1" fieldPosition="0">
        <references count="1">
          <reference field="10" count="0"/>
        </references>
      </pivotArea>
    </format>
    <format dxfId="153">
      <pivotArea dataOnly="0" labelOnly="1" grandCol="1" outline="0" fieldPosition="0"/>
    </format>
    <format dxfId="152">
      <pivotArea type="all" dataOnly="0" outline="0" fieldPosition="0"/>
    </format>
  </formats>
  <pivotTableStyleInfo name="PivotStyleLight16"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63.xml><?xml version="1.0" encoding="utf-8"?>
<pivotTableDefinition xmlns="http://schemas.openxmlformats.org/spreadsheetml/2006/main" name="Tabla dinámica17" cacheId="0" applyNumberFormats="0" applyBorderFormats="0" applyFontFormats="0" applyPatternFormats="0" applyAlignmentFormats="0" applyWidthHeightFormats="1" dataCaption="Valores" updatedVersion="3" minRefreshableVersion="3" showCalcMbrs="0" useAutoFormatting="1" itemPrintTitles="1" createdVersion="3" indent="0" outline="1" outlineData="1" multipleFieldFilters="0" chartFormat="16">
  <location ref="B34:F57" firstHeaderRow="1" firstDataRow="2" firstDataCol="1" rowPageCount="1" colPageCount="1"/>
  <pivotFields count="26">
    <pivotField showAll="0"/>
    <pivotField showAll="0"/>
    <pivotField showAll="0"/>
    <pivotField showAll="0"/>
    <pivotField showAll="0"/>
    <pivotField showAll="0"/>
    <pivotField showAll="0"/>
    <pivotField showAll="0"/>
    <pivotField showAll="0"/>
    <pivotField showAll="0"/>
    <pivotField axis="axisCol" dataField="1" multipleItemSelectionAllowed="1" showAll="0">
      <items count="12">
        <item x="1"/>
        <item x="0"/>
        <item h="1" x="2"/>
        <item x="3"/>
        <item h="1" m="1" x="9"/>
        <item h="1" m="1" x="4"/>
        <item h="1" m="1" x="7"/>
        <item h="1" m="1" x="8"/>
        <item h="1" m="1" x="10"/>
        <item h="1" m="1" x="6"/>
        <item h="1" m="1" x="5"/>
        <item t="default"/>
      </items>
    </pivotField>
    <pivotField axis="axisRow" showAll="0" sortType="ascending">
      <items count="23">
        <item x="0"/>
        <item x="21"/>
        <item x="1"/>
        <item x="4"/>
        <item x="5"/>
        <item x="6"/>
        <item x="7"/>
        <item x="8"/>
        <item x="9"/>
        <item x="10"/>
        <item x="2"/>
        <item x="11"/>
        <item x="12"/>
        <item x="13"/>
        <item x="14"/>
        <item x="15"/>
        <item x="16"/>
        <item x="17"/>
        <item x="18"/>
        <item x="19"/>
        <item x="3"/>
        <item x="20"/>
        <item t="default"/>
      </items>
    </pivotField>
    <pivotField showAll="0"/>
    <pivotField showAll="0"/>
    <pivotField showAll="0"/>
    <pivotField showAll="0"/>
    <pivotField showAll="0"/>
    <pivotField axis="axisPage" multipleItemSelectionAllowed="1" showAll="0">
      <items count="11">
        <item x="0"/>
        <item x="1"/>
        <item x="5"/>
        <item x="8"/>
        <item x="2"/>
        <item x="3"/>
        <item h="1" x="9"/>
        <item x="7"/>
        <item x="4"/>
        <item h="1" x="6"/>
        <item t="default"/>
      </items>
    </pivotField>
    <pivotField showAll="0"/>
    <pivotField showAll="0"/>
    <pivotField showAll="0"/>
    <pivotField showAll="0"/>
    <pivotField showAll="0"/>
    <pivotField showAll="0"/>
    <pivotField showAll="0"/>
    <pivotField showAll="0"/>
  </pivotFields>
  <rowFields count="1">
    <field x="11"/>
  </rowFields>
  <rowItems count="22">
    <i>
      <x/>
    </i>
    <i>
      <x v="2"/>
    </i>
    <i>
      <x v="3"/>
    </i>
    <i>
      <x v="4"/>
    </i>
    <i>
      <x v="5"/>
    </i>
    <i>
      <x v="6"/>
    </i>
    <i>
      <x v="7"/>
    </i>
    <i>
      <x v="8"/>
    </i>
    <i>
      <x v="9"/>
    </i>
    <i>
      <x v="10"/>
    </i>
    <i>
      <x v="11"/>
    </i>
    <i>
      <x v="12"/>
    </i>
    <i>
      <x v="13"/>
    </i>
    <i>
      <x v="14"/>
    </i>
    <i>
      <x v="15"/>
    </i>
    <i>
      <x v="16"/>
    </i>
    <i>
      <x v="17"/>
    </i>
    <i>
      <x v="18"/>
    </i>
    <i>
      <x v="19"/>
    </i>
    <i>
      <x v="20"/>
    </i>
    <i>
      <x v="21"/>
    </i>
    <i t="grand">
      <x/>
    </i>
  </rowItems>
  <colFields count="1">
    <field x="10"/>
  </colFields>
  <colItems count="4">
    <i>
      <x/>
    </i>
    <i>
      <x v="1"/>
    </i>
    <i>
      <x v="3"/>
    </i>
    <i t="grand">
      <x/>
    </i>
  </colItems>
  <pageFields count="1">
    <pageField fld="17" hier="-1"/>
  </pageFields>
  <dataFields count="1">
    <dataField name="Cuenta de Sexo" fld="10" subtotal="count" baseField="0" baseItem="0"/>
  </dataFields>
  <formats count="2">
    <format dxfId="161">
      <pivotArea type="all" dataOnly="0" outline="0" fieldPosition="0"/>
    </format>
    <format dxfId="160">
      <pivotArea grandRow="1" grandCol="1" outline="0" collapsedLevelsAreSubtotals="1" fieldPosition="0"/>
    </format>
  </formats>
  <chartFormats count="15">
    <chartFormat chart="0" format="8" series="1">
      <pivotArea type="data" outline="0" fieldPosition="0">
        <references count="1">
          <reference field="4294967294" count="1" selected="0">
            <x v="0"/>
          </reference>
        </references>
      </pivotArea>
    </chartFormat>
    <chartFormat chart="0" format="9" series="1">
      <pivotArea type="data" outline="0" fieldPosition="0">
        <references count="2">
          <reference field="4294967294" count="1" selected="0">
            <x v="0"/>
          </reference>
          <reference field="10" count="1" selected="0">
            <x v="1"/>
          </reference>
        </references>
      </pivotArea>
    </chartFormat>
    <chartFormat chart="0" format="10" series="1">
      <pivotArea type="data" outline="0" fieldPosition="0">
        <references count="2">
          <reference field="4294967294" count="1" selected="0">
            <x v="0"/>
          </reference>
          <reference field="10" count="1" selected="0">
            <x v="3"/>
          </reference>
        </references>
      </pivotArea>
    </chartFormat>
    <chartFormat chart="0" format="11" series="1">
      <pivotArea type="data" outline="0" fieldPosition="0">
        <references count="2">
          <reference field="4294967294" count="1" selected="0">
            <x v="0"/>
          </reference>
          <reference field="10" count="1" selected="0">
            <x v="0"/>
          </reference>
        </references>
      </pivotArea>
    </chartFormat>
    <chartFormat chart="2" format="0" series="1">
      <pivotArea type="data" outline="0" fieldPosition="0">
        <references count="2">
          <reference field="4294967294" count="1" selected="0">
            <x v="0"/>
          </reference>
          <reference field="10" count="1" selected="0">
            <x v="0"/>
          </reference>
        </references>
      </pivotArea>
    </chartFormat>
    <chartFormat chart="2" format="1" series="1">
      <pivotArea type="data" outline="0" fieldPosition="0">
        <references count="2">
          <reference field="4294967294" count="1" selected="0">
            <x v="0"/>
          </reference>
          <reference field="10" count="1" selected="0">
            <x v="1"/>
          </reference>
        </references>
      </pivotArea>
    </chartFormat>
    <chartFormat chart="2" format="2" series="1">
      <pivotArea type="data" outline="0" fieldPosition="0">
        <references count="2">
          <reference field="4294967294" count="1" selected="0">
            <x v="0"/>
          </reference>
          <reference field="10" count="1" selected="0">
            <x v="3"/>
          </reference>
        </references>
      </pivotArea>
    </chartFormat>
    <chartFormat chart="9" format="0" series="1">
      <pivotArea type="data" outline="0" fieldPosition="0">
        <references count="2">
          <reference field="4294967294" count="1" selected="0">
            <x v="0"/>
          </reference>
          <reference field="10" count="1" selected="0">
            <x v="0"/>
          </reference>
        </references>
      </pivotArea>
    </chartFormat>
    <chartFormat chart="9" format="1" series="1">
      <pivotArea type="data" outline="0" fieldPosition="0">
        <references count="2">
          <reference field="4294967294" count="1" selected="0">
            <x v="0"/>
          </reference>
          <reference field="10" count="1" selected="0">
            <x v="1"/>
          </reference>
        </references>
      </pivotArea>
    </chartFormat>
    <chartFormat chart="11" format="2" series="1">
      <pivotArea type="data" outline="0" fieldPosition="0">
        <references count="2">
          <reference field="4294967294" count="1" selected="0">
            <x v="0"/>
          </reference>
          <reference field="10" count="1" selected="0">
            <x v="0"/>
          </reference>
        </references>
      </pivotArea>
    </chartFormat>
    <chartFormat chart="11" format="3" series="1">
      <pivotArea type="data" outline="0" fieldPosition="0">
        <references count="2">
          <reference field="4294967294" count="1" selected="0">
            <x v="0"/>
          </reference>
          <reference field="10" count="1" selected="0">
            <x v="1"/>
          </reference>
        </references>
      </pivotArea>
    </chartFormat>
    <chartFormat chart="15" format="4" series="1">
      <pivotArea type="data" outline="0" fieldPosition="0">
        <references count="2">
          <reference field="4294967294" count="1" selected="0">
            <x v="0"/>
          </reference>
          <reference field="10" count="1" selected="0">
            <x v="0"/>
          </reference>
        </references>
      </pivotArea>
    </chartFormat>
    <chartFormat chart="15" format="5" series="1">
      <pivotArea type="data" outline="0" fieldPosition="0">
        <references count="2">
          <reference field="4294967294" count="1" selected="0">
            <x v="0"/>
          </reference>
          <reference field="10" count="1" selected="0">
            <x v="1"/>
          </reference>
        </references>
      </pivotArea>
    </chartFormat>
    <chartFormat chart="9" format="3" series="1">
      <pivotArea type="data" outline="0" fieldPosition="0">
        <references count="2">
          <reference field="4294967294" count="1" selected="0">
            <x v="0"/>
          </reference>
          <reference field="10" count="1" selected="0">
            <x v="3"/>
          </reference>
        </references>
      </pivotArea>
    </chartFormat>
    <chartFormat chart="15" format="7" series="1">
      <pivotArea type="data" outline="0" fieldPosition="0">
        <references count="2">
          <reference field="4294967294" count="1" selected="0">
            <x v="0"/>
          </reference>
          <reference field="10" count="1" selected="0">
            <x v="3"/>
          </reference>
        </references>
      </pivotArea>
    </chartFormat>
  </chartFormats>
  <pivotTableStyleInfo name="PivotStyleLight16"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64.xml><?xml version="1.0" encoding="utf-8"?>
<pivotTableDefinition xmlns="http://schemas.openxmlformats.org/spreadsheetml/2006/main" name="Tabla dinámica2" cacheId="0" applyNumberFormats="0" applyBorderFormats="0" applyFontFormats="0" applyPatternFormats="0" applyAlignmentFormats="0" applyWidthHeightFormats="1" dataCaption="Valores" grandTotalCaption="Total" updatedVersion="3" minRefreshableVersion="3" showCalcMbrs="0" useAutoFormatting="1" itemPrintTitles="1" createdVersion="3" indent="0" outline="1" outlineData="1" multipleFieldFilters="0" rowHeaderCaption="Localización de los Fallecimientos" colHeaderCaption="Sexo">
  <location ref="B57:E76" firstHeaderRow="1" firstDataRow="2" firstDataCol="1" rowPageCount="2" colPageCount="1"/>
  <pivotFields count="26">
    <pivotField multipleItemSelectionAllowed="1" showAll="0"/>
    <pivotField showAll="0" defaultSubtotal="0"/>
    <pivotField showAll="0" defaultSubtotal="0"/>
    <pivotField showAll="0"/>
    <pivotField showAll="0"/>
    <pivotField showAll="0"/>
    <pivotField showAll="0"/>
    <pivotField showAll="0"/>
    <pivotField showAll="0"/>
    <pivotField showAll="0"/>
    <pivotField axis="axisCol" dataField="1" showAll="0" defaultSubtotal="0">
      <items count="11">
        <item x="1"/>
        <item x="0"/>
        <item x="2"/>
        <item x="3"/>
        <item m="1" x="9"/>
        <item m="1" x="4"/>
        <item m="1" x="7"/>
        <item m="1" x="8"/>
        <item m="1" x="10"/>
        <item m="1" x="6"/>
        <item m="1" x="5"/>
      </items>
    </pivotField>
    <pivotField axis="axisPage" multipleItemSelectionAllowed="1" showAll="0">
      <items count="23">
        <item x="0"/>
        <item x="1"/>
        <item x="2"/>
        <item x="3"/>
        <item x="4"/>
        <item x="5"/>
        <item x="6"/>
        <item x="7"/>
        <item x="8"/>
        <item x="9"/>
        <item x="10"/>
        <item x="11"/>
        <item x="12"/>
        <item x="13"/>
        <item x="14"/>
        <item x="15"/>
        <item x="16"/>
        <item x="17"/>
        <item x="18"/>
        <item x="19"/>
        <item x="20"/>
        <item x="21"/>
        <item t="default"/>
      </items>
    </pivotField>
    <pivotField showAll="0"/>
    <pivotField showAll="0"/>
    <pivotField showAll="0"/>
    <pivotField showAll="0"/>
    <pivotField showAll="0"/>
    <pivotField axis="axisPage" multipleItemSelectionAllowed="1" showAll="0">
      <items count="11">
        <item x="0"/>
        <item h="1" x="2"/>
        <item h="1" x="3"/>
        <item h="1" x="9"/>
        <item h="1" x="1"/>
        <item h="1" x="5"/>
        <item h="1" x="8"/>
        <item h="1" x="7"/>
        <item h="1" x="4"/>
        <item x="6"/>
        <item t="default"/>
      </items>
    </pivotField>
    <pivotField axis="axisRow" showAll="0" sortType="descending">
      <items count="23">
        <item x="6"/>
        <item x="0"/>
        <item x="17"/>
        <item m="1" x="21"/>
        <item x="13"/>
        <item m="1" x="20"/>
        <item x="5"/>
        <item x="10"/>
        <item x="16"/>
        <item x="7"/>
        <item x="15"/>
        <item x="12"/>
        <item x="9"/>
        <item x="14"/>
        <item x="2"/>
        <item x="3"/>
        <item x="4"/>
        <item x="1"/>
        <item x="11"/>
        <item x="18"/>
        <item m="1" x="19"/>
        <item x="8"/>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showAll="0"/>
    <pivotField showAll="0"/>
  </pivotFields>
  <rowFields count="1">
    <field x="18"/>
  </rowFields>
  <rowItems count="18">
    <i>
      <x v="14"/>
    </i>
    <i>
      <x v="17"/>
    </i>
    <i>
      <x v="15"/>
    </i>
    <i>
      <x v="21"/>
    </i>
    <i>
      <x v="4"/>
    </i>
    <i>
      <x v="16"/>
    </i>
    <i>
      <x v="11"/>
    </i>
    <i>
      <x v="6"/>
    </i>
    <i>
      <x v="18"/>
    </i>
    <i>
      <x v="7"/>
    </i>
    <i>
      <x v="12"/>
    </i>
    <i>
      <x v="9"/>
    </i>
    <i>
      <x v="13"/>
    </i>
    <i>
      <x/>
    </i>
    <i>
      <x v="1"/>
    </i>
    <i>
      <x v="10"/>
    </i>
    <i>
      <x v="2"/>
    </i>
    <i t="grand">
      <x/>
    </i>
  </rowItems>
  <colFields count="1">
    <field x="10"/>
  </colFields>
  <colItems count="3">
    <i>
      <x/>
    </i>
    <i>
      <x v="1"/>
    </i>
    <i t="grand">
      <x/>
    </i>
  </colItems>
  <pageFields count="2">
    <pageField fld="11" hier="-1"/>
    <pageField fld="17" hier="-1"/>
  </pageFields>
  <dataFields count="1">
    <dataField name="Menores de 14 años" fld="10" subtotal="count" baseField="0" baseItem="0"/>
  </dataFields>
  <formats count="9">
    <format dxfId="122">
      <pivotArea outline="0" collapsedLevelsAreSubtotals="1" fieldPosition="0"/>
    </format>
    <format dxfId="121">
      <pivotArea field="17" type="button" dataOnly="0" labelOnly="1" outline="0" axis="axisPage" fieldPosition="1"/>
    </format>
    <format dxfId="120">
      <pivotArea dataOnly="0" labelOnly="1" fieldPosition="0">
        <references count="1">
          <reference field="10" count="0"/>
        </references>
      </pivotArea>
    </format>
    <format dxfId="119">
      <pivotArea dataOnly="0" labelOnly="1" grandCol="1" outline="0" fieldPosition="0"/>
    </format>
    <format dxfId="118">
      <pivotArea outline="0" collapsedLevelsAreSubtotals="1" fieldPosition="0"/>
    </format>
    <format dxfId="117">
      <pivotArea dataOnly="0" labelOnly="1" fieldPosition="0">
        <references count="1">
          <reference field="10" count="0"/>
        </references>
      </pivotArea>
    </format>
    <format dxfId="116">
      <pivotArea dataOnly="0" labelOnly="1" grandCol="1" outline="0" fieldPosition="0"/>
    </format>
    <format dxfId="115">
      <pivotArea type="all" dataOnly="0" outline="0" fieldPosition="0"/>
    </format>
    <format dxfId="114">
      <pivotArea field="10" type="button" dataOnly="0" labelOnly="1" outline="0" axis="axisCol" fieldPosition="0"/>
    </format>
  </formats>
  <pivotTableStyleInfo name="PivotStyleLight16"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65.xml><?xml version="1.0" encoding="utf-8"?>
<pivotTableDefinition xmlns="http://schemas.openxmlformats.org/spreadsheetml/2006/main" name="Tabla dinámica1" cacheId="0" applyNumberFormats="0" applyBorderFormats="0" applyFontFormats="0" applyPatternFormats="0" applyAlignmentFormats="0" applyWidthHeightFormats="1" dataCaption="Valores" grandTotalCaption="Total" updatedVersion="3" minRefreshableVersion="3" showCalcMbrs="0" useAutoFormatting="1" itemPrintTitles="1" createdVersion="3" indent="0" outline="1" outlineData="1" multipleFieldFilters="0" rowHeaderCaption="Localización del Incidente de Ahogamiento" colHeaderCaption="Sexo">
  <location ref="B25:G46" firstHeaderRow="1" firstDataRow="2" firstDataCol="1" rowPageCount="1" colPageCount="1"/>
  <pivotFields count="26">
    <pivotField multipleItemSelectionAllowed="1" showAll="0"/>
    <pivotField showAll="0" defaultSubtotal="0"/>
    <pivotField showAll="0" defaultSubtotal="0"/>
    <pivotField showAll="0"/>
    <pivotField showAll="0"/>
    <pivotField showAll="0"/>
    <pivotField showAll="0"/>
    <pivotField showAll="0"/>
    <pivotField showAll="0"/>
    <pivotField showAll="0"/>
    <pivotField axis="axisCol" dataField="1" showAll="0" defaultSubtotal="0">
      <items count="11">
        <item x="1"/>
        <item x="0"/>
        <item x="2"/>
        <item x="3"/>
        <item m="1" x="9"/>
        <item m="1" x="4"/>
        <item m="1" x="7"/>
        <item m="1" x="8"/>
        <item m="1" x="10"/>
        <item m="1" x="6"/>
        <item m="1" x="5"/>
      </items>
    </pivotField>
    <pivotField axis="axisPage" multipleItemSelectionAllowed="1" showAll="0">
      <items count="23">
        <item x="0"/>
        <item x="1"/>
        <item x="2"/>
        <item x="3"/>
        <item x="4"/>
        <item x="5"/>
        <item x="6"/>
        <item x="7"/>
        <item x="8"/>
        <item x="9"/>
        <item x="10"/>
        <item x="11"/>
        <item x="12"/>
        <item x="13"/>
        <item x="14"/>
        <item x="15"/>
        <item x="16"/>
        <item x="17"/>
        <item x="18"/>
        <item x="19"/>
        <item x="20"/>
        <item x="21"/>
        <item t="default"/>
      </items>
    </pivotField>
    <pivotField showAll="0"/>
    <pivotField showAll="0"/>
    <pivotField showAll="0"/>
    <pivotField showAll="0"/>
    <pivotField showAll="0"/>
    <pivotField showAll="0">
      <items count="11">
        <item x="0"/>
        <item x="2"/>
        <item x="3"/>
        <item x="9"/>
        <item x="1"/>
        <item x="5"/>
        <item x="8"/>
        <item x="7"/>
        <item x="4"/>
        <item x="6"/>
        <item t="default"/>
      </items>
    </pivotField>
    <pivotField axis="axisRow" showAll="0" sortType="descending">
      <items count="23">
        <item x="6"/>
        <item x="0"/>
        <item x="17"/>
        <item m="1" x="21"/>
        <item x="13"/>
        <item m="1" x="20"/>
        <item x="5"/>
        <item x="10"/>
        <item x="16"/>
        <item x="7"/>
        <item x="15"/>
        <item x="12"/>
        <item x="9"/>
        <item x="14"/>
        <item x="2"/>
        <item x="3"/>
        <item x="4"/>
        <item x="1"/>
        <item x="11"/>
        <item x="18"/>
        <item m="1" x="19"/>
        <item x="8"/>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showAll="0"/>
    <pivotField showAll="0"/>
  </pivotFields>
  <rowFields count="1">
    <field x="18"/>
  </rowFields>
  <rowItems count="20">
    <i>
      <x v="14"/>
    </i>
    <i>
      <x v="15"/>
    </i>
    <i>
      <x v="21"/>
    </i>
    <i>
      <x v="17"/>
    </i>
    <i>
      <x v="6"/>
    </i>
    <i>
      <x v="16"/>
    </i>
    <i>
      <x v="7"/>
    </i>
    <i>
      <x v="11"/>
    </i>
    <i>
      <x v="12"/>
    </i>
    <i>
      <x v="18"/>
    </i>
    <i>
      <x v="4"/>
    </i>
    <i>
      <x v="9"/>
    </i>
    <i>
      <x v="13"/>
    </i>
    <i>
      <x/>
    </i>
    <i>
      <x v="10"/>
    </i>
    <i>
      <x v="1"/>
    </i>
    <i>
      <x v="2"/>
    </i>
    <i>
      <x v="8"/>
    </i>
    <i>
      <x v="19"/>
    </i>
    <i t="grand">
      <x/>
    </i>
  </rowItems>
  <colFields count="1">
    <field x="10"/>
  </colFields>
  <colItems count="5">
    <i>
      <x/>
    </i>
    <i>
      <x v="1"/>
    </i>
    <i>
      <x v="2"/>
    </i>
    <i>
      <x v="3"/>
    </i>
    <i t="grand">
      <x/>
    </i>
  </colItems>
  <pageFields count="1">
    <pageField fld="11" hier="-1"/>
  </pageFields>
  <dataFields count="1">
    <dataField name="Menores de 14 años" fld="10" subtotal="count" baseField="0" baseItem="0"/>
  </dataFields>
  <formats count="9">
    <format dxfId="131">
      <pivotArea outline="0" collapsedLevelsAreSubtotals="1" fieldPosition="0"/>
    </format>
    <format dxfId="130">
      <pivotArea field="17" type="button" dataOnly="0" labelOnly="1" outline="0"/>
    </format>
    <format dxfId="129">
      <pivotArea dataOnly="0" labelOnly="1" fieldPosition="0">
        <references count="1">
          <reference field="10" count="0"/>
        </references>
      </pivotArea>
    </format>
    <format dxfId="128">
      <pivotArea dataOnly="0" labelOnly="1" grandCol="1" outline="0" fieldPosition="0"/>
    </format>
    <format dxfId="127">
      <pivotArea outline="0" collapsedLevelsAreSubtotals="1" fieldPosition="0"/>
    </format>
    <format dxfId="126">
      <pivotArea dataOnly="0" labelOnly="1" fieldPosition="0">
        <references count="1">
          <reference field="10" count="0"/>
        </references>
      </pivotArea>
    </format>
    <format dxfId="125">
      <pivotArea dataOnly="0" labelOnly="1" grandCol="1" outline="0" fieldPosition="0"/>
    </format>
    <format dxfId="124">
      <pivotArea type="all" dataOnly="0" outline="0" fieldPosition="0"/>
    </format>
    <format dxfId="123">
      <pivotArea field="10" type="button" dataOnly="0" labelOnly="1" outline="0" axis="axisCol" fieldPosition="0"/>
    </format>
  </formats>
  <pivotTableStyleInfo name="PivotStyleLight16"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66.xml><?xml version="1.0" encoding="utf-8"?>
<pivotTableDefinition xmlns="http://schemas.openxmlformats.org/spreadsheetml/2006/main" name="TablaDinámica1" cacheId="0" applyNumberFormats="0" applyBorderFormats="0" applyFontFormats="0" applyPatternFormats="0" applyAlignmentFormats="0" applyWidthHeightFormats="1" dataCaption="Valores" grandTotalCaption="Total" updatedVersion="3" minRefreshableVersion="3" showCalcMbrs="0" useAutoFormatting="1" itemPrintTitles="1" createdVersion="3" indent="0" outline="1" outlineData="1" multipleFieldFilters="0" rowHeaderCaption="Pronostico del Incidente de Ahogamiento" colHeaderCaption="Sexo">
  <location ref="B3:G15" firstHeaderRow="1" firstDataRow="2" firstDataCol="1" rowPageCount="1" colPageCount="1"/>
  <pivotFields count="26">
    <pivotField multipleItemSelectionAllowed="1" showAll="0"/>
    <pivotField showAll="0" defaultSubtotal="0"/>
    <pivotField showAll="0" defaultSubtotal="0"/>
    <pivotField showAll="0"/>
    <pivotField showAll="0"/>
    <pivotField showAll="0"/>
    <pivotField showAll="0"/>
    <pivotField showAll="0"/>
    <pivotField showAll="0"/>
    <pivotField showAll="0"/>
    <pivotField axis="axisCol" dataField="1" showAll="0" defaultSubtotal="0">
      <items count="11">
        <item x="1"/>
        <item x="0"/>
        <item x="2"/>
        <item x="3"/>
        <item m="1" x="9"/>
        <item m="1" x="4"/>
        <item m="1" x="7"/>
        <item m="1" x="8"/>
        <item m="1" x="10"/>
        <item m="1" x="6"/>
        <item m="1" x="5"/>
      </items>
    </pivotField>
    <pivotField axis="axisPage" multipleItemSelectionAllowed="1" showAll="0">
      <items count="23">
        <item x="0"/>
        <item x="1"/>
        <item x="2"/>
        <item x="3"/>
        <item x="4"/>
        <item x="5"/>
        <item x="6"/>
        <item x="7"/>
        <item x="8"/>
        <item x="9"/>
        <item x="10"/>
        <item x="11"/>
        <item x="12"/>
        <item x="13"/>
        <item x="14"/>
        <item x="15"/>
        <item x="16"/>
        <item x="17"/>
        <item x="18"/>
        <item x="19"/>
        <item x="20"/>
        <item x="21"/>
        <item t="default"/>
      </items>
    </pivotField>
    <pivotField showAll="0"/>
    <pivotField showAll="0"/>
    <pivotField showAll="0"/>
    <pivotField showAll="0"/>
    <pivotField showAll="0"/>
    <pivotField axis="axisRow" showAll="0">
      <items count="11">
        <item x="0"/>
        <item x="2"/>
        <item x="3"/>
        <item x="9"/>
        <item x="1"/>
        <item x="5"/>
        <item x="8"/>
        <item x="7"/>
        <item x="4"/>
        <item x="6"/>
        <item t="default"/>
      </items>
    </pivotField>
    <pivotField showAll="0"/>
    <pivotField showAll="0"/>
    <pivotField showAll="0"/>
    <pivotField showAll="0"/>
    <pivotField showAll="0"/>
    <pivotField showAll="0"/>
    <pivotField showAll="0"/>
    <pivotField showAll="0"/>
  </pivotFields>
  <rowFields count="1">
    <field x="17"/>
  </rowFields>
  <rowItems count="11">
    <i>
      <x/>
    </i>
    <i>
      <x v="1"/>
    </i>
    <i>
      <x v="2"/>
    </i>
    <i>
      <x v="3"/>
    </i>
    <i>
      <x v="4"/>
    </i>
    <i>
      <x v="5"/>
    </i>
    <i>
      <x v="6"/>
    </i>
    <i>
      <x v="7"/>
    </i>
    <i>
      <x v="8"/>
    </i>
    <i>
      <x v="9"/>
    </i>
    <i t="grand">
      <x/>
    </i>
  </rowItems>
  <colFields count="1">
    <field x="10"/>
  </colFields>
  <colItems count="5">
    <i>
      <x/>
    </i>
    <i>
      <x v="1"/>
    </i>
    <i>
      <x v="2"/>
    </i>
    <i>
      <x v="3"/>
    </i>
    <i t="grand">
      <x/>
    </i>
  </colItems>
  <pageFields count="1">
    <pageField fld="11" hier="-1"/>
  </pageFields>
  <dataFields count="1">
    <dataField name="Menores de 14 años" fld="10" subtotal="count" baseField="0" baseItem="0"/>
  </dataFields>
  <formats count="9">
    <format dxfId="140">
      <pivotArea outline="0" collapsedLevelsAreSubtotals="1" fieldPosition="0"/>
    </format>
    <format dxfId="139">
      <pivotArea field="17" type="button" dataOnly="0" labelOnly="1" outline="0" axis="axisRow" fieldPosition="0"/>
    </format>
    <format dxfId="138">
      <pivotArea dataOnly="0" labelOnly="1" fieldPosition="0">
        <references count="1">
          <reference field="10" count="0"/>
        </references>
      </pivotArea>
    </format>
    <format dxfId="137">
      <pivotArea dataOnly="0" labelOnly="1" grandCol="1" outline="0" fieldPosition="0"/>
    </format>
    <format dxfId="136">
      <pivotArea outline="0" collapsedLevelsAreSubtotals="1" fieldPosition="0"/>
    </format>
    <format dxfId="135">
      <pivotArea dataOnly="0" labelOnly="1" fieldPosition="0">
        <references count="1">
          <reference field="10" count="0"/>
        </references>
      </pivotArea>
    </format>
    <format dxfId="134">
      <pivotArea dataOnly="0" labelOnly="1" grandCol="1" outline="0" fieldPosition="0"/>
    </format>
    <format dxfId="133">
      <pivotArea type="all" dataOnly="0" outline="0" fieldPosition="0"/>
    </format>
    <format dxfId="132">
      <pivotArea field="10" type="button" dataOnly="0" labelOnly="1" outline="0" axis="axisCol" fieldPosition="0"/>
    </format>
  </formats>
  <pivotTableStyleInfo name="PivotStyleLight16"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67.xml><?xml version="1.0" encoding="utf-8"?>
<pivotTableDefinition xmlns="http://schemas.openxmlformats.org/spreadsheetml/2006/main" name="Tabla dinámica17" cacheId="0" applyNumberFormats="0" applyBorderFormats="0" applyFontFormats="0" applyPatternFormats="0" applyAlignmentFormats="0" applyWidthHeightFormats="1" dataCaption="Valores" updatedVersion="3" minRefreshableVersion="3" showCalcMbrs="0" useAutoFormatting="1" itemPrintTitles="1" createdVersion="3" indent="0" outline="1" outlineData="1" multipleFieldFilters="0" chartFormat="16">
  <location ref="B107:F130" firstHeaderRow="1" firstDataRow="2" firstDataCol="1" rowPageCount="1" colPageCount="1"/>
  <pivotFields count="26">
    <pivotField showAll="0"/>
    <pivotField showAll="0"/>
    <pivotField showAll="0"/>
    <pivotField showAll="0"/>
    <pivotField showAll="0"/>
    <pivotField showAll="0"/>
    <pivotField showAll="0"/>
    <pivotField showAll="0"/>
    <pivotField showAll="0"/>
    <pivotField showAll="0"/>
    <pivotField axis="axisCol" dataField="1" multipleItemSelectionAllowed="1" showAll="0">
      <items count="12">
        <item x="1"/>
        <item x="0"/>
        <item h="1" x="2"/>
        <item x="3"/>
        <item h="1" m="1" x="9"/>
        <item h="1" m="1" x="4"/>
        <item h="1" m="1" x="7"/>
        <item h="1" m="1" x="8"/>
        <item h="1" m="1" x="10"/>
        <item h="1" m="1" x="6"/>
        <item h="1" m="1" x="5"/>
        <item t="default"/>
      </items>
    </pivotField>
    <pivotField axis="axisRow" showAll="0" sortType="ascending">
      <items count="23">
        <item x="0"/>
        <item x="21"/>
        <item x="1"/>
        <item x="4"/>
        <item x="5"/>
        <item x="6"/>
        <item x="7"/>
        <item x="8"/>
        <item x="9"/>
        <item x="10"/>
        <item x="2"/>
        <item x="11"/>
        <item x="12"/>
        <item x="13"/>
        <item x="14"/>
        <item x="15"/>
        <item x="16"/>
        <item x="17"/>
        <item x="18"/>
        <item x="19"/>
        <item x="3"/>
        <item x="20"/>
        <item t="default"/>
      </items>
    </pivotField>
    <pivotField showAll="0"/>
    <pivotField showAll="0"/>
    <pivotField showAll="0"/>
    <pivotField showAll="0"/>
    <pivotField showAll="0"/>
    <pivotField axis="axisPage" multipleItemSelectionAllowed="1" showAll="0">
      <items count="11">
        <item x="0"/>
        <item x="1"/>
        <item x="5"/>
        <item x="8"/>
        <item x="2"/>
        <item x="3"/>
        <item h="1" x="9"/>
        <item x="7"/>
        <item x="4"/>
        <item h="1" x="6"/>
        <item t="default"/>
      </items>
    </pivotField>
    <pivotField showAll="0"/>
    <pivotField showAll="0"/>
    <pivotField showAll="0"/>
    <pivotField showAll="0"/>
    <pivotField showAll="0"/>
    <pivotField showAll="0"/>
    <pivotField showAll="0"/>
    <pivotField showAll="0"/>
  </pivotFields>
  <rowFields count="1">
    <field x="11"/>
  </rowFields>
  <rowItems count="22">
    <i>
      <x/>
    </i>
    <i>
      <x v="2"/>
    </i>
    <i>
      <x v="3"/>
    </i>
    <i>
      <x v="4"/>
    </i>
    <i>
      <x v="5"/>
    </i>
    <i>
      <x v="6"/>
    </i>
    <i>
      <x v="7"/>
    </i>
    <i>
      <x v="8"/>
    </i>
    <i>
      <x v="9"/>
    </i>
    <i>
      <x v="10"/>
    </i>
    <i>
      <x v="11"/>
    </i>
    <i>
      <x v="12"/>
    </i>
    <i>
      <x v="13"/>
    </i>
    <i>
      <x v="14"/>
    </i>
    <i>
      <x v="15"/>
    </i>
    <i>
      <x v="16"/>
    </i>
    <i>
      <x v="17"/>
    </i>
    <i>
      <x v="18"/>
    </i>
    <i>
      <x v="19"/>
    </i>
    <i>
      <x v="20"/>
    </i>
    <i>
      <x v="21"/>
    </i>
    <i t="grand">
      <x/>
    </i>
  </rowItems>
  <colFields count="1">
    <field x="10"/>
  </colFields>
  <colItems count="4">
    <i>
      <x/>
    </i>
    <i>
      <x v="1"/>
    </i>
    <i>
      <x v="3"/>
    </i>
    <i t="grand">
      <x/>
    </i>
  </colItems>
  <pageFields count="1">
    <pageField fld="17" hier="-1"/>
  </pageFields>
  <dataFields count="1">
    <dataField name="Cuenta de Sexo" fld="10" subtotal="count" baseField="0" baseItem="0"/>
  </dataFields>
  <formats count="2">
    <format dxfId="142">
      <pivotArea type="all" dataOnly="0" outline="0" fieldPosition="0"/>
    </format>
    <format dxfId="141">
      <pivotArea grandRow="1" grandCol="1" outline="0" collapsedLevelsAreSubtotals="1" fieldPosition="0"/>
    </format>
  </formats>
  <chartFormats count="13">
    <chartFormat chart="0" format="8" series="1">
      <pivotArea type="data" outline="0" fieldPosition="0">
        <references count="1">
          <reference field="4294967294" count="1" selected="0">
            <x v="0"/>
          </reference>
        </references>
      </pivotArea>
    </chartFormat>
    <chartFormat chart="0" format="9" series="1">
      <pivotArea type="data" outline="0" fieldPosition="0">
        <references count="2">
          <reference field="4294967294" count="1" selected="0">
            <x v="0"/>
          </reference>
          <reference field="10" count="1" selected="0">
            <x v="1"/>
          </reference>
        </references>
      </pivotArea>
    </chartFormat>
    <chartFormat chart="0" format="10" series="1">
      <pivotArea type="data" outline="0" fieldPosition="0">
        <references count="2">
          <reference field="4294967294" count="1" selected="0">
            <x v="0"/>
          </reference>
          <reference field="10" count="1" selected="0">
            <x v="3"/>
          </reference>
        </references>
      </pivotArea>
    </chartFormat>
    <chartFormat chart="0" format="11" series="1">
      <pivotArea type="data" outline="0" fieldPosition="0">
        <references count="2">
          <reference field="4294967294" count="1" selected="0">
            <x v="0"/>
          </reference>
          <reference field="10" count="1" selected="0">
            <x v="0"/>
          </reference>
        </references>
      </pivotArea>
    </chartFormat>
    <chartFormat chart="2" format="0" series="1">
      <pivotArea type="data" outline="0" fieldPosition="0">
        <references count="2">
          <reference field="4294967294" count="1" selected="0">
            <x v="0"/>
          </reference>
          <reference field="10" count="1" selected="0">
            <x v="0"/>
          </reference>
        </references>
      </pivotArea>
    </chartFormat>
    <chartFormat chart="2" format="1" series="1">
      <pivotArea type="data" outline="0" fieldPosition="0">
        <references count="2">
          <reference field="4294967294" count="1" selected="0">
            <x v="0"/>
          </reference>
          <reference field="10" count="1" selected="0">
            <x v="1"/>
          </reference>
        </references>
      </pivotArea>
    </chartFormat>
    <chartFormat chart="2" format="2" series="1">
      <pivotArea type="data" outline="0" fieldPosition="0">
        <references count="2">
          <reference field="4294967294" count="1" selected="0">
            <x v="0"/>
          </reference>
          <reference field="10" count="1" selected="0">
            <x v="3"/>
          </reference>
        </references>
      </pivotArea>
    </chartFormat>
    <chartFormat chart="9" format="0" series="1">
      <pivotArea type="data" outline="0" fieldPosition="0">
        <references count="2">
          <reference field="4294967294" count="1" selected="0">
            <x v="0"/>
          </reference>
          <reference field="10" count="1" selected="0">
            <x v="0"/>
          </reference>
        </references>
      </pivotArea>
    </chartFormat>
    <chartFormat chart="9" format="1" series="1">
      <pivotArea type="data" outline="0" fieldPosition="0">
        <references count="2">
          <reference field="4294967294" count="1" selected="0">
            <x v="0"/>
          </reference>
          <reference field="10" count="1" selected="0">
            <x v="1"/>
          </reference>
        </references>
      </pivotArea>
    </chartFormat>
    <chartFormat chart="11" format="2" series="1">
      <pivotArea type="data" outline="0" fieldPosition="0">
        <references count="2">
          <reference field="4294967294" count="1" selected="0">
            <x v="0"/>
          </reference>
          <reference field="10" count="1" selected="0">
            <x v="0"/>
          </reference>
        </references>
      </pivotArea>
    </chartFormat>
    <chartFormat chart="11" format="3" series="1">
      <pivotArea type="data" outline="0" fieldPosition="0">
        <references count="2">
          <reference field="4294967294" count="1" selected="0">
            <x v="0"/>
          </reference>
          <reference field="10" count="1" selected="0">
            <x v="1"/>
          </reference>
        </references>
      </pivotArea>
    </chartFormat>
    <chartFormat chart="15" format="4" series="1">
      <pivotArea type="data" outline="0" fieldPosition="0">
        <references count="2">
          <reference field="4294967294" count="1" selected="0">
            <x v="0"/>
          </reference>
          <reference field="10" count="1" selected="0">
            <x v="0"/>
          </reference>
        </references>
      </pivotArea>
    </chartFormat>
    <chartFormat chart="15" format="5" series="1">
      <pivotArea type="data" outline="0" fieldPosition="0">
        <references count="2">
          <reference field="4294967294" count="1" selected="0">
            <x v="0"/>
          </reference>
          <reference field="10" count="1" selected="0">
            <x v="1"/>
          </reference>
        </references>
      </pivotArea>
    </chartFormat>
  </chartFormats>
  <pivotTableStyleInfo name="PivotStyleLight16"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68.xml><?xml version="1.0" encoding="utf-8"?>
<pivotTableDefinition xmlns="http://schemas.openxmlformats.org/spreadsheetml/2006/main" name="Tabla dinámica3" cacheId="0" applyNumberFormats="0" applyBorderFormats="0" applyFontFormats="0" applyPatternFormats="0" applyAlignmentFormats="0" applyWidthHeightFormats="1" dataCaption="Valores" grandTotalCaption="Total" updatedVersion="3" minRefreshableVersion="3" showCalcMbrs="0" useAutoFormatting="1" itemPrintTitles="1" createdVersion="3" indent="0" outline="1" outlineData="1" multipleFieldFilters="0" rowHeaderCaption="Factor de Riesgo" colHeaderCaption="Sexo">
  <location ref="B84:G98" firstHeaderRow="1" firstDataRow="2" firstDataCol="1" rowPageCount="2" colPageCount="1"/>
  <pivotFields count="26">
    <pivotField multipleItemSelectionAllowed="1" showAll="0"/>
    <pivotField showAll="0" defaultSubtotal="0"/>
    <pivotField showAll="0" defaultSubtotal="0"/>
    <pivotField showAll="0"/>
    <pivotField showAll="0"/>
    <pivotField showAll="0"/>
    <pivotField showAll="0"/>
    <pivotField showAll="0"/>
    <pivotField showAll="0"/>
    <pivotField showAll="0"/>
    <pivotField axis="axisCol" dataField="1" showAll="0" defaultSubtotal="0">
      <items count="11">
        <item x="1"/>
        <item x="0"/>
        <item x="2"/>
        <item x="3"/>
        <item m="1" x="9"/>
        <item m="1" x="4"/>
        <item m="1" x="7"/>
        <item m="1" x="8"/>
        <item m="1" x="10"/>
        <item m="1" x="6"/>
        <item m="1" x="5"/>
      </items>
    </pivotField>
    <pivotField axis="axisPage" multipleItemSelectionAllowed="1" showAll="0">
      <items count="23">
        <item x="0"/>
        <item x="1"/>
        <item x="2"/>
        <item x="3"/>
        <item x="4"/>
        <item x="5"/>
        <item x="6"/>
        <item x="7"/>
        <item x="8"/>
        <item x="9"/>
        <item x="10"/>
        <item x="11"/>
        <item x="12"/>
        <item x="13"/>
        <item x="14"/>
        <item x="15"/>
        <item x="16"/>
        <item x="17"/>
        <item x="18"/>
        <item x="19"/>
        <item x="20"/>
        <item x="21"/>
        <item t="default"/>
      </items>
    </pivotField>
    <pivotField showAll="0"/>
    <pivotField showAll="0"/>
    <pivotField showAll="0"/>
    <pivotField showAll="0"/>
    <pivotField axis="axisRow" showAll="0" sortType="descending">
      <items count="14">
        <item x="10"/>
        <item x="5"/>
        <item x="0"/>
        <item m="1" x="12"/>
        <item x="2"/>
        <item x="9"/>
        <item x="8"/>
        <item x="4"/>
        <item x="3"/>
        <item x="1"/>
        <item x="7"/>
        <item x="11"/>
        <item x="6"/>
        <item t="default"/>
      </items>
      <autoSortScope>
        <pivotArea dataOnly="0" outline="0" fieldPosition="0">
          <references count="1">
            <reference field="4294967294" count="1" selected="0">
              <x v="0"/>
            </reference>
          </references>
        </pivotArea>
      </autoSortScope>
    </pivotField>
    <pivotField axis="axisPage" multipleItemSelectionAllowed="1" showAll="0">
      <items count="11">
        <item x="0"/>
        <item x="2"/>
        <item x="3"/>
        <item x="9"/>
        <item x="1"/>
        <item x="5"/>
        <item x="8"/>
        <item x="7"/>
        <item x="4"/>
        <item x="6"/>
        <item t="default"/>
      </items>
    </pivotField>
    <pivotField showAll="0" sortType="descending">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showAll="0"/>
    <pivotField showAll="0"/>
  </pivotFields>
  <rowFields count="1">
    <field x="16"/>
  </rowFields>
  <rowItems count="13">
    <i>
      <x v="9"/>
    </i>
    <i>
      <x v="2"/>
    </i>
    <i>
      <x v="8"/>
    </i>
    <i>
      <x v="7"/>
    </i>
    <i>
      <x v="10"/>
    </i>
    <i>
      <x v="1"/>
    </i>
    <i>
      <x v="4"/>
    </i>
    <i>
      <x v="5"/>
    </i>
    <i>
      <x/>
    </i>
    <i>
      <x v="6"/>
    </i>
    <i>
      <x v="12"/>
    </i>
    <i>
      <x v="11"/>
    </i>
    <i t="grand">
      <x/>
    </i>
  </rowItems>
  <colFields count="1">
    <field x="10"/>
  </colFields>
  <colItems count="5">
    <i>
      <x/>
    </i>
    <i>
      <x v="1"/>
    </i>
    <i>
      <x v="2"/>
    </i>
    <i>
      <x v="3"/>
    </i>
    <i t="grand">
      <x/>
    </i>
  </colItems>
  <pageFields count="2">
    <pageField fld="11" hier="-1"/>
    <pageField fld="17" hier="-1"/>
  </pageFields>
  <dataFields count="1">
    <dataField name="Menores de 14 años" fld="10" subtotal="count" baseField="0" baseItem="0"/>
  </dataFields>
  <formats count="9">
    <format dxfId="151">
      <pivotArea outline="0" collapsedLevelsAreSubtotals="1" fieldPosition="0"/>
    </format>
    <format dxfId="150">
      <pivotArea field="17" type="button" dataOnly="0" labelOnly="1" outline="0" axis="axisPage" fieldPosition="1"/>
    </format>
    <format dxfId="149">
      <pivotArea dataOnly="0" labelOnly="1" fieldPosition="0">
        <references count="1">
          <reference field="10" count="0"/>
        </references>
      </pivotArea>
    </format>
    <format dxfId="148">
      <pivotArea dataOnly="0" labelOnly="1" grandCol="1" outline="0" fieldPosition="0"/>
    </format>
    <format dxfId="147">
      <pivotArea outline="0" collapsedLevelsAreSubtotals="1" fieldPosition="0"/>
    </format>
    <format dxfId="146">
      <pivotArea dataOnly="0" labelOnly="1" fieldPosition="0">
        <references count="1">
          <reference field="10" count="0"/>
        </references>
      </pivotArea>
    </format>
    <format dxfId="145">
      <pivotArea dataOnly="0" labelOnly="1" grandCol="1" outline="0" fieldPosition="0"/>
    </format>
    <format dxfId="144">
      <pivotArea type="all" dataOnly="0" outline="0" fieldPosition="0"/>
    </format>
    <format dxfId="143">
      <pivotArea field="10" type="button" dataOnly="0" labelOnly="1" outline="0" axis="axisCol" fieldPosition="0"/>
    </format>
  </formats>
  <pivotTableStyleInfo name="PivotStyleLight16"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69.xml><?xml version="1.0" encoding="utf-8"?>
<pivotTableDefinition xmlns="http://schemas.openxmlformats.org/spreadsheetml/2006/main" name="Tabla dinámica6" cacheId="0" applyNumberFormats="0" applyBorderFormats="0" applyFontFormats="0" applyPatternFormats="0" applyAlignmentFormats="0" applyWidthHeightFormats="1" dataCaption="Valores" grandTotalCaption="Total" updatedVersion="3" minRefreshableVersion="3" showCalcMbrs="0" useAutoFormatting="1" itemPrintTitles="1" createdVersion="3" indent="0" outline="1" outlineData="1" multipleFieldFilters="0" rowHeaderCaption="Condiciones" colHeaderCaption="Sexo">
  <location ref="B3:F12" firstHeaderRow="1" firstDataRow="2" firstDataCol="1" rowPageCount="1" colPageCount="1"/>
  <pivotFields count="26">
    <pivotField multipleItemSelectionAllowed="1" showAll="0"/>
    <pivotField showAll="0" defaultSubtotal="0"/>
    <pivotField showAll="0" defaultSubtotal="0"/>
    <pivotField showAll="0"/>
    <pivotField showAll="0"/>
    <pivotField showAll="0"/>
    <pivotField showAll="0"/>
    <pivotField showAll="0"/>
    <pivotField showAll="0"/>
    <pivotField showAll="0"/>
    <pivotField axis="axisCol" dataField="1" showAll="0" defaultSubtotal="0">
      <items count="11">
        <item x="1"/>
        <item x="0"/>
        <item h="1" x="2"/>
        <item x="3"/>
        <item m="1" x="9"/>
        <item m="1" x="4"/>
        <item h="1" m="1" x="7"/>
        <item h="1" m="1" x="8"/>
        <item h="1" m="1" x="10"/>
        <item h="1" m="1" x="6"/>
        <item h="1" m="1" x="5"/>
      </items>
    </pivotField>
    <pivotField showAll="0"/>
    <pivotField showAll="0"/>
    <pivotField showAll="0"/>
    <pivotField showAll="0"/>
    <pivotField showAll="0"/>
    <pivotField showAll="0"/>
    <pivotField axis="axisPage" showAll="0">
      <items count="11">
        <item x="0"/>
        <item x="2"/>
        <item x="3"/>
        <item x="9"/>
        <item x="1"/>
        <item x="5"/>
        <item x="8"/>
        <item x="7"/>
        <item x="4"/>
        <item x="6"/>
        <item t="default"/>
      </items>
    </pivotField>
    <pivotField showAll="0"/>
    <pivotField axis="axisRow" showAll="0">
      <items count="10">
        <item x="1"/>
        <item x="3"/>
        <item x="6"/>
        <item m="1" x="8"/>
        <item x="4"/>
        <item x="5"/>
        <item x="2"/>
        <item x="0"/>
        <item x="7"/>
        <item t="default"/>
      </items>
    </pivotField>
    <pivotField showAll="0"/>
    <pivotField showAll="0"/>
    <pivotField showAll="0"/>
    <pivotField showAll="0"/>
    <pivotField showAll="0"/>
    <pivotField showAll="0"/>
  </pivotFields>
  <rowFields count="1">
    <field x="19"/>
  </rowFields>
  <rowItems count="8">
    <i>
      <x/>
    </i>
    <i>
      <x v="1"/>
    </i>
    <i>
      <x v="2"/>
    </i>
    <i>
      <x v="4"/>
    </i>
    <i>
      <x v="5"/>
    </i>
    <i>
      <x v="6"/>
    </i>
    <i>
      <x v="7"/>
    </i>
    <i t="grand">
      <x/>
    </i>
  </rowItems>
  <colFields count="1">
    <field x="10"/>
  </colFields>
  <colItems count="4">
    <i>
      <x/>
    </i>
    <i>
      <x v="1"/>
    </i>
    <i>
      <x v="3"/>
    </i>
    <i t="grand">
      <x/>
    </i>
  </colItems>
  <pageFields count="1">
    <pageField fld="17" hier="-1"/>
  </pageFields>
  <dataFields count="1">
    <dataField name="Pronóstico" fld="10" subtotal="count" baseField="0" baseItem="0"/>
  </dataFields>
  <formats count="8">
    <format dxfId="107">
      <pivotArea outline="0" collapsedLevelsAreSubtotals="1" fieldPosition="0"/>
    </format>
    <format dxfId="106">
      <pivotArea field="17" type="button" dataOnly="0" labelOnly="1" outline="0" axis="axisPage" fieldPosition="0"/>
    </format>
    <format dxfId="105">
      <pivotArea dataOnly="0" labelOnly="1" fieldPosition="0">
        <references count="1">
          <reference field="10" count="0"/>
        </references>
      </pivotArea>
    </format>
    <format dxfId="104">
      <pivotArea dataOnly="0" labelOnly="1" grandCol="1" outline="0" fieldPosition="0"/>
    </format>
    <format dxfId="103">
      <pivotArea outline="0" collapsedLevelsAreSubtotals="1" fieldPosition="0"/>
    </format>
    <format dxfId="102">
      <pivotArea dataOnly="0" labelOnly="1" fieldPosition="0">
        <references count="1">
          <reference field="10" count="0"/>
        </references>
      </pivotArea>
    </format>
    <format dxfId="101">
      <pivotArea dataOnly="0" labelOnly="1" grandCol="1" outline="0" fieldPosition="0"/>
    </format>
    <format dxfId="100">
      <pivotArea type="all" dataOnly="0" outline="0" fieldPosition="0"/>
    </format>
  </formats>
  <pivotTableStyleInfo name="PivotStyleLight16"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70.xml><?xml version="1.0" encoding="utf-8"?>
<pivotTableDefinition xmlns="http://schemas.openxmlformats.org/spreadsheetml/2006/main" name="Tabla dinámica7" cacheId="0" applyNumberFormats="0" applyBorderFormats="0" applyFontFormats="0" applyPatternFormats="0" applyAlignmentFormats="0" applyWidthHeightFormats="1" dataCaption="Valores" grandTotalCaption="Total" updatedVersion="3" minRefreshableVersion="3" showCalcMbrs="0" useAutoFormatting="1" itemPrintTitles="1" createdVersion="3" indent="0" outline="1" outlineData="1" multipleFieldFilters="0" chartFormat="4" rowHeaderCaption="Condiciones" colHeaderCaption="Sexo">
  <location ref="B24:E33" firstHeaderRow="1" firstDataRow="2" firstDataCol="1" rowPageCount="1" colPageCount="1"/>
  <pivotFields count="26">
    <pivotField multipleItemSelectionAllowed="1" showAll="0"/>
    <pivotField showAll="0" defaultSubtotal="0"/>
    <pivotField showAll="0" defaultSubtotal="0"/>
    <pivotField showAll="0"/>
    <pivotField showAll="0"/>
    <pivotField showAll="0"/>
    <pivotField showAll="0"/>
    <pivotField showAll="0"/>
    <pivotField showAll="0"/>
    <pivotField showAll="0"/>
    <pivotField axis="axisCol" dataField="1" showAll="0" defaultSubtotal="0">
      <items count="11">
        <item x="1"/>
        <item x="0"/>
        <item h="1" x="2"/>
        <item x="3"/>
        <item m="1" x="9"/>
        <item m="1" x="4"/>
        <item h="1" m="1" x="7"/>
        <item h="1" m="1" x="8"/>
        <item h="1" m="1" x="10"/>
        <item h="1" m="1" x="6"/>
        <item h="1" m="1" x="5"/>
      </items>
    </pivotField>
    <pivotField showAll="0"/>
    <pivotField showAll="0"/>
    <pivotField showAll="0"/>
    <pivotField showAll="0"/>
    <pivotField showAll="0"/>
    <pivotField showAll="0"/>
    <pivotField axis="axisPage" multipleItemSelectionAllowed="1" showAll="0">
      <items count="11">
        <item x="0"/>
        <item h="1" x="2"/>
        <item h="1" x="3"/>
        <item h="1" x="9"/>
        <item h="1" x="1"/>
        <item h="1" x="5"/>
        <item h="1" x="8"/>
        <item h="1" x="7"/>
        <item h="1" x="4"/>
        <item h="1" x="6"/>
        <item t="default"/>
      </items>
    </pivotField>
    <pivotField showAll="0"/>
    <pivotField axis="axisRow" showAll="0" sortType="descending">
      <items count="10">
        <item x="1"/>
        <item x="3"/>
        <item x="6"/>
        <item m="1" x="8"/>
        <item x="4"/>
        <item x="5"/>
        <item x="2"/>
        <item x="0"/>
        <item h="1" x="7"/>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showAll="0"/>
  </pivotFields>
  <rowFields count="1">
    <field x="19"/>
  </rowFields>
  <rowItems count="8">
    <i>
      <x v="7"/>
    </i>
    <i>
      <x/>
    </i>
    <i>
      <x v="6"/>
    </i>
    <i>
      <x v="1"/>
    </i>
    <i>
      <x v="5"/>
    </i>
    <i>
      <x v="4"/>
    </i>
    <i>
      <x v="2"/>
    </i>
    <i t="grand">
      <x/>
    </i>
  </rowItems>
  <colFields count="1">
    <field x="10"/>
  </colFields>
  <colItems count="3">
    <i>
      <x/>
    </i>
    <i>
      <x v="1"/>
    </i>
    <i t="grand">
      <x/>
    </i>
  </colItems>
  <pageFields count="1">
    <pageField fld="17" hier="-1"/>
  </pageFields>
  <dataFields count="1">
    <dataField name="Pronóstico" fld="10" subtotal="count" baseField="0" baseItem="0"/>
  </dataFields>
  <formats count="6">
    <format dxfId="113">
      <pivotArea outline="0" collapsedLevelsAreSubtotals="1" fieldPosition="0"/>
    </format>
    <format dxfId="112">
      <pivotArea field="17" type="button" dataOnly="0" labelOnly="1" outline="0" axis="axisPage" fieldPosition="0"/>
    </format>
    <format dxfId="111">
      <pivotArea dataOnly="0" labelOnly="1" grandCol="1" outline="0" fieldPosition="0"/>
    </format>
    <format dxfId="110">
      <pivotArea outline="0" collapsedLevelsAreSubtotals="1" fieldPosition="0"/>
    </format>
    <format dxfId="109">
      <pivotArea dataOnly="0" labelOnly="1" grandCol="1" outline="0" fieldPosition="0"/>
    </format>
    <format dxfId="108">
      <pivotArea type="all" dataOnly="0" outline="0" fieldPosition="0"/>
    </format>
  </formats>
  <chartFormats count="4">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2">
          <reference field="4294967294" count="1" selected="0">
            <x v="0"/>
          </reference>
          <reference field="10" count="1" selected="0">
            <x v="1"/>
          </reference>
        </references>
      </pivotArea>
    </chartFormat>
    <chartFormat chart="0" format="2" series="1">
      <pivotArea type="data" outline="0" fieldPosition="0">
        <references count="2">
          <reference field="4294967294" count="1" selected="0">
            <x v="0"/>
          </reference>
          <reference field="10" count="1" selected="0">
            <x v="3"/>
          </reference>
        </references>
      </pivotArea>
    </chartFormat>
    <chartFormat chart="0" format="3" series="1">
      <pivotArea type="data" outline="0" fieldPosition="0">
        <references count="2">
          <reference field="4294967294" count="1" selected="0">
            <x v="0"/>
          </reference>
          <reference field="10" count="1" selected="0">
            <x v="0"/>
          </reference>
        </references>
      </pivotArea>
    </chartFormat>
  </chartFormats>
  <pivotTableStyleInfo name="PivotStyleLight16"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71.xml><?xml version="1.0" encoding="utf-8"?>
<pivotTableDefinition xmlns="http://schemas.openxmlformats.org/spreadsheetml/2006/main" name="Tabla dinámica4" cacheId="0" applyNumberFormats="0" applyBorderFormats="0" applyFontFormats="0" applyPatternFormats="0" applyAlignmentFormats="0" applyWidthHeightFormats="1" dataCaption="Valores" grandTotalCaption="Total" updatedVersion="3" minRefreshableVersion="3" showCalcMbrs="0" useAutoFormatting="1" itemPrintTitles="1" createdVersion="3" indent="0" outline="1" outlineData="1" multipleFieldFilters="0" chartFormat="4" rowHeaderCaption="Tipo " colHeaderCaption="Sexo">
  <location ref="B25:E32" firstHeaderRow="1" firstDataRow="2" firstDataCol="1" rowPageCount="1" colPageCount="1"/>
  <pivotFields count="26">
    <pivotField multipleItemSelectionAllowed="1" showAll="0"/>
    <pivotField showAll="0" defaultSubtotal="0"/>
    <pivotField showAll="0" defaultSubtotal="0"/>
    <pivotField showAll="0"/>
    <pivotField showAll="0"/>
    <pivotField showAll="0"/>
    <pivotField showAll="0"/>
    <pivotField showAll="0"/>
    <pivotField showAll="0"/>
    <pivotField showAll="0"/>
    <pivotField axis="axisCol" dataField="1" showAll="0" defaultSubtotal="0">
      <items count="11">
        <item x="1"/>
        <item x="0"/>
        <item h="1" x="2"/>
        <item x="3"/>
        <item m="1" x="9"/>
        <item m="1" x="4"/>
        <item h="1" m="1" x="7"/>
        <item h="1" m="1" x="8"/>
        <item h="1" m="1" x="10"/>
        <item h="1" m="1" x="6"/>
        <item h="1" m="1" x="5"/>
      </items>
    </pivotField>
    <pivotField showAll="0"/>
    <pivotField showAll="0"/>
    <pivotField showAll="0"/>
    <pivotField showAll="0"/>
    <pivotField axis="axisRow" showAll="0" sortType="descending">
      <items count="14">
        <item x="0"/>
        <item m="1" x="12"/>
        <item x="6"/>
        <item x="3"/>
        <item x="2"/>
        <item x="7"/>
        <item x="9"/>
        <item x="4"/>
        <item x="1"/>
        <item x="5"/>
        <item m="1" x="11"/>
        <item x="10"/>
        <item x="8"/>
        <item t="default"/>
      </items>
      <autoSortScope>
        <pivotArea dataOnly="0" outline="0" fieldPosition="0">
          <references count="1">
            <reference field="4294967294" count="1" selected="0">
              <x v="0"/>
            </reference>
          </references>
        </pivotArea>
      </autoSortScope>
    </pivotField>
    <pivotField showAll="0"/>
    <pivotField axis="axisPage" multipleItemSelectionAllowed="1" showAll="0">
      <items count="11">
        <item x="0"/>
        <item h="1" x="2"/>
        <item h="1" x="3"/>
        <item h="1" x="9"/>
        <item h="1" x="1"/>
        <item h="1" x="5"/>
        <item h="1" x="8"/>
        <item h="1" x="7"/>
        <item h="1" x="4"/>
        <item h="1" x="6"/>
        <item t="default"/>
      </items>
    </pivotField>
    <pivotField showAll="0"/>
    <pivotField showAll="0"/>
    <pivotField showAll="0"/>
    <pivotField showAll="0"/>
    <pivotField showAll="0"/>
    <pivotField showAll="0"/>
    <pivotField showAll="0"/>
    <pivotField showAll="0"/>
  </pivotFields>
  <rowFields count="1">
    <field x="15"/>
  </rowFields>
  <rowItems count="6">
    <i>
      <x/>
    </i>
    <i>
      <x v="3"/>
    </i>
    <i>
      <x v="8"/>
    </i>
    <i>
      <x v="4"/>
    </i>
    <i>
      <x v="7"/>
    </i>
    <i t="grand">
      <x/>
    </i>
  </rowItems>
  <colFields count="1">
    <field x="10"/>
  </colFields>
  <colItems count="3">
    <i>
      <x/>
    </i>
    <i>
      <x v="1"/>
    </i>
    <i t="grand">
      <x/>
    </i>
  </colItems>
  <pageFields count="1">
    <pageField fld="17" hier="-1"/>
  </pageFields>
  <dataFields count="1">
    <dataField name="Pronóstico" fld="10" subtotal="count" baseField="0" baseItem="0"/>
  </dataFields>
  <formats count="8">
    <format dxfId="91">
      <pivotArea outline="0" collapsedLevelsAreSubtotals="1" fieldPosition="0"/>
    </format>
    <format dxfId="90">
      <pivotArea field="17" type="button" dataOnly="0" labelOnly="1" outline="0" axis="axisPage" fieldPosition="0"/>
    </format>
    <format dxfId="89">
      <pivotArea dataOnly="0" labelOnly="1" fieldPosition="0">
        <references count="1">
          <reference field="10" count="0"/>
        </references>
      </pivotArea>
    </format>
    <format dxfId="88">
      <pivotArea dataOnly="0" labelOnly="1" grandCol="1" outline="0" fieldPosition="0"/>
    </format>
    <format dxfId="87">
      <pivotArea outline="0" collapsedLevelsAreSubtotals="1" fieldPosition="0"/>
    </format>
    <format dxfId="86">
      <pivotArea dataOnly="0" labelOnly="1" fieldPosition="0">
        <references count="1">
          <reference field="10" count="0"/>
        </references>
      </pivotArea>
    </format>
    <format dxfId="85">
      <pivotArea dataOnly="0" labelOnly="1" grandCol="1" outline="0" fieldPosition="0"/>
    </format>
    <format dxfId="84">
      <pivotArea type="all" dataOnly="0" outline="0" fieldPosition="0"/>
    </format>
  </formats>
  <chartFormats count="3">
    <chartFormat chart="0" format="0" series="1">
      <pivotArea type="data" outline="0" fieldPosition="0">
        <references count="2">
          <reference field="4294967294" count="1" selected="0">
            <x v="0"/>
          </reference>
          <reference field="10" count="1" selected="0">
            <x v="0"/>
          </reference>
        </references>
      </pivotArea>
    </chartFormat>
    <chartFormat chart="0" format="1" series="1">
      <pivotArea type="data" outline="0" fieldPosition="0">
        <references count="2">
          <reference field="4294967294" count="1" selected="0">
            <x v="0"/>
          </reference>
          <reference field="10" count="1" selected="0">
            <x v="1"/>
          </reference>
        </references>
      </pivotArea>
    </chartFormat>
    <chartFormat chart="0" format="2" series="1">
      <pivotArea type="data" outline="0" fieldPosition="0">
        <references count="2">
          <reference field="4294967294" count="1" selected="0">
            <x v="0"/>
          </reference>
          <reference field="10" count="1" selected="0">
            <x v="3"/>
          </reference>
        </references>
      </pivotArea>
    </chartFormat>
  </chartFormats>
  <pivotTableStyleInfo name="PivotStyleLight16"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72.xml><?xml version="1.0" encoding="utf-8"?>
<pivotTableDefinition xmlns="http://schemas.openxmlformats.org/spreadsheetml/2006/main" name="Tabla dinámica1" cacheId="0" applyNumberFormats="0" applyBorderFormats="0" applyFontFormats="0" applyPatternFormats="0" applyAlignmentFormats="0" applyWidthHeightFormats="1" dataCaption="Valores" grandTotalCaption="Total" updatedVersion="3" minRefreshableVersion="3" showCalcMbrs="0" useAutoFormatting="1" itemPrintTitles="1" createdVersion="3" indent="0" outline="1" outlineData="1" multipleFieldFilters="0" chartFormat="5" rowHeaderCaption="Tipo " colHeaderCaption="Sexo">
  <location ref="B4:F16" firstHeaderRow="1" firstDataRow="2" firstDataCol="1" rowPageCount="1" colPageCount="1"/>
  <pivotFields count="26">
    <pivotField multipleItemSelectionAllowed="1" showAll="0"/>
    <pivotField showAll="0" defaultSubtotal="0"/>
    <pivotField showAll="0" defaultSubtotal="0"/>
    <pivotField showAll="0"/>
    <pivotField showAll="0"/>
    <pivotField showAll="0"/>
    <pivotField showAll="0"/>
    <pivotField showAll="0"/>
    <pivotField showAll="0"/>
    <pivotField showAll="0"/>
    <pivotField axis="axisCol" dataField="1" showAll="0" defaultSubtotal="0">
      <items count="11">
        <item x="1"/>
        <item x="0"/>
        <item h="1" x="2"/>
        <item x="3"/>
        <item m="1" x="9"/>
        <item m="1" x="4"/>
        <item h="1" m="1" x="7"/>
        <item h="1" m="1" x="8"/>
        <item h="1" m="1" x="10"/>
        <item h="1" m="1" x="6"/>
        <item h="1" m="1" x="5"/>
      </items>
    </pivotField>
    <pivotField showAll="0"/>
    <pivotField showAll="0"/>
    <pivotField showAll="0"/>
    <pivotField showAll="0"/>
    <pivotField axis="axisRow" showAll="0" sortType="descending">
      <items count="14">
        <item x="0"/>
        <item m="1" x="12"/>
        <item x="6"/>
        <item x="3"/>
        <item x="2"/>
        <item x="7"/>
        <item x="9"/>
        <item x="4"/>
        <item x="1"/>
        <item x="5"/>
        <item m="1" x="11"/>
        <item x="10"/>
        <item x="8"/>
        <item t="default"/>
      </items>
      <autoSortScope>
        <pivotArea dataOnly="0" outline="0" fieldPosition="0">
          <references count="1">
            <reference field="4294967294" count="1" selected="0">
              <x v="0"/>
            </reference>
          </references>
        </pivotArea>
      </autoSortScope>
    </pivotField>
    <pivotField showAll="0"/>
    <pivotField axis="axisPage" showAll="0">
      <items count="11">
        <item x="0"/>
        <item x="2"/>
        <item x="3"/>
        <item x="9"/>
        <item x="1"/>
        <item x="5"/>
        <item x="8"/>
        <item x="7"/>
        <item x="4"/>
        <item x="6"/>
        <item t="default"/>
      </items>
    </pivotField>
    <pivotField showAll="0"/>
    <pivotField showAll="0"/>
    <pivotField showAll="0"/>
    <pivotField showAll="0"/>
    <pivotField showAll="0"/>
    <pivotField showAll="0"/>
    <pivotField showAll="0"/>
    <pivotField showAll="0"/>
  </pivotFields>
  <rowFields count="1">
    <field x="15"/>
  </rowFields>
  <rowItems count="11">
    <i>
      <x v="7"/>
    </i>
    <i>
      <x/>
    </i>
    <i>
      <x v="3"/>
    </i>
    <i>
      <x v="8"/>
    </i>
    <i>
      <x v="4"/>
    </i>
    <i>
      <x v="9"/>
    </i>
    <i>
      <x v="5"/>
    </i>
    <i>
      <x v="6"/>
    </i>
    <i>
      <x v="12"/>
    </i>
    <i>
      <x v="2"/>
    </i>
    <i t="grand">
      <x/>
    </i>
  </rowItems>
  <colFields count="1">
    <field x="10"/>
  </colFields>
  <colItems count="4">
    <i>
      <x/>
    </i>
    <i>
      <x v="1"/>
    </i>
    <i>
      <x v="3"/>
    </i>
    <i t="grand">
      <x/>
    </i>
  </colItems>
  <pageFields count="1">
    <pageField fld="17" hier="-1"/>
  </pageFields>
  <dataFields count="1">
    <dataField name="Pronóstico" fld="10" subtotal="count" baseField="0" baseItem="0"/>
  </dataFields>
  <formats count="8">
    <format dxfId="99">
      <pivotArea outline="0" collapsedLevelsAreSubtotals="1" fieldPosition="0"/>
    </format>
    <format dxfId="98">
      <pivotArea field="17" type="button" dataOnly="0" labelOnly="1" outline="0" axis="axisPage" fieldPosition="0"/>
    </format>
    <format dxfId="97">
      <pivotArea dataOnly="0" labelOnly="1" fieldPosition="0">
        <references count="1">
          <reference field="10" count="0"/>
        </references>
      </pivotArea>
    </format>
    <format dxfId="96">
      <pivotArea dataOnly="0" labelOnly="1" grandCol="1" outline="0" fieldPosition="0"/>
    </format>
    <format dxfId="95">
      <pivotArea outline="0" collapsedLevelsAreSubtotals="1" fieldPosition="0"/>
    </format>
    <format dxfId="94">
      <pivotArea dataOnly="0" labelOnly="1" fieldPosition="0">
        <references count="1">
          <reference field="10" count="0"/>
        </references>
      </pivotArea>
    </format>
    <format dxfId="93">
      <pivotArea dataOnly="0" labelOnly="1" grandCol="1" outline="0" fieldPosition="0"/>
    </format>
    <format dxfId="92">
      <pivotArea type="all" dataOnly="0" outline="0" fieldPosition="0"/>
    </format>
  </formats>
  <chartFormats count="3">
    <chartFormat chart="0" format="0" series="1">
      <pivotArea type="data" outline="0" fieldPosition="0">
        <references count="2">
          <reference field="4294967294" count="1" selected="0">
            <x v="0"/>
          </reference>
          <reference field="10" count="1" selected="0">
            <x v="0"/>
          </reference>
        </references>
      </pivotArea>
    </chartFormat>
    <chartFormat chart="0" format="1" series="1">
      <pivotArea type="data" outline="0" fieldPosition="0">
        <references count="2">
          <reference field="4294967294" count="1" selected="0">
            <x v="0"/>
          </reference>
          <reference field="10" count="1" selected="0">
            <x v="1"/>
          </reference>
        </references>
      </pivotArea>
    </chartFormat>
    <chartFormat chart="0" format="2" series="1">
      <pivotArea type="data" outline="0" fieldPosition="0">
        <references count="2">
          <reference field="4294967294" count="1" selected="0">
            <x v="0"/>
          </reference>
          <reference field="10" count="1" selected="0">
            <x v="3"/>
          </reference>
        </references>
      </pivotArea>
    </chartFormat>
  </chartFormats>
  <pivotTableStyleInfo name="PivotStyleLight16"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73.xml><?xml version="1.0" encoding="utf-8"?>
<pivotTableDefinition xmlns="http://schemas.openxmlformats.org/spreadsheetml/2006/main" name="Tabla dinámica2" cacheId="0" applyNumberFormats="0" applyBorderFormats="0" applyFontFormats="0" applyPatternFormats="0" applyAlignmentFormats="0" applyWidthHeightFormats="1" dataCaption="Valores" grandTotalCaption="Total" updatedVersion="3" minRefreshableVersion="3" showCalcMbrs="0" useAutoFormatting="1" itemPrintTitles="1" createdVersion="3" indent="0" outline="1" outlineData="1" multipleFieldFilters="0" chartFormat="12" rowHeaderCaption="Tipo " colHeaderCaption="Sexo">
  <location ref="B4:E28" firstHeaderRow="1" firstDataRow="2" firstDataCol="1" rowPageCount="1" colPageCount="1"/>
  <pivotFields count="26">
    <pivotField multipleItemSelectionAllowed="1" showAll="0"/>
    <pivotField showAll="0" defaultSubtotal="0"/>
    <pivotField showAll="0" defaultSubtotal="0"/>
    <pivotField showAll="0"/>
    <pivotField showAll="0"/>
    <pivotField showAll="0"/>
    <pivotField showAll="0"/>
    <pivotField showAll="0"/>
    <pivotField showAll="0"/>
    <pivotField showAll="0"/>
    <pivotField axis="axisCol" dataField="1" showAll="0" defaultSubtotal="0">
      <items count="11">
        <item x="1"/>
        <item x="0"/>
        <item h="1" x="2"/>
        <item x="3"/>
        <item m="1" x="9"/>
        <item m="1" x="4"/>
        <item h="1" m="1" x="7"/>
        <item h="1" m="1" x="8"/>
        <item h="1" m="1" x="10"/>
        <item h="1" m="1" x="6"/>
        <item h="1" m="1" x="5"/>
      </items>
    </pivotField>
    <pivotField showAll="0"/>
    <pivotField showAll="0"/>
    <pivotField showAll="0"/>
    <pivotField showAll="0"/>
    <pivotField showAll="0" sortType="descending">
      <autoSortScope>
        <pivotArea dataOnly="0" outline="0" fieldPosition="0">
          <references count="1">
            <reference field="4294967294" count="1" selected="0">
              <x v="0"/>
            </reference>
          </references>
        </pivotArea>
      </autoSortScope>
    </pivotField>
    <pivotField showAll="0"/>
    <pivotField axis="axisPage" multipleItemSelectionAllowed="1" showAll="0">
      <items count="11">
        <item x="0"/>
        <item h="1" x="2"/>
        <item h="1" x="3"/>
        <item h="1" x="9"/>
        <item h="1" x="1"/>
        <item h="1" x="5"/>
        <item h="1" x="8"/>
        <item h="1" x="7"/>
        <item h="1" x="4"/>
        <item h="1" x="6"/>
        <item t="default"/>
      </items>
    </pivotField>
    <pivotField showAll="0"/>
    <pivotField showAll="0"/>
    <pivotField showAll="0"/>
    <pivotField showAll="0"/>
    <pivotField axis="axisRow" showAll="0" sortType="descending">
      <items count="28">
        <item m="1" x="26"/>
        <item x="3"/>
        <item x="21"/>
        <item x="18"/>
        <item x="5"/>
        <item x="22"/>
        <item x="10"/>
        <item x="7"/>
        <item x="6"/>
        <item x="4"/>
        <item x="19"/>
        <item x="17"/>
        <item x="14"/>
        <item x="2"/>
        <item x="0"/>
        <item x="12"/>
        <item x="8"/>
        <item x="13"/>
        <item x="11"/>
        <item x="16"/>
        <item x="1"/>
        <item x="9"/>
        <item m="1" x="24"/>
        <item m="1" x="25"/>
        <item x="15"/>
        <item x="23"/>
        <item x="20"/>
        <item t="default"/>
      </items>
      <autoSortScope>
        <pivotArea dataOnly="0" outline="0" fieldPosition="0">
          <references count="1">
            <reference field="4294967294" count="1" selected="0">
              <x v="0"/>
            </reference>
          </references>
        </pivotArea>
      </autoSortScope>
    </pivotField>
    <pivotField showAll="0"/>
    <pivotField showAll="0"/>
    <pivotField showAll="0"/>
  </pivotFields>
  <rowFields count="1">
    <field x="22"/>
  </rowFields>
  <rowItems count="23">
    <i>
      <x v="13"/>
    </i>
    <i>
      <x v="1"/>
    </i>
    <i>
      <x v="20"/>
    </i>
    <i>
      <x v="7"/>
    </i>
    <i>
      <x v="16"/>
    </i>
    <i>
      <x v="6"/>
    </i>
    <i>
      <x v="21"/>
    </i>
    <i>
      <x v="18"/>
    </i>
    <i>
      <x v="4"/>
    </i>
    <i>
      <x v="19"/>
    </i>
    <i>
      <x v="8"/>
    </i>
    <i>
      <x v="24"/>
    </i>
    <i>
      <x v="17"/>
    </i>
    <i>
      <x v="3"/>
    </i>
    <i>
      <x v="14"/>
    </i>
    <i>
      <x v="15"/>
    </i>
    <i>
      <x v="10"/>
    </i>
    <i>
      <x v="9"/>
    </i>
    <i>
      <x v="2"/>
    </i>
    <i>
      <x v="5"/>
    </i>
    <i>
      <x v="12"/>
    </i>
    <i>
      <x v="26"/>
    </i>
    <i t="grand">
      <x/>
    </i>
  </rowItems>
  <colFields count="1">
    <field x="10"/>
  </colFields>
  <colItems count="3">
    <i>
      <x/>
    </i>
    <i>
      <x v="1"/>
    </i>
    <i t="grand">
      <x/>
    </i>
  </colItems>
  <pageFields count="1">
    <pageField fld="17" hier="-1"/>
  </pageFields>
  <dataFields count="1">
    <dataField name="Pronóstico" fld="10" subtotal="count" baseField="0" baseItem="0"/>
  </dataFields>
  <formats count="8">
    <format dxfId="83">
      <pivotArea outline="0" collapsedLevelsAreSubtotals="1" fieldPosition="0"/>
    </format>
    <format dxfId="82">
      <pivotArea field="17" type="button" dataOnly="0" labelOnly="1" outline="0" axis="axisPage" fieldPosition="0"/>
    </format>
    <format dxfId="81">
      <pivotArea dataOnly="0" labelOnly="1" fieldPosition="0">
        <references count="1">
          <reference field="10" count="0"/>
        </references>
      </pivotArea>
    </format>
    <format dxfId="80">
      <pivotArea dataOnly="0" labelOnly="1" grandCol="1" outline="0" fieldPosition="0"/>
    </format>
    <format dxfId="79">
      <pivotArea outline="0" collapsedLevelsAreSubtotals="1" fieldPosition="0"/>
    </format>
    <format dxfId="78">
      <pivotArea dataOnly="0" labelOnly="1" fieldPosition="0">
        <references count="1">
          <reference field="10" count="0"/>
        </references>
      </pivotArea>
    </format>
    <format dxfId="77">
      <pivotArea dataOnly="0" labelOnly="1" grandCol="1" outline="0" fieldPosition="0"/>
    </format>
    <format dxfId="76">
      <pivotArea type="all" dataOnly="0" outline="0" fieldPosition="0"/>
    </format>
  </formats>
  <chartFormats count="9">
    <chartFormat chart="0" format="0" series="1">
      <pivotArea type="data" outline="0" fieldPosition="0">
        <references count="2">
          <reference field="4294967294" count="1" selected="0">
            <x v="0"/>
          </reference>
          <reference field="10" count="1" selected="0">
            <x v="0"/>
          </reference>
        </references>
      </pivotArea>
    </chartFormat>
    <chartFormat chart="0" format="1" series="1">
      <pivotArea type="data" outline="0" fieldPosition="0">
        <references count="2">
          <reference field="4294967294" count="1" selected="0">
            <x v="0"/>
          </reference>
          <reference field="10" count="1" selected="0">
            <x v="1"/>
          </reference>
        </references>
      </pivotArea>
    </chartFormat>
    <chartFormat chart="0" format="2" series="1">
      <pivotArea type="data" outline="0" fieldPosition="0">
        <references count="2">
          <reference field="4294967294" count="1" selected="0">
            <x v="0"/>
          </reference>
          <reference field="10" count="1" selected="0">
            <x v="3"/>
          </reference>
        </references>
      </pivotArea>
    </chartFormat>
    <chartFormat chart="4" format="0" series="1">
      <pivotArea type="data" outline="0" fieldPosition="0">
        <references count="2">
          <reference field="4294967294" count="1" selected="0">
            <x v="0"/>
          </reference>
          <reference field="10" count="1" selected="0">
            <x v="0"/>
          </reference>
        </references>
      </pivotArea>
    </chartFormat>
    <chartFormat chart="4" format="1" series="1">
      <pivotArea type="data" outline="0" fieldPosition="0">
        <references count="2">
          <reference field="4294967294" count="1" selected="0">
            <x v="0"/>
          </reference>
          <reference field="10" count="1" selected="0">
            <x v="1"/>
          </reference>
        </references>
      </pivotArea>
    </chartFormat>
    <chartFormat chart="4" format="2" series="1">
      <pivotArea type="data" outline="0" fieldPosition="0">
        <references count="2">
          <reference field="4294967294" count="1" selected="0">
            <x v="0"/>
          </reference>
          <reference field="10" count="1" selected="0">
            <x v="3"/>
          </reference>
        </references>
      </pivotArea>
    </chartFormat>
    <chartFormat chart="7" format="6" series="1">
      <pivotArea type="data" outline="0" fieldPosition="0">
        <references count="2">
          <reference field="4294967294" count="1" selected="0">
            <x v="0"/>
          </reference>
          <reference field="10" count="1" selected="0">
            <x v="0"/>
          </reference>
        </references>
      </pivotArea>
    </chartFormat>
    <chartFormat chart="7" format="7" series="1">
      <pivotArea type="data" outline="0" fieldPosition="0">
        <references count="2">
          <reference field="4294967294" count="1" selected="0">
            <x v="0"/>
          </reference>
          <reference field="10" count="1" selected="0">
            <x v="1"/>
          </reference>
        </references>
      </pivotArea>
    </chartFormat>
    <chartFormat chart="7" format="8" series="1">
      <pivotArea type="data" outline="0" fieldPosition="0">
        <references count="2">
          <reference field="4294967294" count="1" selected="0">
            <x v="0"/>
          </reference>
          <reference field="10" count="1" selected="0">
            <x v="3"/>
          </reference>
        </references>
      </pivotArea>
    </chartFormat>
  </chartFormats>
  <pivotTableStyleInfo name="PivotStyleLight16"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74.xml><?xml version="1.0" encoding="utf-8"?>
<pivotTableDefinition xmlns="http://schemas.openxmlformats.org/spreadsheetml/2006/main" name="Tabla dinámica3" cacheId="0" applyNumberFormats="0" applyBorderFormats="0" applyFontFormats="0" applyPatternFormats="0" applyAlignmentFormats="0" applyWidthHeightFormats="1" dataCaption="Valores" grandTotalCaption="Total" updatedVersion="3" minRefreshableVersion="3" showCalcMbrs="0" useAutoFormatting="1" itemPrintTitles="1" createdVersion="3" indent="0" outline="1" outlineData="1" multipleFieldFilters="0" chartFormat="16" rowHeaderCaption="Intervencion" colHeaderCaption="Sexo">
  <location ref="B4:C11" firstHeaderRow="1" firstDataRow="1" firstDataCol="1" rowPageCount="1" colPageCount="1"/>
  <pivotFields count="26">
    <pivotField multipleItemSelectionAllowed="1" showAll="0"/>
    <pivotField showAll="0" defaultSubtotal="0"/>
    <pivotField showAll="0" defaultSubtotal="0"/>
    <pivotField showAll="0"/>
    <pivotField showAll="0"/>
    <pivotField showAll="0"/>
    <pivotField showAll="0"/>
    <pivotField showAll="0"/>
    <pivotField showAll="0"/>
    <pivotField showAll="0"/>
    <pivotField dataField="1" showAll="0" defaultSubtotal="0"/>
    <pivotField showAll="0"/>
    <pivotField showAll="0"/>
    <pivotField showAll="0"/>
    <pivotField showAll="0"/>
    <pivotField showAll="0" sortType="descending">
      <autoSortScope>
        <pivotArea dataOnly="0" outline="0" fieldPosition="0">
          <references count="1">
            <reference field="4294967294" count="1" selected="0">
              <x v="0"/>
            </reference>
          </references>
        </pivotArea>
      </autoSortScope>
    </pivotField>
    <pivotField showAll="0"/>
    <pivotField axis="axisPage" multipleItemSelectionAllowed="1" showAll="0">
      <items count="11">
        <item x="0"/>
        <item h="1" x="2"/>
        <item h="1" x="3"/>
        <item h="1" x="9"/>
        <item h="1" x="1"/>
        <item h="1" x="5"/>
        <item h="1" x="8"/>
        <item h="1" x="7"/>
        <item h="1" x="4"/>
        <item h="1" x="6"/>
        <item t="default"/>
      </items>
    </pivotField>
    <pivotField showAll="0"/>
    <pivotField showAll="0"/>
    <pivotField showAll="0"/>
    <pivotField showAll="0"/>
    <pivotField showAll="0" sortType="descending">
      <autoSortScope>
        <pivotArea dataOnly="0" outline="0" fieldPosition="0">
          <references count="1">
            <reference field="4294967294" count="1" selected="0">
              <x v="0"/>
            </reference>
          </references>
        </pivotArea>
      </autoSortScope>
    </pivotField>
    <pivotField showAll="0"/>
    <pivotField showAll="0"/>
    <pivotField axis="axisRow" showAll="0" sortType="descending">
      <items count="10">
        <item x="4"/>
        <item x="3"/>
        <item x="0"/>
        <item x="2"/>
        <item x="6"/>
        <item x="1"/>
        <item x="5"/>
        <item x="8"/>
        <item x="7"/>
        <item t="default"/>
      </items>
      <autoSortScope>
        <pivotArea dataOnly="0" outline="0" fieldPosition="0">
          <references count="1">
            <reference field="4294967294" count="1" selected="0">
              <x v="0"/>
            </reference>
          </references>
        </pivotArea>
      </autoSortScope>
    </pivotField>
  </pivotFields>
  <rowFields count="1">
    <field x="25"/>
  </rowFields>
  <rowItems count="7">
    <i>
      <x v="2"/>
    </i>
    <i>
      <x v="1"/>
    </i>
    <i>
      <x v="5"/>
    </i>
    <i>
      <x v="3"/>
    </i>
    <i>
      <x/>
    </i>
    <i>
      <x v="6"/>
    </i>
    <i t="grand">
      <x/>
    </i>
  </rowItems>
  <colItems count="1">
    <i/>
  </colItems>
  <pageFields count="1">
    <pageField fld="17" hier="-1"/>
  </pageFields>
  <dataFields count="1">
    <dataField name="Pronóstico" fld="10" subtotal="count" baseField="0" baseItem="0"/>
  </dataFields>
  <formats count="6">
    <format dxfId="75">
      <pivotArea outline="0" collapsedLevelsAreSubtotals="1" fieldPosition="0"/>
    </format>
    <format dxfId="74">
      <pivotArea field="17" type="button" dataOnly="0" labelOnly="1" outline="0" axis="axisPage" fieldPosition="0"/>
    </format>
    <format dxfId="73">
      <pivotArea dataOnly="0" labelOnly="1" grandCol="1" outline="0" fieldPosition="0"/>
    </format>
    <format dxfId="72">
      <pivotArea outline="0" collapsedLevelsAreSubtotals="1" fieldPosition="0"/>
    </format>
    <format dxfId="71">
      <pivotArea dataOnly="0" labelOnly="1" grandCol="1" outline="0" fieldPosition="0"/>
    </format>
    <format dxfId="70">
      <pivotArea type="all" dataOnly="0" outline="0" fieldPosition="0"/>
    </format>
  </formats>
  <chartFormats count="8">
    <chartFormat chart="6" format="3" series="1">
      <pivotArea type="data" outline="0" fieldPosition="0">
        <references count="1">
          <reference field="4294967294" count="1" selected="0">
            <x v="0"/>
          </reference>
        </references>
      </pivotArea>
    </chartFormat>
    <chartFormat chart="8" format="0" series="1">
      <pivotArea type="data" outline="0" fieldPosition="0">
        <references count="1">
          <reference field="4294967294" count="1" selected="0">
            <x v="0"/>
          </reference>
        </references>
      </pivotArea>
    </chartFormat>
    <chartFormat chart="8" format="1">
      <pivotArea type="data" outline="0" fieldPosition="0">
        <references count="2">
          <reference field="4294967294" count="1" selected="0">
            <x v="0"/>
          </reference>
          <reference field="25" count="1" selected="0">
            <x v="1"/>
          </reference>
        </references>
      </pivotArea>
    </chartFormat>
    <chartFormat chart="8" format="2">
      <pivotArea type="data" outline="0" fieldPosition="0">
        <references count="2">
          <reference field="4294967294" count="1" selected="0">
            <x v="0"/>
          </reference>
          <reference field="25" count="1" selected="0">
            <x v="5"/>
          </reference>
        </references>
      </pivotArea>
    </chartFormat>
    <chartFormat chart="8" format="3">
      <pivotArea type="data" outline="0" fieldPosition="0">
        <references count="2">
          <reference field="4294967294" count="1" selected="0">
            <x v="0"/>
          </reference>
          <reference field="25" count="1" selected="0">
            <x v="3"/>
          </reference>
        </references>
      </pivotArea>
    </chartFormat>
    <chartFormat chart="8" format="4">
      <pivotArea type="data" outline="0" fieldPosition="0">
        <references count="2">
          <reference field="4294967294" count="1" selected="0">
            <x v="0"/>
          </reference>
          <reference field="25" count="1" selected="0">
            <x v="6"/>
          </reference>
        </references>
      </pivotArea>
    </chartFormat>
    <chartFormat chart="8" format="5">
      <pivotArea type="data" outline="0" fieldPosition="0">
        <references count="2">
          <reference field="4294967294" count="1" selected="0">
            <x v="0"/>
          </reference>
          <reference field="25" count="1" selected="0">
            <x v="0"/>
          </reference>
        </references>
      </pivotArea>
    </chartFormat>
    <chartFormat chart="8" format="6">
      <pivotArea type="data" outline="0" fieldPosition="0">
        <references count="2">
          <reference field="4294967294" count="1" selected="0">
            <x v="0"/>
          </reference>
          <reference field="25" count="1" selected="0">
            <x v="2"/>
          </reference>
        </references>
      </pivotArea>
    </chartFormat>
  </chartFormats>
  <pivotTableStyleInfo name="PivotStyleLight16"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75.xml><?xml version="1.0" encoding="utf-8"?>
<pivotTableDefinition xmlns="http://schemas.openxmlformats.org/spreadsheetml/2006/main" name="Tabla dinámica2" cacheId="0" applyNumberFormats="0" applyBorderFormats="0" applyFontFormats="0" applyPatternFormats="0" applyAlignmentFormats="0" applyWidthHeightFormats="1" dataCaption="Valores" grandTotalCaption="Total" updatedVersion="3" minRefreshableVersion="3" showCalcMbrs="0" useAutoFormatting="1" itemPrintTitles="1" createdVersion="3" indent="0" outline="1" outlineData="1" multipleFieldFilters="0" chartFormat="11" rowHeaderCaption="Factor Riesgo " colHeaderCaption="Sexo">
  <location ref="B4:F17" firstHeaderRow="1" firstDataRow="2" firstDataCol="1" rowPageCount="1" colPageCount="1"/>
  <pivotFields count="26">
    <pivotField multipleItemSelectionAllowed="1" showAll="0"/>
    <pivotField showAll="0" defaultSubtotal="0"/>
    <pivotField showAll="0" defaultSubtotal="0"/>
    <pivotField showAll="0"/>
    <pivotField showAll="0"/>
    <pivotField showAll="0"/>
    <pivotField showAll="0"/>
    <pivotField showAll="0"/>
    <pivotField showAll="0"/>
    <pivotField showAll="0"/>
    <pivotField axis="axisCol" dataField="1" showAll="0" defaultSubtotal="0">
      <items count="11">
        <item x="1"/>
        <item x="0"/>
        <item h="1" x="2"/>
        <item x="3"/>
        <item m="1" x="9"/>
        <item m="1" x="4"/>
        <item h="1" m="1" x="7"/>
        <item h="1" m="1" x="8"/>
        <item h="1" m="1" x="10"/>
        <item h="1" m="1" x="6"/>
        <item h="1" m="1" x="5"/>
      </items>
    </pivotField>
    <pivotField showAll="0"/>
    <pivotField showAll="0"/>
    <pivotField showAll="0"/>
    <pivotField showAll="0"/>
    <pivotField showAll="0" sortType="descending">
      <autoSortScope>
        <pivotArea dataOnly="0" outline="0" fieldPosition="0">
          <references count="1">
            <reference field="4294967294" count="1" selected="0">
              <x v="0"/>
            </reference>
          </references>
        </pivotArea>
      </autoSortScope>
    </pivotField>
    <pivotField axis="axisRow" showAll="0" sortType="descending">
      <items count="14">
        <item x="10"/>
        <item x="5"/>
        <item x="0"/>
        <item m="1" x="12"/>
        <item x="2"/>
        <item x="9"/>
        <item x="8"/>
        <item x="4"/>
        <item x="3"/>
        <item x="1"/>
        <item x="7"/>
        <item x="11"/>
        <item x="6"/>
        <item t="default"/>
      </items>
      <autoSortScope>
        <pivotArea dataOnly="0" outline="0" fieldPosition="0">
          <references count="1">
            <reference field="4294967294" count="1" selected="0">
              <x v="0"/>
            </reference>
          </references>
        </pivotArea>
      </autoSortScope>
    </pivotField>
    <pivotField axis="axisPage" showAll="0">
      <items count="11">
        <item x="0"/>
        <item x="2"/>
        <item x="3"/>
        <item x="9"/>
        <item x="1"/>
        <item x="5"/>
        <item x="8"/>
        <item x="7"/>
        <item x="4"/>
        <item x="6"/>
        <item t="default"/>
      </items>
    </pivotField>
    <pivotField showAll="0"/>
    <pivotField showAll="0"/>
    <pivotField showAll="0"/>
    <pivotField showAll="0"/>
    <pivotField showAll="0" sortType="descending">
      <autoSortScope>
        <pivotArea dataOnly="0" outline="0" fieldPosition="0">
          <references count="1">
            <reference field="4294967294" count="1" selected="0">
              <x v="0"/>
            </reference>
          </references>
        </pivotArea>
      </autoSortScope>
    </pivotField>
    <pivotField showAll="0"/>
    <pivotField showAll="0"/>
    <pivotField showAll="0"/>
  </pivotFields>
  <rowFields count="1">
    <field x="16"/>
  </rowFields>
  <rowItems count="12">
    <i>
      <x v="9"/>
    </i>
    <i>
      <x v="2"/>
    </i>
    <i>
      <x v="8"/>
    </i>
    <i>
      <x v="7"/>
    </i>
    <i>
      <x v="10"/>
    </i>
    <i>
      <x v="1"/>
    </i>
    <i>
      <x v="4"/>
    </i>
    <i>
      <x v="5"/>
    </i>
    <i>
      <x/>
    </i>
    <i>
      <x v="6"/>
    </i>
    <i>
      <x v="12"/>
    </i>
    <i t="grand">
      <x/>
    </i>
  </rowItems>
  <colFields count="1">
    <field x="10"/>
  </colFields>
  <colItems count="4">
    <i>
      <x/>
    </i>
    <i>
      <x v="1"/>
    </i>
    <i>
      <x v="3"/>
    </i>
    <i t="grand">
      <x/>
    </i>
  </colItems>
  <pageFields count="1">
    <pageField fld="17" hier="-1"/>
  </pageFields>
  <dataFields count="1">
    <dataField name="Pronóstico" fld="10" subtotal="count" baseField="0" baseItem="0"/>
  </dataFields>
  <formats count="8">
    <format dxfId="69">
      <pivotArea outline="0" collapsedLevelsAreSubtotals="1" fieldPosition="0"/>
    </format>
    <format dxfId="68">
      <pivotArea field="17" type="button" dataOnly="0" labelOnly="1" outline="0" axis="axisPage" fieldPosition="0"/>
    </format>
    <format dxfId="67">
      <pivotArea dataOnly="0" labelOnly="1" fieldPosition="0">
        <references count="1">
          <reference field="10" count="0"/>
        </references>
      </pivotArea>
    </format>
    <format dxfId="66">
      <pivotArea dataOnly="0" labelOnly="1" grandCol="1" outline="0" fieldPosition="0"/>
    </format>
    <format dxfId="65">
      <pivotArea outline="0" collapsedLevelsAreSubtotals="1" fieldPosition="0"/>
    </format>
    <format dxfId="64">
      <pivotArea dataOnly="0" labelOnly="1" fieldPosition="0">
        <references count="1">
          <reference field="10" count="0"/>
        </references>
      </pivotArea>
    </format>
    <format dxfId="63">
      <pivotArea dataOnly="0" labelOnly="1" grandCol="1" outline="0" fieldPosition="0"/>
    </format>
    <format dxfId="62">
      <pivotArea type="all" dataOnly="0" outline="0" fieldPosition="0"/>
    </format>
  </formats>
  <chartFormats count="15">
    <chartFormat chart="0" format="0" series="1">
      <pivotArea type="data" outline="0" fieldPosition="0">
        <references count="2">
          <reference field="4294967294" count="1" selected="0">
            <x v="0"/>
          </reference>
          <reference field="10" count="1" selected="0">
            <x v="0"/>
          </reference>
        </references>
      </pivotArea>
    </chartFormat>
    <chartFormat chart="0" format="1" series="1">
      <pivotArea type="data" outline="0" fieldPosition="0">
        <references count="2">
          <reference field="4294967294" count="1" selected="0">
            <x v="0"/>
          </reference>
          <reference field="10" count="1" selected="0">
            <x v="1"/>
          </reference>
        </references>
      </pivotArea>
    </chartFormat>
    <chartFormat chart="0" format="2" series="1">
      <pivotArea type="data" outline="0" fieldPosition="0">
        <references count="2">
          <reference field="4294967294" count="1" selected="0">
            <x v="0"/>
          </reference>
          <reference field="10" count="1" selected="0">
            <x v="3"/>
          </reference>
        </references>
      </pivotArea>
    </chartFormat>
    <chartFormat chart="4" format="0" series="1">
      <pivotArea type="data" outline="0" fieldPosition="0">
        <references count="2">
          <reference field="4294967294" count="1" selected="0">
            <x v="0"/>
          </reference>
          <reference field="10" count="1" selected="0">
            <x v="0"/>
          </reference>
        </references>
      </pivotArea>
    </chartFormat>
    <chartFormat chart="4" format="1" series="1">
      <pivotArea type="data" outline="0" fieldPosition="0">
        <references count="2">
          <reference field="4294967294" count="1" selected="0">
            <x v="0"/>
          </reference>
          <reference field="10" count="1" selected="0">
            <x v="1"/>
          </reference>
        </references>
      </pivotArea>
    </chartFormat>
    <chartFormat chart="4" format="2" series="1">
      <pivotArea type="data" outline="0" fieldPosition="0">
        <references count="2">
          <reference field="4294967294" count="1" selected="0">
            <x v="0"/>
          </reference>
          <reference field="10" count="1" selected="0">
            <x v="3"/>
          </reference>
        </references>
      </pivotArea>
    </chartFormat>
    <chartFormat chart="7" format="6" series="1">
      <pivotArea type="data" outline="0" fieldPosition="0">
        <references count="2">
          <reference field="4294967294" count="1" selected="0">
            <x v="0"/>
          </reference>
          <reference field="10" count="1" selected="0">
            <x v="0"/>
          </reference>
        </references>
      </pivotArea>
    </chartFormat>
    <chartFormat chart="7" format="7" series="1">
      <pivotArea type="data" outline="0" fieldPosition="0">
        <references count="2">
          <reference field="4294967294" count="1" selected="0">
            <x v="0"/>
          </reference>
          <reference field="10" count="1" selected="0">
            <x v="1"/>
          </reference>
        </references>
      </pivotArea>
    </chartFormat>
    <chartFormat chart="7" format="8" series="1">
      <pivotArea type="data" outline="0" fieldPosition="0">
        <references count="2">
          <reference field="4294967294" count="1" selected="0">
            <x v="0"/>
          </reference>
          <reference field="10" count="1" selected="0">
            <x v="3"/>
          </reference>
        </references>
      </pivotArea>
    </chartFormat>
    <chartFormat chart="8" format="0" series="1">
      <pivotArea type="data" outline="0" fieldPosition="0">
        <references count="2">
          <reference field="4294967294" count="1" selected="0">
            <x v="0"/>
          </reference>
          <reference field="10" count="1" selected="0">
            <x v="0"/>
          </reference>
        </references>
      </pivotArea>
    </chartFormat>
    <chartFormat chart="8" format="1" series="1">
      <pivotArea type="data" outline="0" fieldPosition="0">
        <references count="2">
          <reference field="4294967294" count="1" selected="0">
            <x v="0"/>
          </reference>
          <reference field="10" count="1" selected="0">
            <x v="1"/>
          </reference>
        </references>
      </pivotArea>
    </chartFormat>
    <chartFormat chart="8" format="2" series="1">
      <pivotArea type="data" outline="0" fieldPosition="0">
        <references count="2">
          <reference field="4294967294" count="1" selected="0">
            <x v="0"/>
          </reference>
          <reference field="10" count="1" selected="0">
            <x v="3"/>
          </reference>
        </references>
      </pivotArea>
    </chartFormat>
    <chartFormat chart="9" format="3" series="1">
      <pivotArea type="data" outline="0" fieldPosition="0">
        <references count="2">
          <reference field="4294967294" count="1" selected="0">
            <x v="0"/>
          </reference>
          <reference field="10" count="1" selected="0">
            <x v="0"/>
          </reference>
        </references>
      </pivotArea>
    </chartFormat>
    <chartFormat chart="9" format="4" series="1">
      <pivotArea type="data" outline="0" fieldPosition="0">
        <references count="2">
          <reference field="4294967294" count="1" selected="0">
            <x v="0"/>
          </reference>
          <reference field="10" count="1" selected="0">
            <x v="1"/>
          </reference>
        </references>
      </pivotArea>
    </chartFormat>
    <chartFormat chart="9" format="5" series="1">
      <pivotArea type="data" outline="0" fieldPosition="0">
        <references count="2">
          <reference field="4294967294" count="1" selected="0">
            <x v="0"/>
          </reference>
          <reference field="10" count="1" selected="0">
            <x v="3"/>
          </reference>
        </references>
      </pivotArea>
    </chartFormat>
  </chartFormats>
  <pivotTableStyleInfo name="PivotStyleLight16"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76.xml><?xml version="1.0" encoding="utf-8"?>
<pivotTableDefinition xmlns="http://schemas.openxmlformats.org/spreadsheetml/2006/main" name="Tabla dinámica1" cacheId="0" applyNumberFormats="0" applyBorderFormats="0" applyFontFormats="0" applyPatternFormats="0" applyAlignmentFormats="0" applyWidthHeightFormats="1" dataCaption="Valores" grandTotalCaption="Total" updatedVersion="3" minRefreshableVersion="3" showCalcMbrs="0" useAutoFormatting="1" itemPrintTitles="1" createdVersion="3" indent="0" outline="1" outlineData="1" multipleFieldFilters="0" chartFormat="13" rowHeaderCaption="Detección" colHeaderCaption="Sexo">
  <location ref="B4:F12" firstHeaderRow="1" firstDataRow="2" firstDataCol="1" rowPageCount="1" colPageCount="1"/>
  <pivotFields count="26">
    <pivotField multipleItemSelectionAllowed="1" showAll="0"/>
    <pivotField showAll="0" defaultSubtotal="0"/>
    <pivotField showAll="0" defaultSubtotal="0"/>
    <pivotField showAll="0"/>
    <pivotField showAll="0"/>
    <pivotField showAll="0"/>
    <pivotField showAll="0"/>
    <pivotField showAll="0"/>
    <pivotField showAll="0"/>
    <pivotField showAll="0"/>
    <pivotField axis="axisCol" dataField="1" showAll="0" defaultSubtotal="0">
      <items count="11">
        <item x="1"/>
        <item x="0"/>
        <item h="1" x="2"/>
        <item x="3"/>
        <item m="1" x="9"/>
        <item m="1" x="4"/>
        <item h="1" m="1" x="7"/>
        <item h="1" m="1" x="8"/>
        <item h="1" m="1" x="10"/>
        <item h="1" m="1" x="6"/>
        <item h="1" m="1" x="5"/>
      </items>
    </pivotField>
    <pivotField showAll="0"/>
    <pivotField showAll="0"/>
    <pivotField showAll="0"/>
    <pivotField showAll="0"/>
    <pivotField showAll="0" sortType="descending">
      <autoSortScope>
        <pivotArea dataOnly="0" outline="0" fieldPosition="0">
          <references count="1">
            <reference field="4294967294" count="1" selected="0">
              <x v="0"/>
            </reference>
          </references>
        </pivotArea>
      </autoSortScope>
    </pivotField>
    <pivotField showAll="0" sortType="descending">
      <autoSortScope>
        <pivotArea dataOnly="0" outline="0" fieldPosition="0">
          <references count="1">
            <reference field="4294967294" count="1" selected="0">
              <x v="0"/>
            </reference>
          </references>
        </pivotArea>
      </autoSortScope>
    </pivotField>
    <pivotField axis="axisPage" showAll="0">
      <items count="11">
        <item x="0"/>
        <item x="2"/>
        <item x="3"/>
        <item x="9"/>
        <item x="1"/>
        <item x="5"/>
        <item x="8"/>
        <item x="7"/>
        <item x="4"/>
        <item x="6"/>
        <item t="default"/>
      </items>
    </pivotField>
    <pivotField showAll="0"/>
    <pivotField showAll="0"/>
    <pivotField showAll="0"/>
    <pivotField showAll="0"/>
    <pivotField showAll="0" sortType="descending">
      <autoSortScope>
        <pivotArea dataOnly="0" outline="0" fieldPosition="0">
          <references count="1">
            <reference field="4294967294" count="1" selected="0">
              <x v="0"/>
            </reference>
          </references>
        </pivotArea>
      </autoSortScope>
    </pivotField>
    <pivotField axis="axisRow" showAll="0" sortType="descending">
      <items count="9">
        <item x="2"/>
        <item x="0"/>
        <item m="1" x="7"/>
        <item x="4"/>
        <item x="3"/>
        <item x="1"/>
        <item x="5"/>
        <item h="1" x="6"/>
        <item t="default"/>
      </items>
      <autoSortScope>
        <pivotArea dataOnly="0" outline="0" fieldPosition="0">
          <references count="1">
            <reference field="4294967294" count="1" selected="0">
              <x v="0"/>
            </reference>
          </references>
        </pivotArea>
      </autoSortScope>
    </pivotField>
    <pivotField showAll="0"/>
    <pivotField showAll="0"/>
  </pivotFields>
  <rowFields count="1">
    <field x="23"/>
  </rowFields>
  <rowItems count="7">
    <i>
      <x v="1"/>
    </i>
    <i>
      <x/>
    </i>
    <i>
      <x v="5"/>
    </i>
    <i>
      <x v="3"/>
    </i>
    <i>
      <x v="4"/>
    </i>
    <i>
      <x v="6"/>
    </i>
    <i t="grand">
      <x/>
    </i>
  </rowItems>
  <colFields count="1">
    <field x="10"/>
  </colFields>
  <colItems count="4">
    <i>
      <x/>
    </i>
    <i>
      <x v="1"/>
    </i>
    <i>
      <x v="3"/>
    </i>
    <i t="grand">
      <x/>
    </i>
  </colItems>
  <pageFields count="1">
    <pageField fld="17" hier="-1"/>
  </pageFields>
  <dataFields count="1">
    <dataField name="Pronóstico" fld="10" subtotal="count" baseField="0" baseItem="0"/>
  </dataFields>
  <formats count="8">
    <format dxfId="55">
      <pivotArea outline="0" collapsedLevelsAreSubtotals="1" fieldPosition="0"/>
    </format>
    <format dxfId="54">
      <pivotArea field="17" type="button" dataOnly="0" labelOnly="1" outline="0" axis="axisPage" fieldPosition="0"/>
    </format>
    <format dxfId="53">
      <pivotArea dataOnly="0" labelOnly="1" fieldPosition="0">
        <references count="1">
          <reference field="10" count="0"/>
        </references>
      </pivotArea>
    </format>
    <format dxfId="52">
      <pivotArea dataOnly="0" labelOnly="1" grandCol="1" outline="0" fieldPosition="0"/>
    </format>
    <format dxfId="51">
      <pivotArea outline="0" collapsedLevelsAreSubtotals="1" fieldPosition="0"/>
    </format>
    <format dxfId="50">
      <pivotArea dataOnly="0" labelOnly="1" fieldPosition="0">
        <references count="1">
          <reference field="10" count="0"/>
        </references>
      </pivotArea>
    </format>
    <format dxfId="49">
      <pivotArea dataOnly="0" labelOnly="1" grandCol="1" outline="0" fieldPosition="0"/>
    </format>
    <format dxfId="48">
      <pivotArea type="all" dataOnly="0" outline="0" fieldPosition="0"/>
    </format>
  </formats>
  <chartFormats count="18">
    <chartFormat chart="0" format="0" series="1">
      <pivotArea type="data" outline="0" fieldPosition="0">
        <references count="2">
          <reference field="4294967294" count="1" selected="0">
            <x v="0"/>
          </reference>
          <reference field="10" count="1" selected="0">
            <x v="0"/>
          </reference>
        </references>
      </pivotArea>
    </chartFormat>
    <chartFormat chart="0" format="1" series="1">
      <pivotArea type="data" outline="0" fieldPosition="0">
        <references count="2">
          <reference field="4294967294" count="1" selected="0">
            <x v="0"/>
          </reference>
          <reference field="10" count="1" selected="0">
            <x v="1"/>
          </reference>
        </references>
      </pivotArea>
    </chartFormat>
    <chartFormat chart="0" format="2" series="1">
      <pivotArea type="data" outline="0" fieldPosition="0">
        <references count="2">
          <reference field="4294967294" count="1" selected="0">
            <x v="0"/>
          </reference>
          <reference field="10" count="1" selected="0">
            <x v="3"/>
          </reference>
        </references>
      </pivotArea>
    </chartFormat>
    <chartFormat chart="4" format="0" series="1">
      <pivotArea type="data" outline="0" fieldPosition="0">
        <references count="2">
          <reference field="4294967294" count="1" selected="0">
            <x v="0"/>
          </reference>
          <reference field="10" count="1" selected="0">
            <x v="0"/>
          </reference>
        </references>
      </pivotArea>
    </chartFormat>
    <chartFormat chart="4" format="1" series="1">
      <pivotArea type="data" outline="0" fieldPosition="0">
        <references count="2">
          <reference field="4294967294" count="1" selected="0">
            <x v="0"/>
          </reference>
          <reference field="10" count="1" selected="0">
            <x v="1"/>
          </reference>
        </references>
      </pivotArea>
    </chartFormat>
    <chartFormat chart="4" format="2" series="1">
      <pivotArea type="data" outline="0" fieldPosition="0">
        <references count="2">
          <reference field="4294967294" count="1" selected="0">
            <x v="0"/>
          </reference>
          <reference field="10" count="1" selected="0">
            <x v="3"/>
          </reference>
        </references>
      </pivotArea>
    </chartFormat>
    <chartFormat chart="7" format="6" series="1">
      <pivotArea type="data" outline="0" fieldPosition="0">
        <references count="2">
          <reference field="4294967294" count="1" selected="0">
            <x v="0"/>
          </reference>
          <reference field="10" count="1" selected="0">
            <x v="0"/>
          </reference>
        </references>
      </pivotArea>
    </chartFormat>
    <chartFormat chart="7" format="7" series="1">
      <pivotArea type="data" outline="0" fieldPosition="0">
        <references count="2">
          <reference field="4294967294" count="1" selected="0">
            <x v="0"/>
          </reference>
          <reference field="10" count="1" selected="0">
            <x v="1"/>
          </reference>
        </references>
      </pivotArea>
    </chartFormat>
    <chartFormat chart="7" format="8" series="1">
      <pivotArea type="data" outline="0" fieldPosition="0">
        <references count="2">
          <reference field="4294967294" count="1" selected="0">
            <x v="0"/>
          </reference>
          <reference field="10" count="1" selected="0">
            <x v="3"/>
          </reference>
        </references>
      </pivotArea>
    </chartFormat>
    <chartFormat chart="8" format="0" series="1">
      <pivotArea type="data" outline="0" fieldPosition="0">
        <references count="2">
          <reference field="4294967294" count="1" selected="0">
            <x v="0"/>
          </reference>
          <reference field="10" count="1" selected="0">
            <x v="0"/>
          </reference>
        </references>
      </pivotArea>
    </chartFormat>
    <chartFormat chart="8" format="1" series="1">
      <pivotArea type="data" outline="0" fieldPosition="0">
        <references count="2">
          <reference field="4294967294" count="1" selected="0">
            <x v="0"/>
          </reference>
          <reference field="10" count="1" selected="0">
            <x v="1"/>
          </reference>
        </references>
      </pivotArea>
    </chartFormat>
    <chartFormat chart="8" format="2" series="1">
      <pivotArea type="data" outline="0" fieldPosition="0">
        <references count="2">
          <reference field="4294967294" count="1" selected="0">
            <x v="0"/>
          </reference>
          <reference field="10" count="1" selected="0">
            <x v="3"/>
          </reference>
        </references>
      </pivotArea>
    </chartFormat>
    <chartFormat chart="9" format="3" series="1">
      <pivotArea type="data" outline="0" fieldPosition="0">
        <references count="2">
          <reference field="4294967294" count="1" selected="0">
            <x v="0"/>
          </reference>
          <reference field="10" count="1" selected="0">
            <x v="0"/>
          </reference>
        </references>
      </pivotArea>
    </chartFormat>
    <chartFormat chart="9" format="4" series="1">
      <pivotArea type="data" outline="0" fieldPosition="0">
        <references count="2">
          <reference field="4294967294" count="1" selected="0">
            <x v="0"/>
          </reference>
          <reference field="10" count="1" selected="0">
            <x v="1"/>
          </reference>
        </references>
      </pivotArea>
    </chartFormat>
    <chartFormat chart="9" format="5" series="1">
      <pivotArea type="data" outline="0" fieldPosition="0">
        <references count="2">
          <reference field="4294967294" count="1" selected="0">
            <x v="0"/>
          </reference>
          <reference field="10" count="1" selected="0">
            <x v="3"/>
          </reference>
        </references>
      </pivotArea>
    </chartFormat>
    <chartFormat chart="10" format="0" series="1">
      <pivotArea type="data" outline="0" fieldPosition="0">
        <references count="2">
          <reference field="4294967294" count="1" selected="0">
            <x v="0"/>
          </reference>
          <reference field="10" count="1" selected="0">
            <x v="0"/>
          </reference>
        </references>
      </pivotArea>
    </chartFormat>
    <chartFormat chart="10" format="1" series="1">
      <pivotArea type="data" outline="0" fieldPosition="0">
        <references count="2">
          <reference field="4294967294" count="1" selected="0">
            <x v="0"/>
          </reference>
          <reference field="10" count="1" selected="0">
            <x v="1"/>
          </reference>
        </references>
      </pivotArea>
    </chartFormat>
    <chartFormat chart="10" format="2" series="1">
      <pivotArea type="data" outline="0" fieldPosition="0">
        <references count="2">
          <reference field="4294967294" count="1" selected="0">
            <x v="0"/>
          </reference>
          <reference field="10" count="1" selected="0">
            <x v="3"/>
          </reference>
        </references>
      </pivotArea>
    </chartFormat>
  </chartFormats>
  <pivotTableStyleInfo name="PivotStyleLight16"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77.xml><?xml version="1.0" encoding="utf-8"?>
<pivotTableDefinition xmlns="http://schemas.openxmlformats.org/spreadsheetml/2006/main" name="Tabla dinámica2" cacheId="0" applyNumberFormats="0" applyBorderFormats="0" applyFontFormats="0" applyPatternFormats="0" applyAlignmentFormats="0" applyWidthHeightFormats="1" dataCaption="Valores" grandTotalCaption="Total" updatedVersion="3" minRefreshableVersion="3" showCalcMbrs="0" useAutoFormatting="1" itemPrintTitles="1" createdVersion="3" indent="0" outline="1" outlineData="1" multipleFieldFilters="0" chartFormat="18" rowHeaderCaption="Deteccion" colHeaderCaption="Sexo">
  <location ref="B22:C29" firstHeaderRow="1" firstDataRow="1" firstDataCol="1" rowPageCount="1" colPageCount="1"/>
  <pivotFields count="26">
    <pivotField multipleItemSelectionAllowed="1" showAll="0"/>
    <pivotField showAll="0" defaultSubtotal="0"/>
    <pivotField showAll="0" defaultSubtotal="0"/>
    <pivotField showAll="0"/>
    <pivotField showAll="0"/>
    <pivotField showAll="0"/>
    <pivotField showAll="0"/>
    <pivotField showAll="0"/>
    <pivotField showAll="0"/>
    <pivotField showAll="0"/>
    <pivotField dataField="1" showAll="0" defaultSubtotal="0"/>
    <pivotField showAll="0"/>
    <pivotField showAll="0"/>
    <pivotField showAll="0"/>
    <pivotField showAll="0"/>
    <pivotField showAll="0" sortType="descending">
      <autoSortScope>
        <pivotArea dataOnly="0" outline="0" fieldPosition="0">
          <references count="1">
            <reference field="4294967294" count="1" selected="0">
              <x v="0"/>
            </reference>
          </references>
        </pivotArea>
      </autoSortScope>
    </pivotField>
    <pivotField showAll="0" sortType="descending">
      <autoSortScope>
        <pivotArea dataOnly="0" outline="0" fieldPosition="0">
          <references count="1">
            <reference field="4294967294" count="1" selected="0">
              <x v="0"/>
            </reference>
          </references>
        </pivotArea>
      </autoSortScope>
    </pivotField>
    <pivotField showAll="0">
      <items count="11">
        <item x="0"/>
        <item x="2"/>
        <item x="3"/>
        <item x="9"/>
        <item x="1"/>
        <item x="5"/>
        <item x="8"/>
        <item x="7"/>
        <item x="4"/>
        <item x="6"/>
        <item t="default"/>
      </items>
    </pivotField>
    <pivotField showAll="0"/>
    <pivotField showAll="0"/>
    <pivotField showAll="0"/>
    <pivotField axis="axisPage" showAll="0">
      <items count="6">
        <item x="1"/>
        <item x="2"/>
        <item x="0"/>
        <item x="3"/>
        <item x="4"/>
        <item t="default"/>
      </items>
    </pivotField>
    <pivotField showAll="0" sortType="descending">
      <autoSortScope>
        <pivotArea dataOnly="0" outline="0" fieldPosition="0">
          <references count="1">
            <reference field="4294967294" count="1" selected="0">
              <x v="0"/>
            </reference>
          </references>
        </pivotArea>
      </autoSortScope>
    </pivotField>
    <pivotField axis="axisRow" showAll="0" sortType="descending">
      <items count="9">
        <item x="2"/>
        <item x="0"/>
        <item m="1" x="7"/>
        <item x="4"/>
        <item x="3"/>
        <item x="1"/>
        <item x="5"/>
        <item h="1" x="6"/>
        <item t="default"/>
      </items>
      <autoSortScope>
        <pivotArea dataOnly="0" outline="0" fieldPosition="0">
          <references count="1">
            <reference field="4294967294" count="1" selected="0">
              <x v="0"/>
            </reference>
          </references>
        </pivotArea>
      </autoSortScope>
    </pivotField>
    <pivotField showAll="0"/>
    <pivotField showAll="0"/>
  </pivotFields>
  <rowFields count="1">
    <field x="23"/>
  </rowFields>
  <rowItems count="7">
    <i>
      <x v="1"/>
    </i>
    <i>
      <x/>
    </i>
    <i>
      <x v="5"/>
    </i>
    <i>
      <x v="3"/>
    </i>
    <i>
      <x v="4"/>
    </i>
    <i>
      <x v="6"/>
    </i>
    <i t="grand">
      <x/>
    </i>
  </rowItems>
  <colItems count="1">
    <i/>
  </colItems>
  <pageFields count="1">
    <pageField fld="21" hier="-1"/>
  </pageFields>
  <dataFields count="1">
    <dataField name="Pronóstico" fld="10" subtotal="count" baseField="0" baseItem="0"/>
  </dataFields>
  <formats count="6">
    <format dxfId="61">
      <pivotArea outline="0" collapsedLevelsAreSubtotals="1" fieldPosition="0"/>
    </format>
    <format dxfId="60">
      <pivotArea field="17" type="button" dataOnly="0" labelOnly="1" outline="0"/>
    </format>
    <format dxfId="59">
      <pivotArea dataOnly="0" labelOnly="1" grandCol="1" outline="0" fieldPosition="0"/>
    </format>
    <format dxfId="58">
      <pivotArea outline="0" collapsedLevelsAreSubtotals="1" fieldPosition="0"/>
    </format>
    <format dxfId="57">
      <pivotArea dataOnly="0" labelOnly="1" grandCol="1" outline="0" fieldPosition="0"/>
    </format>
    <format dxfId="56">
      <pivotArea type="all" dataOnly="0" outline="0" fieldPosition="0"/>
    </format>
  </formats>
  <chartFormats count="8">
    <chartFormat chart="10" format="0" series="1">
      <pivotArea type="data" outline="0" fieldPosition="0">
        <references count="1">
          <reference field="4294967294" count="1" selected="0">
            <x v="0"/>
          </reference>
        </references>
      </pivotArea>
    </chartFormat>
    <chartFormat chart="10" format="1">
      <pivotArea type="data" outline="0" fieldPosition="0">
        <references count="2">
          <reference field="4294967294" count="1" selected="0">
            <x v="0"/>
          </reference>
          <reference field="23" count="1" selected="0">
            <x v="0"/>
          </reference>
        </references>
      </pivotArea>
    </chartFormat>
    <chartFormat chart="10" format="2">
      <pivotArea type="data" outline="0" fieldPosition="0">
        <references count="2">
          <reference field="4294967294" count="1" selected="0">
            <x v="0"/>
          </reference>
          <reference field="23" count="1" selected="0">
            <x v="1"/>
          </reference>
        </references>
      </pivotArea>
    </chartFormat>
    <chartFormat chart="10" format="3">
      <pivotArea type="data" outline="0" fieldPosition="0">
        <references count="2">
          <reference field="4294967294" count="1" selected="0">
            <x v="0"/>
          </reference>
          <reference field="23" count="1" selected="0">
            <x v="5"/>
          </reference>
        </references>
      </pivotArea>
    </chartFormat>
    <chartFormat chart="10" format="4">
      <pivotArea type="data" outline="0" fieldPosition="0">
        <references count="2">
          <reference field="4294967294" count="1" selected="0">
            <x v="0"/>
          </reference>
          <reference field="23" count="1" selected="0">
            <x v="4"/>
          </reference>
        </references>
      </pivotArea>
    </chartFormat>
    <chartFormat chart="10" format="5">
      <pivotArea type="data" outline="0" fieldPosition="0">
        <references count="2">
          <reference field="4294967294" count="1" selected="0">
            <x v="0"/>
          </reference>
          <reference field="23" count="1" selected="0">
            <x v="2"/>
          </reference>
        </references>
      </pivotArea>
    </chartFormat>
    <chartFormat chart="10" format="6">
      <pivotArea type="data" outline="0" fieldPosition="0">
        <references count="2">
          <reference field="4294967294" count="1" selected="0">
            <x v="0"/>
          </reference>
          <reference field="23" count="1" selected="0">
            <x v="3"/>
          </reference>
        </references>
      </pivotArea>
    </chartFormat>
    <chartFormat chart="10" format="7">
      <pivotArea type="data" outline="0" fieldPosition="0">
        <references count="2">
          <reference field="4294967294" count="1" selected="0">
            <x v="0"/>
          </reference>
          <reference field="23" count="1" selected="0">
            <x v="6"/>
          </reference>
        </references>
      </pivotArea>
    </chartFormat>
  </chartFormats>
  <pivotTableStyleInfo name="PivotStyleLight16"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78.xml><?xml version="1.0" encoding="utf-8"?>
<pivotTableDefinition xmlns="http://schemas.openxmlformats.org/spreadsheetml/2006/main" name="Tabla dinámica1" cacheId="0" applyNumberFormats="0" applyBorderFormats="0" applyFontFormats="0" applyPatternFormats="0" applyAlignmentFormats="0" applyWidthHeightFormats="1" dataCaption="Valores" grandTotalCaption="Total" updatedVersion="3" minRefreshableVersion="3" showCalcMbrs="0" useAutoFormatting="1" itemPrintTitles="1" createdVersion="3" indent="0" outline="1" outlineData="1" multipleFieldFilters="0" chartFormat="13" rowHeaderCaption="Extraccion " colHeaderCaption="Sexo">
  <location ref="B4:C14" firstHeaderRow="1" firstDataRow="1" firstDataCol="1" rowPageCount="1" colPageCount="1"/>
  <pivotFields count="26">
    <pivotField multipleItemSelectionAllowed="1" showAll="0"/>
    <pivotField showAll="0" defaultSubtotal="0"/>
    <pivotField showAll="0" defaultSubtotal="0"/>
    <pivotField showAll="0"/>
    <pivotField showAll="0"/>
    <pivotField showAll="0"/>
    <pivotField showAll="0"/>
    <pivotField showAll="0"/>
    <pivotField showAll="0"/>
    <pivotField showAll="0"/>
    <pivotField dataField="1" showAll="0" defaultSubtotal="0"/>
    <pivotField showAll="0"/>
    <pivotField showAll="0"/>
    <pivotField showAll="0"/>
    <pivotField showAll="0"/>
    <pivotField showAll="0" sortType="descending">
      <autoSortScope>
        <pivotArea dataOnly="0" outline="0" fieldPosition="0">
          <references count="1">
            <reference field="4294967294" count="1" selected="0">
              <x v="0"/>
            </reference>
          </references>
        </pivotArea>
      </autoSortScope>
    </pivotField>
    <pivotField showAll="0" sortType="descending">
      <autoSortScope>
        <pivotArea dataOnly="0" outline="0" fieldPosition="0">
          <references count="1">
            <reference field="4294967294" count="1" selected="0">
              <x v="0"/>
            </reference>
          </references>
        </pivotArea>
      </autoSortScope>
    </pivotField>
    <pivotField showAll="0">
      <items count="11">
        <item x="0"/>
        <item x="2"/>
        <item x="3"/>
        <item x="9"/>
        <item x="1"/>
        <item x="5"/>
        <item x="8"/>
        <item x="7"/>
        <item x="4"/>
        <item x="6"/>
        <item t="default"/>
      </items>
    </pivotField>
    <pivotField showAll="0"/>
    <pivotField showAll="0"/>
    <pivotField showAll="0"/>
    <pivotField axis="axisPage" multipleItemSelectionAllowed="1" showAll="0">
      <items count="6">
        <item x="1"/>
        <item h="1" x="2"/>
        <item h="1" x="0"/>
        <item h="1" x="3"/>
        <item h="1" x="4"/>
        <item t="default"/>
      </items>
    </pivotField>
    <pivotField showAll="0" sortType="descending">
      <autoSortScope>
        <pivotArea dataOnly="0" outline="0" fieldPosition="0">
          <references count="1">
            <reference field="4294967294" count="1" selected="0">
              <x v="0"/>
            </reference>
          </references>
        </pivotArea>
      </autoSortScope>
    </pivotField>
    <pivotField showAll="0" sortType="descending">
      <autoSortScope>
        <pivotArea dataOnly="0" outline="0" fieldPosition="0">
          <references count="1">
            <reference field="4294967294" count="1" selected="0">
              <x v="0"/>
            </reference>
          </references>
        </pivotArea>
      </autoSortScope>
    </pivotField>
    <pivotField axis="axisRow" showAll="0" sortType="ascending">
      <items count="15">
        <item x="0"/>
        <item x="1"/>
        <item x="4"/>
        <item x="5"/>
        <item x="9"/>
        <item x="6"/>
        <item x="7"/>
        <item x="3"/>
        <item h="1" x="11"/>
        <item x="8"/>
        <item x="10"/>
        <item x="2"/>
        <item m="1" x="13"/>
        <item h="1" x="12"/>
        <item t="default"/>
      </items>
    </pivotField>
    <pivotField showAll="0"/>
  </pivotFields>
  <rowFields count="1">
    <field x="24"/>
  </rowFields>
  <rowItems count="10">
    <i>
      <x/>
    </i>
    <i>
      <x v="1"/>
    </i>
    <i>
      <x v="2"/>
    </i>
    <i>
      <x v="4"/>
    </i>
    <i>
      <x v="5"/>
    </i>
    <i>
      <x v="7"/>
    </i>
    <i>
      <x v="9"/>
    </i>
    <i>
      <x v="10"/>
    </i>
    <i>
      <x v="11"/>
    </i>
    <i t="grand">
      <x/>
    </i>
  </rowItems>
  <colItems count="1">
    <i/>
  </colItems>
  <pageFields count="1">
    <pageField fld="21" hier="-1"/>
  </pageFields>
  <dataFields count="1">
    <dataField name="Pronóstico" fld="10" subtotal="count" baseField="0" baseItem="0"/>
  </dataFields>
  <formats count="6">
    <format dxfId="41">
      <pivotArea outline="0" collapsedLevelsAreSubtotals="1" fieldPosition="0"/>
    </format>
    <format dxfId="40">
      <pivotArea field="17" type="button" dataOnly="0" labelOnly="1" outline="0"/>
    </format>
    <format dxfId="39">
      <pivotArea dataOnly="0" labelOnly="1" grandCol="1" outline="0" fieldPosition="0"/>
    </format>
    <format dxfId="38">
      <pivotArea outline="0" collapsedLevelsAreSubtotals="1" fieldPosition="0"/>
    </format>
    <format dxfId="37">
      <pivotArea dataOnly="0" labelOnly="1" grandCol="1" outline="0" fieldPosition="0"/>
    </format>
    <format dxfId="36">
      <pivotArea type="all" dataOnly="0" outline="0" fieldPosition="0"/>
    </format>
  </formats>
  <pivotTableStyleInfo name="PivotStyleLight16"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79.xml><?xml version="1.0" encoding="utf-8"?>
<pivotTableDefinition xmlns="http://schemas.openxmlformats.org/spreadsheetml/2006/main" name="Tabla dinámica2" cacheId="0" applyNumberFormats="0" applyBorderFormats="0" applyFontFormats="0" applyPatternFormats="0" applyAlignmentFormats="0" applyWidthHeightFormats="1" dataCaption="Valores" grandTotalCaption="Total" updatedVersion="3" minRefreshableVersion="3" showCalcMbrs="0" useAutoFormatting="1" itemPrintTitles="1" createdVersion="3" indent="0" outline="1" outlineData="1" multipleFieldFilters="0" chartFormat="20" rowHeaderCaption="Extraccion" colHeaderCaption="Sexo">
  <location ref="B48:C61" firstHeaderRow="1" firstDataRow="1" firstDataCol="1" rowPageCount="1" colPageCount="1"/>
  <pivotFields count="26">
    <pivotField multipleItemSelectionAllowed="1" showAll="0"/>
    <pivotField showAll="0" defaultSubtotal="0"/>
    <pivotField showAll="0" defaultSubtotal="0"/>
    <pivotField showAll="0"/>
    <pivotField showAll="0"/>
    <pivotField showAll="0"/>
    <pivotField showAll="0"/>
    <pivotField showAll="0"/>
    <pivotField showAll="0"/>
    <pivotField showAll="0"/>
    <pivotField dataField="1" showAll="0" defaultSubtotal="0"/>
    <pivotField showAll="0"/>
    <pivotField showAll="0"/>
    <pivotField showAll="0"/>
    <pivotField showAll="0"/>
    <pivotField showAll="0" sortType="descending">
      <autoSortScope>
        <pivotArea dataOnly="0" outline="0" fieldPosition="0">
          <references count="1">
            <reference field="4294967294" count="1" selected="0">
              <x v="0"/>
            </reference>
          </references>
        </pivotArea>
      </autoSortScope>
    </pivotField>
    <pivotField showAll="0" sortType="descending">
      <autoSortScope>
        <pivotArea dataOnly="0" outline="0" fieldPosition="0">
          <references count="1">
            <reference field="4294967294" count="1" selected="0">
              <x v="0"/>
            </reference>
          </references>
        </pivotArea>
      </autoSortScope>
    </pivotField>
    <pivotField axis="axisPage" multipleItemSelectionAllowed="1" showAll="0">
      <items count="11">
        <item x="0"/>
        <item x="2"/>
        <item x="3"/>
        <item h="1" x="9"/>
        <item x="1"/>
        <item x="5"/>
        <item x="8"/>
        <item x="7"/>
        <item x="4"/>
        <item x="6"/>
        <item t="default"/>
      </items>
    </pivotField>
    <pivotField showAll="0"/>
    <pivotField showAll="0"/>
    <pivotField showAll="0"/>
    <pivotField showAll="0"/>
    <pivotField showAll="0" sortType="descending">
      <autoSortScope>
        <pivotArea dataOnly="0" outline="0" fieldPosition="0">
          <references count="1">
            <reference field="4294967294" count="1" selected="0">
              <x v="0"/>
            </reference>
          </references>
        </pivotArea>
      </autoSortScope>
    </pivotField>
    <pivotField showAll="0" sortType="descending">
      <autoSortScope>
        <pivotArea dataOnly="0" outline="0" fieldPosition="0">
          <references count="1">
            <reference field="4294967294" count="1" selected="0">
              <x v="0"/>
            </reference>
          </references>
        </pivotArea>
      </autoSortScope>
    </pivotField>
    <pivotField axis="axisRow" showAll="0" sortType="descending">
      <items count="15">
        <item x="0"/>
        <item x="1"/>
        <item x="4"/>
        <item x="5"/>
        <item x="9"/>
        <item x="6"/>
        <item x="7"/>
        <item x="3"/>
        <item x="8"/>
        <item x="10"/>
        <item x="2"/>
        <item m="1" x="13"/>
        <item x="12"/>
        <item x="11"/>
        <item t="default"/>
      </items>
      <autoSortScope>
        <pivotArea dataOnly="0" outline="0" fieldPosition="0">
          <references count="1">
            <reference field="4294967294" count="1" selected="0">
              <x v="0"/>
            </reference>
          </references>
        </pivotArea>
      </autoSortScope>
    </pivotField>
    <pivotField showAll="0"/>
  </pivotFields>
  <rowFields count="1">
    <field x="24"/>
  </rowFields>
  <rowItems count="13">
    <i>
      <x v="2"/>
    </i>
    <i>
      <x v="10"/>
    </i>
    <i>
      <x v="1"/>
    </i>
    <i>
      <x/>
    </i>
    <i>
      <x v="5"/>
    </i>
    <i>
      <x v="7"/>
    </i>
    <i>
      <x v="6"/>
    </i>
    <i>
      <x v="3"/>
    </i>
    <i>
      <x v="9"/>
    </i>
    <i>
      <x v="8"/>
    </i>
    <i>
      <x v="4"/>
    </i>
    <i>
      <x v="13"/>
    </i>
    <i t="grand">
      <x/>
    </i>
  </rowItems>
  <colItems count="1">
    <i/>
  </colItems>
  <pageFields count="1">
    <pageField fld="17" hier="-1"/>
  </pageFields>
  <dataFields count="1">
    <dataField name="Pronóstico" fld="10" subtotal="count" baseField="0" baseItem="0"/>
  </dataFields>
  <formats count="6">
    <format dxfId="47">
      <pivotArea outline="0" collapsedLevelsAreSubtotals="1" fieldPosition="0"/>
    </format>
    <format dxfId="46">
      <pivotArea field="17" type="button" dataOnly="0" labelOnly="1" outline="0" axis="axisPage" fieldPosition="0"/>
    </format>
    <format dxfId="45">
      <pivotArea dataOnly="0" labelOnly="1" grandCol="1" outline="0" fieldPosition="0"/>
    </format>
    <format dxfId="44">
      <pivotArea outline="0" collapsedLevelsAreSubtotals="1" fieldPosition="0"/>
    </format>
    <format dxfId="43">
      <pivotArea dataOnly="0" labelOnly="1" grandCol="1" outline="0" fieldPosition="0"/>
    </format>
    <format dxfId="42">
      <pivotArea type="all" dataOnly="0" outline="0" fieldPosition="0"/>
    </format>
  </formats>
  <chartFormats count="15">
    <chartFormat chart="10" format="0" series="1">
      <pivotArea type="data" outline="0" fieldPosition="0">
        <references count="1">
          <reference field="4294967294" count="1" selected="0">
            <x v="0"/>
          </reference>
        </references>
      </pivotArea>
    </chartFormat>
    <chartFormat chart="16" format="0" series="1">
      <pivotArea type="data" outline="0" fieldPosition="0">
        <references count="1">
          <reference field="4294967294" count="1" selected="0">
            <x v="0"/>
          </reference>
        </references>
      </pivotArea>
    </chartFormat>
    <chartFormat chart="16" format="1">
      <pivotArea type="data" outline="0" fieldPosition="0">
        <references count="2">
          <reference field="4294967294" count="1" selected="0">
            <x v="0"/>
          </reference>
          <reference field="24" count="1" selected="0">
            <x v="2"/>
          </reference>
        </references>
      </pivotArea>
    </chartFormat>
    <chartFormat chart="16" format="2">
      <pivotArea type="data" outline="0" fieldPosition="0">
        <references count="2">
          <reference field="4294967294" count="1" selected="0">
            <x v="0"/>
          </reference>
          <reference field="24" count="1" selected="0">
            <x v="10"/>
          </reference>
        </references>
      </pivotArea>
    </chartFormat>
    <chartFormat chart="16" format="3">
      <pivotArea type="data" outline="0" fieldPosition="0">
        <references count="2">
          <reference field="4294967294" count="1" selected="0">
            <x v="0"/>
          </reference>
          <reference field="24" count="1" selected="0">
            <x v="1"/>
          </reference>
        </references>
      </pivotArea>
    </chartFormat>
    <chartFormat chart="16" format="4">
      <pivotArea type="data" outline="0" fieldPosition="0">
        <references count="2">
          <reference field="4294967294" count="1" selected="0">
            <x v="0"/>
          </reference>
          <reference field="24" count="1" selected="0">
            <x v="0"/>
          </reference>
        </references>
      </pivotArea>
    </chartFormat>
    <chartFormat chart="16" format="5">
      <pivotArea type="data" outline="0" fieldPosition="0">
        <references count="2">
          <reference field="4294967294" count="1" selected="0">
            <x v="0"/>
          </reference>
          <reference field="24" count="1" selected="0">
            <x v="7"/>
          </reference>
        </references>
      </pivotArea>
    </chartFormat>
    <chartFormat chart="16" format="6">
      <pivotArea type="data" outline="0" fieldPosition="0">
        <references count="2">
          <reference field="4294967294" count="1" selected="0">
            <x v="0"/>
          </reference>
          <reference field="24" count="1" selected="0">
            <x v="11"/>
          </reference>
        </references>
      </pivotArea>
    </chartFormat>
    <chartFormat chart="16" format="7">
      <pivotArea type="data" outline="0" fieldPosition="0">
        <references count="2">
          <reference field="4294967294" count="1" selected="0">
            <x v="0"/>
          </reference>
          <reference field="24" count="1" selected="0">
            <x v="6"/>
          </reference>
        </references>
      </pivotArea>
    </chartFormat>
    <chartFormat chart="16" format="8">
      <pivotArea type="data" outline="0" fieldPosition="0">
        <references count="2">
          <reference field="4294967294" count="1" selected="0">
            <x v="0"/>
          </reference>
          <reference field="24" count="1" selected="0">
            <x v="8"/>
          </reference>
        </references>
      </pivotArea>
    </chartFormat>
    <chartFormat chart="16" format="9">
      <pivotArea type="data" outline="0" fieldPosition="0">
        <references count="2">
          <reference field="4294967294" count="1" selected="0">
            <x v="0"/>
          </reference>
          <reference field="24" count="1" selected="0">
            <x v="9"/>
          </reference>
        </references>
      </pivotArea>
    </chartFormat>
    <chartFormat chart="16" format="10">
      <pivotArea type="data" outline="0" fieldPosition="0">
        <references count="2">
          <reference field="4294967294" count="1" selected="0">
            <x v="0"/>
          </reference>
          <reference field="24" count="1" selected="0">
            <x v="3"/>
          </reference>
        </references>
      </pivotArea>
    </chartFormat>
    <chartFormat chart="16" format="11">
      <pivotArea type="data" outline="0" fieldPosition="0">
        <references count="2">
          <reference field="4294967294" count="1" selected="0">
            <x v="0"/>
          </reference>
          <reference field="24" count="1" selected="0">
            <x v="4"/>
          </reference>
        </references>
      </pivotArea>
    </chartFormat>
    <chartFormat chart="16" format="12">
      <pivotArea type="data" outline="0" fieldPosition="0">
        <references count="2">
          <reference field="4294967294" count="1" selected="0">
            <x v="0"/>
          </reference>
          <reference field="24" count="1" selected="0">
            <x v="5"/>
          </reference>
        </references>
      </pivotArea>
    </chartFormat>
    <chartFormat chart="16" format="13">
      <pivotArea type="data" outline="0" fieldPosition="0">
        <references count="2">
          <reference field="4294967294" count="1" selected="0">
            <x v="0"/>
          </reference>
          <reference field="24" count="1" selected="0">
            <x v="13"/>
          </reference>
        </references>
      </pivotArea>
    </chartFormat>
  </chartFormats>
  <pivotTableStyleInfo name="PivotStyleLight16"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80.xml><?xml version="1.0" encoding="utf-8"?>
<pivotTableDefinition xmlns="http://schemas.openxmlformats.org/spreadsheetml/2006/main" name="Tabla dinámica5" cacheId="0" applyNumberFormats="0" applyBorderFormats="0" applyFontFormats="0" applyPatternFormats="0" applyAlignmentFormats="0" applyWidthHeightFormats="1" dataCaption="Valores" grandTotalCaption="Total" updatedVersion="3" minRefreshableVersion="3" showCalcMbrs="0" useAutoFormatting="1" itemPrintTitles="1" createdVersion="3" indent="0" outline="1" outlineData="1" multipleFieldFilters="0" chartFormat="16" rowHeaderCaption="Incidentes" colHeaderCaption="Sexo">
  <location ref="N5:O10" firstHeaderRow="1" firstDataRow="1" firstDataCol="1" rowPageCount="1" colPageCount="1"/>
  <pivotFields count="26">
    <pivotField multipleItemSelectionAllowed="1" showAll="0"/>
    <pivotField showAll="0" defaultSubtotal="0"/>
    <pivotField showAll="0" defaultSubtotal="0"/>
    <pivotField showAll="0"/>
    <pivotField showAll="0"/>
    <pivotField showAll="0"/>
    <pivotField showAll="0"/>
    <pivotField showAll="0"/>
    <pivotField showAll="0"/>
    <pivotField showAll="0"/>
    <pivotField dataField="1" showAll="0" defaultSubtotal="0"/>
    <pivotField showAll="0"/>
    <pivotField showAll="0"/>
    <pivotField showAll="0"/>
    <pivotField showAll="0"/>
    <pivotField showAll="0" sortType="descending">
      <autoSortScope>
        <pivotArea dataOnly="0" outline="0" fieldPosition="0">
          <references count="1">
            <reference field="4294967294" count="1" selected="0">
              <x v="0"/>
            </reference>
          </references>
        </pivotArea>
      </autoSortScope>
    </pivotField>
    <pivotField showAll="0" sortType="descending">
      <autoSortScope>
        <pivotArea dataOnly="0" outline="0" fieldPosition="0">
          <references count="1">
            <reference field="4294967294" count="1" selected="0">
              <x v="0"/>
            </reference>
          </references>
        </pivotArea>
      </autoSortScope>
    </pivotField>
    <pivotField axis="axisPage" multipleItemSelectionAllowed="1" showAll="0">
      <items count="11">
        <item x="0"/>
        <item h="1" x="2"/>
        <item h="1" x="3"/>
        <item h="1" x="9"/>
        <item h="1" x="1"/>
        <item h="1" x="5"/>
        <item h="1" x="8"/>
        <item h="1" x="7"/>
        <item h="1" x="4"/>
        <item x="6"/>
        <item t="default"/>
      </items>
    </pivotField>
    <pivotField showAll="0"/>
    <pivotField showAll="0"/>
    <pivotField showAll="0"/>
    <pivotField axis="axisRow" showAll="0" sortType="descending">
      <items count="6">
        <item x="1"/>
        <item x="2"/>
        <item x="0"/>
        <item x="3"/>
        <item h="1" x="4"/>
        <item t="default"/>
      </items>
      <autoSortScope>
        <pivotArea dataOnly="0" outline="0" fieldPosition="0">
          <references count="1">
            <reference field="4294967294" count="1" selected="0">
              <x v="0"/>
            </reference>
          </references>
        </pivotArea>
      </autoSortScope>
    </pivotField>
    <pivotField showAll="0" sortType="descending">
      <autoSortScope>
        <pivotArea dataOnly="0" outline="0" fieldPosition="0">
          <references count="1">
            <reference field="4294967294" count="1" selected="0">
              <x v="0"/>
            </reference>
          </references>
        </pivotArea>
      </autoSortScope>
    </pivotField>
    <pivotField showAll="0" sortType="descending">
      <autoSortScope>
        <pivotArea dataOnly="0" outline="0" fieldPosition="0">
          <references count="1">
            <reference field="4294967294" count="1" selected="0">
              <x v="0"/>
            </reference>
          </references>
        </pivotArea>
      </autoSortScope>
    </pivotField>
    <pivotField showAll="0" sortType="descending">
      <autoSortScope>
        <pivotArea dataOnly="0" outline="0" fieldPosition="0">
          <references count="1">
            <reference field="4294967294" count="1" selected="0">
              <x v="0"/>
            </reference>
          </references>
        </pivotArea>
      </autoSortScope>
    </pivotField>
    <pivotField showAll="0"/>
  </pivotFields>
  <rowFields count="1">
    <field x="21"/>
  </rowFields>
  <rowItems count="5">
    <i>
      <x v="2"/>
    </i>
    <i>
      <x/>
    </i>
    <i>
      <x v="1"/>
    </i>
    <i>
      <x v="3"/>
    </i>
    <i t="grand">
      <x/>
    </i>
  </rowItems>
  <colItems count="1">
    <i/>
  </colItems>
  <pageFields count="1">
    <pageField fld="17" hier="-1"/>
  </pageFields>
  <dataFields count="1">
    <dataField name="Pronóstico" fld="10" subtotal="count" baseField="0" baseItem="0"/>
  </dataFields>
  <formats count="6">
    <format dxfId="23">
      <pivotArea outline="0" collapsedLevelsAreSubtotals="1" fieldPosition="0"/>
    </format>
    <format dxfId="22">
      <pivotArea field="17" type="button" dataOnly="0" labelOnly="1" outline="0" axis="axisPage" fieldPosition="0"/>
    </format>
    <format dxfId="21">
      <pivotArea dataOnly="0" labelOnly="1" grandCol="1" outline="0" fieldPosition="0"/>
    </format>
    <format dxfId="20">
      <pivotArea outline="0" collapsedLevelsAreSubtotals="1" fieldPosition="0"/>
    </format>
    <format dxfId="19">
      <pivotArea dataOnly="0" labelOnly="1" grandCol="1" outline="0" fieldPosition="0"/>
    </format>
    <format dxfId="18">
      <pivotArea type="all" dataOnly="0" outline="0" fieldPosition="0"/>
    </format>
  </formats>
  <chartFormats count="1">
    <chartFormat chart="10"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81.xml><?xml version="1.0" encoding="utf-8"?>
<pivotTableDefinition xmlns="http://schemas.openxmlformats.org/spreadsheetml/2006/main" name="Tabla dinámica3" cacheId="0" applyNumberFormats="0" applyBorderFormats="0" applyFontFormats="0" applyPatternFormats="0" applyAlignmentFormats="0" applyWidthHeightFormats="1" dataCaption="Valores" grandTotalCaption="Total" updatedVersion="3" minRefreshableVersion="3" showCalcMbrs="0" useAutoFormatting="1" itemPrintTitles="1" createdVersion="3" indent="0" outline="1" outlineData="1" multipleFieldFilters="0" chartFormat="16" rowHeaderCaption="Incidentes" colHeaderCaption="Sexo">
  <location ref="H5:I10" firstHeaderRow="1" firstDataRow="1" firstDataCol="1" rowPageCount="1" colPageCount="1"/>
  <pivotFields count="26">
    <pivotField multipleItemSelectionAllowed="1" showAll="0"/>
    <pivotField showAll="0" defaultSubtotal="0"/>
    <pivotField showAll="0" defaultSubtotal="0"/>
    <pivotField showAll="0"/>
    <pivotField showAll="0"/>
    <pivotField showAll="0"/>
    <pivotField showAll="0"/>
    <pivotField showAll="0"/>
    <pivotField showAll="0"/>
    <pivotField showAll="0"/>
    <pivotField dataField="1" showAll="0" defaultSubtotal="0"/>
    <pivotField showAll="0"/>
    <pivotField showAll="0"/>
    <pivotField showAll="0"/>
    <pivotField showAll="0"/>
    <pivotField showAll="0" sortType="descending">
      <autoSortScope>
        <pivotArea dataOnly="0" outline="0" fieldPosition="0">
          <references count="1">
            <reference field="4294967294" count="1" selected="0">
              <x v="0"/>
            </reference>
          </references>
        </pivotArea>
      </autoSortScope>
    </pivotField>
    <pivotField showAll="0" sortType="descending">
      <autoSortScope>
        <pivotArea dataOnly="0" outline="0" fieldPosition="0">
          <references count="1">
            <reference field="4294967294" count="1" selected="0">
              <x v="0"/>
            </reference>
          </references>
        </pivotArea>
      </autoSortScope>
    </pivotField>
    <pivotField axis="axisPage" multipleItemSelectionAllowed="1" showAll="0">
      <items count="11">
        <item x="0"/>
        <item x="2"/>
        <item x="3"/>
        <item x="9"/>
        <item x="1"/>
        <item x="5"/>
        <item x="8"/>
        <item x="7"/>
        <item x="4"/>
        <item x="6"/>
        <item t="default"/>
      </items>
    </pivotField>
    <pivotField showAll="0"/>
    <pivotField showAll="0"/>
    <pivotField showAll="0"/>
    <pivotField axis="axisRow" showAll="0" sortType="descending">
      <items count="6">
        <item x="1"/>
        <item x="2"/>
        <item x="0"/>
        <item x="3"/>
        <item h="1" x="4"/>
        <item t="default"/>
      </items>
      <autoSortScope>
        <pivotArea dataOnly="0" outline="0" fieldPosition="0">
          <references count="1">
            <reference field="4294967294" count="1" selected="0">
              <x v="0"/>
            </reference>
          </references>
        </pivotArea>
      </autoSortScope>
    </pivotField>
    <pivotField showAll="0" sortType="descending">
      <autoSortScope>
        <pivotArea dataOnly="0" outline="0" fieldPosition="0">
          <references count="1">
            <reference field="4294967294" count="1" selected="0">
              <x v="0"/>
            </reference>
          </references>
        </pivotArea>
      </autoSortScope>
    </pivotField>
    <pivotField showAll="0" sortType="descending">
      <autoSortScope>
        <pivotArea dataOnly="0" outline="0" fieldPosition="0">
          <references count="1">
            <reference field="4294967294" count="1" selected="0">
              <x v="0"/>
            </reference>
          </references>
        </pivotArea>
      </autoSortScope>
    </pivotField>
    <pivotField showAll="0" sortType="descending">
      <autoSortScope>
        <pivotArea dataOnly="0" outline="0" fieldPosition="0">
          <references count="1">
            <reference field="4294967294" count="1" selected="0">
              <x v="0"/>
            </reference>
          </references>
        </pivotArea>
      </autoSortScope>
    </pivotField>
    <pivotField showAll="0"/>
  </pivotFields>
  <rowFields count="1">
    <field x="21"/>
  </rowFields>
  <rowItems count="5">
    <i>
      <x v="2"/>
    </i>
    <i>
      <x/>
    </i>
    <i>
      <x v="1"/>
    </i>
    <i>
      <x v="3"/>
    </i>
    <i t="grand">
      <x/>
    </i>
  </rowItems>
  <colItems count="1">
    <i/>
  </colItems>
  <pageFields count="1">
    <pageField fld="17" hier="-1"/>
  </pageFields>
  <dataFields count="1">
    <dataField name="Pronóstico" fld="10" subtotal="count" baseField="0" baseItem="0"/>
  </dataFields>
  <formats count="6">
    <format dxfId="29">
      <pivotArea outline="0" collapsedLevelsAreSubtotals="1" fieldPosition="0"/>
    </format>
    <format dxfId="28">
      <pivotArea field="17" type="button" dataOnly="0" labelOnly="1" outline="0" axis="axisPage" fieldPosition="0"/>
    </format>
    <format dxfId="27">
      <pivotArea dataOnly="0" labelOnly="1" grandCol="1" outline="0" fieldPosition="0"/>
    </format>
    <format dxfId="26">
      <pivotArea outline="0" collapsedLevelsAreSubtotals="1" fieldPosition="0"/>
    </format>
    <format dxfId="25">
      <pivotArea dataOnly="0" labelOnly="1" grandCol="1" outline="0" fieldPosition="0"/>
    </format>
    <format dxfId="24">
      <pivotArea type="all" dataOnly="0" outline="0" fieldPosition="0"/>
    </format>
  </formats>
  <chartFormats count="1">
    <chartFormat chart="10"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82.xml><?xml version="1.0" encoding="utf-8"?>
<pivotTableDefinition xmlns="http://schemas.openxmlformats.org/spreadsheetml/2006/main" name="Tabla dinámica8" cacheId="0" applyNumberFormats="0" applyBorderFormats="0" applyFontFormats="0" applyPatternFormats="0" applyAlignmentFormats="0" applyWidthHeightFormats="1" dataCaption="Valores" grandTotalCaption="Total" updatedVersion="3" minRefreshableVersion="3" showCalcMbrs="0" useAutoFormatting="1" itemPrintTitles="1" createdVersion="3" indent="0" outline="1" outlineData="1" multipleFieldFilters="0" chartFormat="16" rowHeaderCaption="Incidentes" colHeaderCaption="Sexo">
  <location ref="U5:Z16" firstHeaderRow="1" firstDataRow="2" firstDataCol="1"/>
  <pivotFields count="26">
    <pivotField multipleItemSelectionAllowed="1" showAll="0"/>
    <pivotField showAll="0" defaultSubtotal="0"/>
    <pivotField showAll="0" defaultSubtotal="0"/>
    <pivotField showAll="0"/>
    <pivotField showAll="0"/>
    <pivotField showAll="0"/>
    <pivotField showAll="0"/>
    <pivotField showAll="0"/>
    <pivotField showAll="0"/>
    <pivotField showAll="0"/>
    <pivotField dataField="1" showAll="0" defaultSubtotal="0"/>
    <pivotField showAll="0"/>
    <pivotField showAll="0"/>
    <pivotField showAll="0"/>
    <pivotField showAll="0"/>
    <pivotField showAll="0" sortType="descending">
      <autoSortScope>
        <pivotArea dataOnly="0" outline="0" fieldPosition="0">
          <references count="1">
            <reference field="4294967294" count="1" selected="0">
              <x v="0"/>
            </reference>
          </references>
        </pivotArea>
      </autoSortScope>
    </pivotField>
    <pivotField showAll="0" sortType="descending">
      <autoSortScope>
        <pivotArea dataOnly="0" outline="0" fieldPosition="0">
          <references count="1">
            <reference field="4294967294" count="1" selected="0">
              <x v="0"/>
            </reference>
          </references>
        </pivotArea>
      </autoSortScope>
    </pivotField>
    <pivotField axis="axisRow" multipleItemSelectionAllowed="1" showAll="0" sortType="descending">
      <items count="11">
        <item x="0"/>
        <item x="2"/>
        <item x="3"/>
        <item x="9"/>
        <item x="1"/>
        <item x="5"/>
        <item x="8"/>
        <item x="7"/>
        <item x="4"/>
        <item x="6"/>
        <item t="default"/>
      </items>
      <autoSortScope>
        <pivotArea dataOnly="0" outline="0" fieldPosition="0">
          <references count="1">
            <reference field="4294967294" count="1" selected="0">
              <x v="0"/>
            </reference>
          </references>
        </pivotArea>
      </autoSortScope>
    </pivotField>
    <pivotField showAll="0"/>
    <pivotField showAll="0"/>
    <pivotField showAll="0"/>
    <pivotField axis="axisCol" showAll="0" sortType="descending">
      <items count="6">
        <item x="1"/>
        <item x="2"/>
        <item x="0"/>
        <item x="3"/>
        <item h="1" x="4"/>
        <item t="default"/>
      </items>
      <autoSortScope>
        <pivotArea dataOnly="0" outline="0" fieldPosition="0">
          <references count="1">
            <reference field="4294967294" count="1" selected="0">
              <x v="0"/>
            </reference>
          </references>
        </pivotArea>
      </autoSortScope>
    </pivotField>
    <pivotField showAll="0" sortType="descending">
      <autoSortScope>
        <pivotArea dataOnly="0" outline="0" fieldPosition="0">
          <references count="1">
            <reference field="4294967294" count="1" selected="0">
              <x v="0"/>
            </reference>
          </references>
        </pivotArea>
      </autoSortScope>
    </pivotField>
    <pivotField showAll="0" sortType="descending">
      <autoSortScope>
        <pivotArea dataOnly="0" outline="0" fieldPosition="0">
          <references count="1">
            <reference field="4294967294" count="1" selected="0">
              <x v="0"/>
            </reference>
          </references>
        </pivotArea>
      </autoSortScope>
    </pivotField>
    <pivotField showAll="0" sortType="descending">
      <autoSortScope>
        <pivotArea dataOnly="0" outline="0" fieldPosition="0">
          <references count="1">
            <reference field="4294967294" count="1" selected="0">
              <x v="0"/>
            </reference>
          </references>
        </pivotArea>
      </autoSortScope>
    </pivotField>
    <pivotField showAll="0"/>
  </pivotFields>
  <rowFields count="1">
    <field x="17"/>
  </rowFields>
  <rowItems count="10">
    <i>
      <x/>
    </i>
    <i>
      <x v="1"/>
    </i>
    <i>
      <x v="4"/>
    </i>
    <i>
      <x v="2"/>
    </i>
    <i>
      <x v="5"/>
    </i>
    <i>
      <x v="8"/>
    </i>
    <i>
      <x v="6"/>
    </i>
    <i>
      <x v="9"/>
    </i>
    <i>
      <x v="7"/>
    </i>
    <i t="grand">
      <x/>
    </i>
  </rowItems>
  <colFields count="1">
    <field x="21"/>
  </colFields>
  <colItems count="5">
    <i>
      <x v="2"/>
    </i>
    <i>
      <x/>
    </i>
    <i>
      <x v="1"/>
    </i>
    <i>
      <x v="3"/>
    </i>
    <i t="grand">
      <x/>
    </i>
  </colItems>
  <dataFields count="1">
    <dataField name="Pronóstico" fld="10" subtotal="count" baseField="0" baseItem="0"/>
  </dataFields>
  <formats count="6">
    <format dxfId="35">
      <pivotArea outline="0" collapsedLevelsAreSubtotals="1" fieldPosition="0"/>
    </format>
    <format dxfId="34">
      <pivotArea field="17" type="button" dataOnly="0" labelOnly="1" outline="0" axis="axisRow" fieldPosition="0"/>
    </format>
    <format dxfId="33">
      <pivotArea dataOnly="0" labelOnly="1" grandCol="1" outline="0" fieldPosition="0"/>
    </format>
    <format dxfId="32">
      <pivotArea outline="0" collapsedLevelsAreSubtotals="1" fieldPosition="0"/>
    </format>
    <format dxfId="31">
      <pivotArea dataOnly="0" labelOnly="1" grandCol="1" outline="0" fieldPosition="0"/>
    </format>
    <format dxfId="30">
      <pivotArea type="all" dataOnly="0" outline="0" fieldPosition="0"/>
    </format>
  </formats>
  <chartFormats count="1">
    <chartFormat chart="10"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83.xml><?xml version="1.0" encoding="utf-8"?>
<pivotTableDefinition xmlns="http://schemas.openxmlformats.org/spreadsheetml/2006/main" name="Tabla dinámica11" cacheId="0" applyNumberFormats="0" applyBorderFormats="0" applyFontFormats="0" applyPatternFormats="0" applyAlignmentFormats="0" applyWidthHeightFormats="1" dataCaption="Valores" grandTotalCaption="Total" updatedVersion="3" minRefreshableVersion="3" showCalcMbrs="0" useAutoFormatting="1" itemPrintTitles="1" createdVersion="3" indent="0" outline="1" outlineData="1" multipleFieldFilters="0" chartFormat="14" rowHeaderCaption="Reanimación" colHeaderCaption="Sexo">
  <location ref="B23:C33" firstHeaderRow="1" firstDataRow="1" firstDataCol="1" rowPageCount="2" colPageCount="1"/>
  <pivotFields count="26">
    <pivotField multipleItemSelectionAllowed="1" showAll="0"/>
    <pivotField showAll="0" defaultSubtotal="0"/>
    <pivotField showAll="0" defaultSubtotal="0"/>
    <pivotField showAll="0"/>
    <pivotField showAll="0"/>
    <pivotField showAll="0"/>
    <pivotField showAll="0"/>
    <pivotField showAll="0"/>
    <pivotField showAll="0"/>
    <pivotField showAll="0"/>
    <pivotField dataField="1" showAll="0" defaultSubtotal="0"/>
    <pivotField showAll="0"/>
    <pivotField showAll="0"/>
    <pivotField showAll="0"/>
    <pivotField showAll="0"/>
    <pivotField showAll="0"/>
    <pivotField showAll="0"/>
    <pivotField axis="axisRow" multipleItemSelectionAllowed="1" showAll="0">
      <items count="11">
        <item x="0"/>
        <item x="2"/>
        <item x="3"/>
        <item h="1" x="9"/>
        <item x="1"/>
        <item x="5"/>
        <item x="8"/>
        <item x="7"/>
        <item x="4"/>
        <item x="6"/>
        <item t="default"/>
      </items>
    </pivotField>
    <pivotField showAll="0"/>
    <pivotField showAll="0"/>
    <pivotField axis="axisPage" multipleItemSelectionAllowed="1" showAll="0" sortType="descending">
      <items count="13">
        <item x="10"/>
        <item h="1" x="7"/>
        <item h="1" x="2"/>
        <item x="4"/>
        <item x="6"/>
        <item h="1" x="1"/>
        <item x="5"/>
        <item x="3"/>
        <item x="0"/>
        <item x="9"/>
        <item h="1" x="11"/>
        <item h="1" x="8"/>
        <item t="default"/>
      </items>
      <autoSortScope>
        <pivotArea dataOnly="0" outline="0" fieldPosition="0">
          <references count="1">
            <reference field="4294967294" count="1" selected="0">
              <x v="0"/>
            </reference>
          </references>
        </pivotArea>
      </autoSortScope>
    </pivotField>
    <pivotField axis="axisPage" multipleItemSelectionAllowed="1" showAll="0">
      <items count="6">
        <item x="1"/>
        <item x="2"/>
        <item x="0"/>
        <item x="3"/>
        <item x="4"/>
        <item t="default"/>
      </items>
    </pivotField>
    <pivotField showAll="0"/>
    <pivotField showAll="0"/>
    <pivotField showAll="0" sortType="ascending"/>
    <pivotField showAll="0"/>
  </pivotFields>
  <rowFields count="1">
    <field x="17"/>
  </rowFields>
  <rowItems count="10">
    <i>
      <x/>
    </i>
    <i>
      <x v="1"/>
    </i>
    <i>
      <x v="2"/>
    </i>
    <i>
      <x v="4"/>
    </i>
    <i>
      <x v="5"/>
    </i>
    <i>
      <x v="6"/>
    </i>
    <i>
      <x v="7"/>
    </i>
    <i>
      <x v="8"/>
    </i>
    <i>
      <x v="9"/>
    </i>
    <i t="grand">
      <x/>
    </i>
  </rowItems>
  <colItems count="1">
    <i/>
  </colItems>
  <pageFields count="2">
    <pageField fld="21" hier="-1"/>
    <pageField fld="20" hier="-1"/>
  </pageFields>
  <dataFields count="1">
    <dataField name="Cuenta de Sexo" fld="10" subtotal="count" baseField="0" baseItem="0"/>
  </dataFields>
  <formats count="6">
    <format dxfId="5">
      <pivotArea outline="0" collapsedLevelsAreSubtotals="1" fieldPosition="0"/>
    </format>
    <format dxfId="4">
      <pivotArea field="17" type="button" dataOnly="0" labelOnly="1" outline="0" axis="axisRow" fieldPosition="0"/>
    </format>
    <format dxfId="3">
      <pivotArea dataOnly="0" labelOnly="1" grandCol="1" outline="0" fieldPosition="0"/>
    </format>
    <format dxfId="2">
      <pivotArea outline="0" collapsedLevelsAreSubtotals="1" fieldPosition="0"/>
    </format>
    <format dxfId="1">
      <pivotArea dataOnly="0" labelOnly="1" grandCol="1" outline="0" fieldPosition="0"/>
    </format>
    <format dxfId="0">
      <pivotArea type="all" dataOnly="0" outline="0" fieldPosition="0"/>
    </format>
  </formats>
  <chartFormats count="1">
    <chartFormat chart="13"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84.xml><?xml version="1.0" encoding="utf-8"?>
<pivotTableDefinition xmlns="http://schemas.openxmlformats.org/spreadsheetml/2006/main" name="Tabla dinámica10" cacheId="0" applyNumberFormats="0" applyBorderFormats="0" applyFontFormats="0" applyPatternFormats="0" applyAlignmentFormats="0" applyWidthHeightFormats="1" dataCaption="Valores" grandTotalCaption="Total" updatedVersion="3" minRefreshableVersion="3" showCalcMbrs="0" useAutoFormatting="1" itemPrintTitles="1" createdVersion="3" indent="0" outline="1" outlineData="1" multipleFieldFilters="0" chartFormat="14" rowHeaderCaption="Reanimación" colHeaderCaption="Sexo">
  <location ref="B42:C53" firstHeaderRow="1" firstDataRow="1" firstDataCol="1" rowPageCount="1" colPageCount="1"/>
  <pivotFields count="26">
    <pivotField multipleItemSelectionAllowed="1" showAll="0"/>
    <pivotField showAll="0" defaultSubtotal="0"/>
    <pivotField showAll="0" defaultSubtotal="0"/>
    <pivotField showAll="0"/>
    <pivotField showAll="0"/>
    <pivotField showAll="0"/>
    <pivotField showAll="0"/>
    <pivotField showAll="0"/>
    <pivotField showAll="0"/>
    <pivotField showAll="0"/>
    <pivotField dataField="1" showAll="0" defaultSubtotal="0"/>
    <pivotField showAll="0"/>
    <pivotField showAll="0"/>
    <pivotField showAll="0"/>
    <pivotField showAll="0"/>
    <pivotField showAll="0"/>
    <pivotField showAll="0"/>
    <pivotField axis="axisPage" multipleItemSelectionAllowed="1" showAll="0">
      <items count="11">
        <item x="0"/>
        <item h="1" x="2"/>
        <item h="1" x="3"/>
        <item h="1" x="9"/>
        <item h="1" x="1"/>
        <item h="1" x="5"/>
        <item h="1" x="8"/>
        <item h="1" x="7"/>
        <item h="1" x="4"/>
        <item h="1" x="6"/>
        <item t="default"/>
      </items>
    </pivotField>
    <pivotField showAll="0"/>
    <pivotField showAll="0"/>
    <pivotField axis="axisRow" multipleItemSelectionAllowed="1" showAll="0" sortType="descending">
      <items count="13">
        <item x="10"/>
        <item x="7"/>
        <item x="2"/>
        <item x="4"/>
        <item x="6"/>
        <item x="1"/>
        <item x="5"/>
        <item x="3"/>
        <item x="0"/>
        <item x="9"/>
        <item x="11"/>
        <item x="8"/>
        <item t="default"/>
      </items>
      <autoSortScope>
        <pivotArea dataOnly="0" outline="0" fieldPosition="0">
          <references count="1">
            <reference field="4294967294" count="1" selected="0">
              <x v="0"/>
            </reference>
          </references>
        </pivotArea>
      </autoSortScope>
    </pivotField>
    <pivotField multipleItemSelectionAllowed="1" showAll="0"/>
    <pivotField showAll="0"/>
    <pivotField showAll="0"/>
    <pivotField showAll="0" sortType="ascending"/>
    <pivotField showAll="0"/>
  </pivotFields>
  <rowFields count="1">
    <field x="20"/>
  </rowFields>
  <rowItems count="11">
    <i>
      <x v="5"/>
    </i>
    <i>
      <x v="8"/>
    </i>
    <i>
      <x v="2"/>
    </i>
    <i>
      <x v="3"/>
    </i>
    <i>
      <x v="4"/>
    </i>
    <i>
      <x v="7"/>
    </i>
    <i>
      <x v="9"/>
    </i>
    <i>
      <x/>
    </i>
    <i>
      <x v="6"/>
    </i>
    <i>
      <x v="1"/>
    </i>
    <i t="grand">
      <x/>
    </i>
  </rowItems>
  <colItems count="1">
    <i/>
  </colItems>
  <pageFields count="1">
    <pageField fld="17" hier="-1"/>
  </pageFields>
  <dataFields count="1">
    <dataField name="Cuenta de Sexo" fld="10" subtotal="count" baseField="0" baseItem="0"/>
  </dataFields>
  <formats count="6">
    <format dxfId="11">
      <pivotArea outline="0" collapsedLevelsAreSubtotals="1" fieldPosition="0"/>
    </format>
    <format dxfId="10">
      <pivotArea field="17" type="button" dataOnly="0" labelOnly="1" outline="0" axis="axisPage" fieldPosition="0"/>
    </format>
    <format dxfId="9">
      <pivotArea dataOnly="0" labelOnly="1" grandCol="1" outline="0" fieldPosition="0"/>
    </format>
    <format dxfId="8">
      <pivotArea outline="0" collapsedLevelsAreSubtotals="1" fieldPosition="0"/>
    </format>
    <format dxfId="7">
      <pivotArea dataOnly="0" labelOnly="1" grandCol="1" outline="0" fieldPosition="0"/>
    </format>
    <format dxfId="6">
      <pivotArea type="all" dataOnly="0" outline="0" fieldPosition="0"/>
    </format>
  </formats>
  <chartFormats count="1">
    <chartFormat chart="13"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85.xml><?xml version="1.0" encoding="utf-8"?>
<pivotTableDefinition xmlns="http://schemas.openxmlformats.org/spreadsheetml/2006/main" name="Tabla dinámica9" cacheId="0" applyNumberFormats="0" applyBorderFormats="0" applyFontFormats="0" applyPatternFormats="0" applyAlignmentFormats="0" applyWidthHeightFormats="1" dataCaption="Valores" grandTotalCaption="Total" updatedVersion="3" minRefreshableVersion="3" showCalcMbrs="0" useAutoFormatting="1" itemPrintTitles="1" createdVersion="3" indent="0" outline="1" outlineData="1" multipleFieldFilters="0" chartFormat="17" rowHeaderCaption="Extraccion " colHeaderCaption="Sexo">
  <location ref="B4:C17" firstHeaderRow="1" firstDataRow="1" firstDataCol="1"/>
  <pivotFields count="26">
    <pivotField multipleItemSelectionAllowed="1" showAll="0"/>
    <pivotField showAll="0" defaultSubtotal="0"/>
    <pivotField showAll="0" defaultSubtotal="0"/>
    <pivotField showAll="0"/>
    <pivotField showAll="0"/>
    <pivotField showAll="0"/>
    <pivotField showAll="0"/>
    <pivotField showAll="0"/>
    <pivotField showAll="0"/>
    <pivotField showAll="0"/>
    <pivotField dataField="1" showAll="0" defaultSubtotal="0"/>
    <pivotField showAll="0"/>
    <pivotField showAll="0"/>
    <pivotField showAll="0"/>
    <pivotField showAll="0"/>
    <pivotField showAll="0"/>
    <pivotField showAll="0"/>
    <pivotField multipleItemSelectionAllowed="1" showAll="0">
      <items count="11">
        <item x="0"/>
        <item x="2"/>
        <item x="3"/>
        <item h="1" x="9"/>
        <item x="1"/>
        <item x="5"/>
        <item x="8"/>
        <item x="7"/>
        <item x="4"/>
        <item x="6"/>
        <item t="default"/>
      </items>
    </pivotField>
    <pivotField showAll="0"/>
    <pivotField showAll="0"/>
    <pivotField axis="axisRow" multipleItemSelectionAllowed="1" showAll="0" sortType="descending">
      <items count="13">
        <item x="10"/>
        <item x="7"/>
        <item x="2"/>
        <item x="4"/>
        <item x="6"/>
        <item x="1"/>
        <item x="5"/>
        <item x="3"/>
        <item x="0"/>
        <item x="9"/>
        <item x="11"/>
        <item x="8"/>
        <item t="default"/>
      </items>
      <autoSortScope>
        <pivotArea dataOnly="0" outline="0" fieldPosition="0">
          <references count="1">
            <reference field="4294967294" count="1" selected="0">
              <x v="0"/>
            </reference>
          </references>
        </pivotArea>
      </autoSortScope>
    </pivotField>
    <pivotField multipleItemSelectionAllowed="1" showAll="0"/>
    <pivotField showAll="0"/>
    <pivotField showAll="0"/>
    <pivotField showAll="0" sortType="ascending"/>
    <pivotField showAll="0"/>
  </pivotFields>
  <rowFields count="1">
    <field x="20"/>
  </rowFields>
  <rowItems count="13">
    <i>
      <x v="7"/>
    </i>
    <i>
      <x v="5"/>
    </i>
    <i>
      <x v="2"/>
    </i>
    <i>
      <x v="8"/>
    </i>
    <i>
      <x v="3"/>
    </i>
    <i>
      <x v="4"/>
    </i>
    <i>
      <x v="6"/>
    </i>
    <i>
      <x v="11"/>
    </i>
    <i>
      <x v="9"/>
    </i>
    <i>
      <x/>
    </i>
    <i>
      <x v="1"/>
    </i>
    <i>
      <x v="10"/>
    </i>
    <i t="grand">
      <x/>
    </i>
  </rowItems>
  <colItems count="1">
    <i/>
  </colItems>
  <dataFields count="1">
    <dataField name="Cuenta de Sexo" fld="10" subtotal="count" baseField="0" baseItem="0"/>
  </dataFields>
  <formats count="6">
    <format dxfId="17">
      <pivotArea outline="0" collapsedLevelsAreSubtotals="1" fieldPosition="0"/>
    </format>
    <format dxfId="16">
      <pivotArea field="17" type="button" dataOnly="0" labelOnly="1" outline="0"/>
    </format>
    <format dxfId="15">
      <pivotArea dataOnly="0" labelOnly="1" grandCol="1" outline="0" fieldPosition="0"/>
    </format>
    <format dxfId="14">
      <pivotArea outline="0" collapsedLevelsAreSubtotals="1" fieldPosition="0"/>
    </format>
    <format dxfId="13">
      <pivotArea dataOnly="0" labelOnly="1" grandCol="1" outline="0" fieldPosition="0"/>
    </format>
    <format dxfId="12">
      <pivotArea type="all" dataOnly="0" outline="0" fieldPosition="0"/>
    </format>
  </formats>
  <chartFormats count="10">
    <chartFormat chart="13" format="0" series="1">
      <pivotArea type="data" outline="0" fieldPosition="0">
        <references count="1">
          <reference field="4294967294" count="1" selected="0">
            <x v="0"/>
          </reference>
        </references>
      </pivotArea>
    </chartFormat>
    <chartFormat chart="13" format="1">
      <pivotArea type="data" outline="0" fieldPosition="0">
        <references count="2">
          <reference field="4294967294" count="1" selected="0">
            <x v="0"/>
          </reference>
          <reference field="20" count="1" selected="0">
            <x v="7"/>
          </reference>
        </references>
      </pivotArea>
    </chartFormat>
    <chartFormat chart="13" format="2">
      <pivotArea type="data" outline="0" fieldPosition="0">
        <references count="2">
          <reference field="4294967294" count="1" selected="0">
            <x v="0"/>
          </reference>
          <reference field="20" count="1" selected="0">
            <x v="5"/>
          </reference>
        </references>
      </pivotArea>
    </chartFormat>
    <chartFormat chart="13" format="3">
      <pivotArea type="data" outline="0" fieldPosition="0">
        <references count="2">
          <reference field="4294967294" count="1" selected="0">
            <x v="0"/>
          </reference>
          <reference field="20" count="1" selected="0">
            <x v="2"/>
          </reference>
        </references>
      </pivotArea>
    </chartFormat>
    <chartFormat chart="13" format="4">
      <pivotArea type="data" outline="0" fieldPosition="0">
        <references count="2">
          <reference field="4294967294" count="1" selected="0">
            <x v="0"/>
          </reference>
          <reference field="20" count="1" selected="0">
            <x v="8"/>
          </reference>
        </references>
      </pivotArea>
    </chartFormat>
    <chartFormat chart="13" format="5">
      <pivotArea type="data" outline="0" fieldPosition="0">
        <references count="2">
          <reference field="4294967294" count="1" selected="0">
            <x v="0"/>
          </reference>
          <reference field="20" count="1" selected="0">
            <x v="3"/>
          </reference>
        </references>
      </pivotArea>
    </chartFormat>
    <chartFormat chart="13" format="6">
      <pivotArea type="data" outline="0" fieldPosition="0">
        <references count="2">
          <reference field="4294967294" count="1" selected="0">
            <x v="0"/>
          </reference>
          <reference field="20" count="1" selected="0">
            <x v="1"/>
          </reference>
        </references>
      </pivotArea>
    </chartFormat>
    <chartFormat chart="13" format="7">
      <pivotArea type="data" outline="0" fieldPosition="0">
        <references count="2">
          <reference field="4294967294" count="1" selected="0">
            <x v="0"/>
          </reference>
          <reference field="20" count="1" selected="0">
            <x v="0"/>
          </reference>
        </references>
      </pivotArea>
    </chartFormat>
    <chartFormat chart="13" format="8">
      <pivotArea type="data" outline="0" fieldPosition="0">
        <references count="2">
          <reference field="4294967294" count="1" selected="0">
            <x v="0"/>
          </reference>
          <reference field="20" count="1" selected="0">
            <x v="4"/>
          </reference>
        </references>
      </pivotArea>
    </chartFormat>
    <chartFormat chart="13" format="9">
      <pivotArea type="data" outline="0" fieldPosition="0">
        <references count="2">
          <reference field="4294967294" count="1" selected="0">
            <x v="0"/>
          </reference>
          <reference field="20" count="1" selected="0">
            <x v="6"/>
          </reference>
        </references>
      </pivotArea>
    </chartFormat>
  </chartFormats>
  <pivotTableStyleInfo name="PivotStyleLight16" showRowHeaders="1" showColHeaders="1" showRowStripes="0" showColStripes="0" showLastColumn="1"/>
  <extLst>
    <ext xmlns:xpdl="http://schemas.microsoft.com/office/spreadsheetml/2016/pivotdefaultlayout" uri="{747A6164-185A-40DC-8AA5-F01512510D54}">
      <xpdl:pivotTableDefinition16/>
    </ext>
  </extLst>
</pivotTableDefinition>
</file>

<file path=xl/queryTables/queryTable1.xml><?xml version="1.0" encoding="utf-8"?>
<queryTable xmlns="http://schemas.openxmlformats.org/spreadsheetml/2006/main" name="Recopilacionahogados-Revisada-V-3-1_1" connectionId="2" autoFormatId="16" applyNumberFormats="0" applyBorderFormats="0" applyFontFormats="0" applyPatternFormats="0" applyAlignmentFormats="0" applyWidthHeightFormats="0">
  <queryTableRefresh nextId="32">
    <queryTableFields count="31">
      <queryTableField id="1" name="Fecha" tableColumnId="1"/>
      <queryTableField id="2" name="IdAhogado" tableColumnId="2"/>
      <queryTableField id="3" name="IdPersona" tableColumnId="3"/>
      <queryTableField id="4" name="Localidad" tableColumnId="4"/>
      <queryTableField id="5" name="Provincia" tableColumnId="5"/>
      <queryTableField id="6" name="CCAA" tableColumnId="6"/>
      <queryTableField id="7" name="Hora" tableColumnId="7"/>
      <queryTableField id="8" name="Latitud" tableColumnId="8"/>
      <queryTableField id="9" name="Longitud" tableColumnId="9"/>
      <queryTableField id="10" name="Titular" tableColumnId="10"/>
      <queryTableField id="11" name="Sexo" tableColumnId="11"/>
      <queryTableField id="12" name="Edad" tableColumnId="12"/>
      <queryTableField id="13" name="Nacionalidad" tableColumnId="13"/>
      <queryTableField id="14" name="Causa" tableColumnId="14"/>
      <queryTableField id="15" name="Origen" tableColumnId="15"/>
      <queryTableField id="16" name="TipoAhogamiento" tableColumnId="16"/>
      <queryTableField id="17" name="Factor" tableColumnId="17"/>
      <queryTableField id="18" name="Pronostico" tableColumnId="18"/>
      <queryTableField id="19" name="Localizacion" tableColumnId="19"/>
      <queryTableField id="20" name="Riesgo" tableColumnId="20"/>
      <queryTableField id="21" name="Reanimacion" tableColumnId="21"/>
      <queryTableField id="22" name="Vigilancia" tableColumnId="22"/>
      <queryTableField id="23" name="Actividad" tableColumnId="23"/>
      <queryTableField id="24" name="Deteccion" tableColumnId="24"/>
      <queryTableField id="25" name="Extraccion" tableColumnId="25"/>
      <queryTableField id="26" name="Intervencion" tableColumnId="26"/>
      <queryTableField id="27" name="Enlace1" tableColumnId="27"/>
      <queryTableField id="28" name="Enlace2" tableColumnId="28"/>
      <queryTableField id="29" name="Enlace3" tableColumnId="29"/>
      <queryTableField id="30" name="Enlace4" tableColumnId="30"/>
      <queryTableField id="31" name="Enlace5" tableColumnId="31"/>
    </queryTableFields>
  </queryTableRefresh>
</queryTable>
</file>

<file path=xl/queryTables/queryTable2.xml><?xml version="1.0" encoding="utf-8"?>
<queryTable xmlns="http://schemas.openxmlformats.org/spreadsheetml/2006/main" name="DatosExternos_1" connectionId="1" autoFormatId="16" applyNumberFormats="0" applyBorderFormats="0" applyFontFormats="0" applyPatternFormats="0" applyAlignmentFormats="0" applyWidthHeightFormats="0">
  <queryTableRefresh nextId="27">
    <queryTableFields count="26">
      <queryTableField id="1" name="Fecha" tableColumnId="1"/>
      <queryTableField id="2" name="IdAhogado" tableColumnId="2"/>
      <queryTableField id="3" name="IdPersona" tableColumnId="3"/>
      <queryTableField id="4" name="Localidad" tableColumnId="4"/>
      <queryTableField id="5" name="Provincia" tableColumnId="5"/>
      <queryTableField id="6" name="CCAA" tableColumnId="6"/>
      <queryTableField id="7" name="Hora" tableColumnId="7"/>
      <queryTableField id="8" name="Latitud" tableColumnId="8"/>
      <queryTableField id="9" name="Longitud" tableColumnId="9"/>
      <queryTableField id="10" name="Titular" tableColumnId="10"/>
      <queryTableField id="11" name="Sexo" tableColumnId="11"/>
      <queryTableField id="12" name="Edad" tableColumnId="12"/>
      <queryTableField id="13" name="Nacionalidad" tableColumnId="13"/>
      <queryTableField id="14" name="Causa" tableColumnId="14"/>
      <queryTableField id="15" name="Origen" tableColumnId="15"/>
      <queryTableField id="16" name="TipoAhogamiento" tableColumnId="16"/>
      <queryTableField id="17" name="Factor" tableColumnId="17"/>
      <queryTableField id="18" name="Pronostico" tableColumnId="18"/>
      <queryTableField id="19" name="Localizacion" tableColumnId="19"/>
      <queryTableField id="20" name="Riesgo" tableColumnId="20"/>
      <queryTableField id="21" name="Reanimacion" tableColumnId="21"/>
      <queryTableField id="22" name="Vigilancia" tableColumnId="22"/>
      <queryTableField id="23" name="Actividad" tableColumnId="23"/>
      <queryTableField id="24" name="Deteccion" tableColumnId="24"/>
      <queryTableField id="25" name="Intervencion" tableColumnId="25"/>
      <queryTableField id="26" name="Enlace1" tableColumnId="26"/>
    </queryTableFields>
  </queryTableRefresh>
</queryTable>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table1.xml><?xml version="1.0" encoding="utf-8"?>
<table xmlns="http://schemas.openxmlformats.org/spreadsheetml/2006/main" id="1" name="Tabla_Recopilacionahogados_Revisada_V_3_1_1" displayName="Tabla_Recopilacionahogados_Revisada_V_3_1_1" ref="A1:AE1282" tableType="queryTable" totalsRowShown="0" headerRowDxfId="859" dataDxfId="858">
  <autoFilter ref="A1:AE1282">
    <filterColumn colId="1">
      <filters>
        <filter val="5433"/>
      </filters>
    </filterColumn>
  </autoFilter>
  <tableColumns count="31">
    <tableColumn id="1" uniqueName="1" name="Fecha" queryTableFieldId="1" dataDxfId="857"/>
    <tableColumn id="2" uniqueName="2" name="IdAhogado" queryTableFieldId="2" dataDxfId="856"/>
    <tableColumn id="3" uniqueName="3" name="IdPersona" queryTableFieldId="3" dataDxfId="855"/>
    <tableColumn id="4" uniqueName="4" name="Localidad" queryTableFieldId="4" dataDxfId="854"/>
    <tableColumn id="5" uniqueName="5" name="Provincia" queryTableFieldId="5" dataDxfId="853"/>
    <tableColumn id="6" uniqueName="6" name="CCAA" queryTableFieldId="6" dataDxfId="852"/>
    <tableColumn id="7" uniqueName="7" name="Hora" queryTableFieldId="7" dataDxfId="851"/>
    <tableColumn id="8" uniqueName="8" name="Latitud" queryTableFieldId="8" dataDxfId="850"/>
    <tableColumn id="9" uniqueName="9" name="Longitud" queryTableFieldId="9" dataDxfId="849"/>
    <tableColumn id="10" uniqueName="10" name="Titular" queryTableFieldId="10" dataDxfId="848"/>
    <tableColumn id="11" uniqueName="11" name="Sexo" queryTableFieldId="11" dataDxfId="847"/>
    <tableColumn id="12" uniqueName="12" name="Edad" queryTableFieldId="12" dataDxfId="846"/>
    <tableColumn id="13" uniqueName="13" name="Nacionalidad" queryTableFieldId="13" dataDxfId="845"/>
    <tableColumn id="14" uniqueName="14" name="Causa" queryTableFieldId="14" dataDxfId="844"/>
    <tableColumn id="15" uniqueName="15" name="Origen" queryTableFieldId="15" dataDxfId="843"/>
    <tableColumn id="16" uniqueName="16" name="TipoAhogamiento" queryTableFieldId="16" dataDxfId="842"/>
    <tableColumn id="17" uniqueName="17" name="Factor" queryTableFieldId="17" dataDxfId="841"/>
    <tableColumn id="18" uniqueName="18" name="Pronostico" queryTableFieldId="18" dataDxfId="840"/>
    <tableColumn id="19" uniqueName="19" name="Localizacion" queryTableFieldId="19" dataDxfId="839"/>
    <tableColumn id="20" uniqueName="20" name="Riesgo" queryTableFieldId="20" dataDxfId="838"/>
    <tableColumn id="21" uniqueName="21" name="Reanimacion" queryTableFieldId="21" dataDxfId="837"/>
    <tableColumn id="22" uniqueName="22" name="Vigilancia" queryTableFieldId="22" dataDxfId="836"/>
    <tableColumn id="23" uniqueName="23" name="Actividad" queryTableFieldId="23" dataDxfId="835"/>
    <tableColumn id="24" uniqueName="24" name="Deteccion" queryTableFieldId="24" dataDxfId="834"/>
    <tableColumn id="25" uniqueName="25" name="Extraccion" queryTableFieldId="25" dataDxfId="833"/>
    <tableColumn id="26" uniqueName="26" name="Intervencion" queryTableFieldId="26" dataDxfId="832"/>
    <tableColumn id="27" uniqueName="27" name="Enlace1" queryTableFieldId="27" dataDxfId="831"/>
    <tableColumn id="28" uniqueName="28" name="Enlace2" queryTableFieldId="28" dataDxfId="830"/>
    <tableColumn id="29" uniqueName="29" name="Enlace3" queryTableFieldId="29" dataDxfId="829"/>
    <tableColumn id="30" uniqueName="30" name="Enlace4" queryTableFieldId="30" dataDxfId="828"/>
    <tableColumn id="31" uniqueName="31" name="Enlace5" queryTableFieldId="31" dataDxfId="827"/>
  </tableColumns>
  <tableStyleInfo showFirstColumn="0" showLastColumn="0" showRowStripes="1" showColumnStripes="0"/>
</table>
</file>

<file path=xl/tables/table2.xml><?xml version="1.0" encoding="utf-8"?>
<table xmlns="http://schemas.openxmlformats.org/spreadsheetml/2006/main" id="2" name="Consulta_2018_Menores" displayName="Consulta_2018_Menores" ref="A1:Z190" tableType="queryTable" totalsRowShown="0">
  <tableColumns count="26">
    <tableColumn id="1" uniqueName="1" name="Fecha" queryTableFieldId="1" dataDxfId="792"/>
    <tableColumn id="2" uniqueName="2" name="IdAhogado" queryTableFieldId="2"/>
    <tableColumn id="3" uniqueName="3" name="IdPersona" queryTableFieldId="3"/>
    <tableColumn id="4" uniqueName="4" name="Localidad" queryTableFieldId="4" dataDxfId="791"/>
    <tableColumn id="5" uniqueName="5" name="Provincia" queryTableFieldId="5" dataDxfId="790"/>
    <tableColumn id="6" uniqueName="6" name="CCAA" queryTableFieldId="6" dataDxfId="789"/>
    <tableColumn id="7" uniqueName="7" name="Hora" queryTableFieldId="7" dataDxfId="788"/>
    <tableColumn id="8" uniqueName="8" name="Latitud" queryTableFieldId="8" dataDxfId="787"/>
    <tableColumn id="9" uniqueName="9" name="Longitud" queryTableFieldId="9" dataDxfId="786"/>
    <tableColumn id="10" uniqueName="10" name="Titular" queryTableFieldId="10" dataDxfId="785"/>
    <tableColumn id="11" uniqueName="11" name="Sexo" queryTableFieldId="11" dataDxfId="784"/>
    <tableColumn id="12" uniqueName="12" name="Edad" queryTableFieldId="12"/>
    <tableColumn id="13" uniqueName="13" name="Nacionalidad" queryTableFieldId="13" dataDxfId="783"/>
    <tableColumn id="14" uniqueName="14" name="Causa" queryTableFieldId="14" dataDxfId="782"/>
    <tableColumn id="15" uniqueName="15" name="Origen" queryTableFieldId="15" dataDxfId="781"/>
    <tableColumn id="16" uniqueName="16" name="TipoAhogamiento" queryTableFieldId="16" dataDxfId="780"/>
    <tableColumn id="17" uniqueName="17" name="Factor" queryTableFieldId="17" dataDxfId="779"/>
    <tableColumn id="18" uniqueName="18" name="Pronostico" queryTableFieldId="18" dataDxfId="778"/>
    <tableColumn id="19" uniqueName="19" name="Localizacion" queryTableFieldId="19" dataDxfId="777"/>
    <tableColumn id="20" uniqueName="20" name="Riesgo" queryTableFieldId="20" dataDxfId="776"/>
    <tableColumn id="21" uniqueName="21" name="Reanimacion" queryTableFieldId="21" dataDxfId="775"/>
    <tableColumn id="22" uniqueName="22" name="Vigilancia" queryTableFieldId="22" dataDxfId="774"/>
    <tableColumn id="23" uniqueName="23" name="Actividad" queryTableFieldId="23" dataDxfId="773"/>
    <tableColumn id="24" uniqueName="24" name="Deteccion" queryTableFieldId="24" dataDxfId="772"/>
    <tableColumn id="25" uniqueName="25" name="Intervencion" queryTableFieldId="25" dataDxfId="771"/>
    <tableColumn id="26" uniqueName="26" name="Enlace1" queryTableFieldId="26" dataDxfId="770"/>
  </tableColumns>
  <tableStyleInfo name="TableStyleMedium7" showFirstColumn="0" showLastColumn="0" showRowStripes="1" showColumnStripes="0"/>
</table>
</file>

<file path=xl/theme/theme1.xml><?xml version="1.0" encoding="utf-8"?>
<a:theme xmlns:a="http://schemas.openxmlformats.org/drawingml/2006/main" name="Tema de Offic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8" Type="http://schemas.openxmlformats.org/officeDocument/2006/relationships/printerSettings" Target="../printerSettings/printerSettings2.bin"/><Relationship Id="rId3" Type="http://schemas.openxmlformats.org/officeDocument/2006/relationships/pivotTable" Target="../pivotTables/pivotTable3.xml"/><Relationship Id="rId7" Type="http://schemas.openxmlformats.org/officeDocument/2006/relationships/hyperlink" Target="http://www.ahogamiento.com/" TargetMode="Externa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5" Type="http://schemas.openxmlformats.org/officeDocument/2006/relationships/pivotTable" Target="../pivotTables/pivotTable5.xml"/><Relationship Id="rId4" Type="http://schemas.openxmlformats.org/officeDocument/2006/relationships/pivotTable" Target="../pivotTables/pivotTable4.xml"/><Relationship Id="rId9" Type="http://schemas.openxmlformats.org/officeDocument/2006/relationships/drawing" Target="../drawings/drawing1.xml"/></Relationships>
</file>

<file path=xl/worksheets/_rels/sheet3.xml.rels><?xml version="1.0" encoding="UTF-8" standalone="yes"?>
<Relationships xmlns="http://schemas.openxmlformats.org/package/2006/relationships"><Relationship Id="rId2" Type="http://schemas.openxmlformats.org/officeDocument/2006/relationships/table" Target="../tables/table2.x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3" Type="http://schemas.openxmlformats.org/officeDocument/2006/relationships/printerSettings" Target="../printerSettings/printerSettings4.bin"/><Relationship Id="rId2" Type="http://schemas.openxmlformats.org/officeDocument/2006/relationships/hyperlink" Target="http://www.ahogamiento.com/" TargetMode="External"/><Relationship Id="rId1" Type="http://schemas.openxmlformats.org/officeDocument/2006/relationships/pivotTable" Target="../pivotTables/pivotTable7.xml"/></Relationships>
</file>

<file path=xl/worksheets/_rels/sheet5.xml.rels><?xml version="1.0" encoding="UTF-8" standalone="yes"?>
<Relationships xmlns="http://schemas.openxmlformats.org/package/2006/relationships"><Relationship Id="rId1" Type="http://schemas.openxmlformats.org/officeDocument/2006/relationships/pivotTable" Target="../pivotTables/pivotTable8.xml"/></Relationships>
</file>

<file path=xl/worksheets/_rels/sheet6.xml.rels><?xml version="1.0" encoding="UTF-8" standalone="yes"?>
<Relationships xmlns="http://schemas.openxmlformats.org/package/2006/relationships"><Relationship Id="rId3" Type="http://schemas.openxmlformats.org/officeDocument/2006/relationships/pivotTable" Target="../pivotTables/pivotTable11.xml"/><Relationship Id="rId7" Type="http://schemas.openxmlformats.org/officeDocument/2006/relationships/printerSettings" Target="../printerSettings/printerSettings5.bin"/><Relationship Id="rId2" Type="http://schemas.openxmlformats.org/officeDocument/2006/relationships/pivotTable" Target="../pivotTables/pivotTable10.xml"/><Relationship Id="rId1" Type="http://schemas.openxmlformats.org/officeDocument/2006/relationships/pivotTable" Target="../pivotTables/pivotTable9.xml"/><Relationship Id="rId6" Type="http://schemas.openxmlformats.org/officeDocument/2006/relationships/hyperlink" Target="http://www.ahogamiento.com/" TargetMode="External"/><Relationship Id="rId5" Type="http://schemas.openxmlformats.org/officeDocument/2006/relationships/pivotTable" Target="../pivotTables/pivotTable13.xml"/><Relationship Id="rId4" Type="http://schemas.openxmlformats.org/officeDocument/2006/relationships/pivotTable" Target="../pivotTables/pivotTable12.xml"/></Relationships>
</file>

<file path=xl/worksheets/_rels/sheet7.xml.rels><?xml version="1.0" encoding="UTF-8" standalone="yes"?>
<Relationships xmlns="http://schemas.openxmlformats.org/package/2006/relationships"><Relationship Id="rId8" Type="http://schemas.openxmlformats.org/officeDocument/2006/relationships/pivotTable" Target="../pivotTables/pivotTable21.xml"/><Relationship Id="rId3" Type="http://schemas.openxmlformats.org/officeDocument/2006/relationships/pivotTable" Target="../pivotTables/pivotTable16.xml"/><Relationship Id="rId7" Type="http://schemas.openxmlformats.org/officeDocument/2006/relationships/pivotTable" Target="../pivotTables/pivotTable20.xml"/><Relationship Id="rId12" Type="http://schemas.openxmlformats.org/officeDocument/2006/relationships/drawing" Target="../drawings/drawing2.xml"/><Relationship Id="rId2" Type="http://schemas.openxmlformats.org/officeDocument/2006/relationships/pivotTable" Target="../pivotTables/pivotTable15.xml"/><Relationship Id="rId1" Type="http://schemas.openxmlformats.org/officeDocument/2006/relationships/pivotTable" Target="../pivotTables/pivotTable14.xml"/><Relationship Id="rId6" Type="http://schemas.openxmlformats.org/officeDocument/2006/relationships/pivotTable" Target="../pivotTables/pivotTable19.xml"/><Relationship Id="rId11" Type="http://schemas.openxmlformats.org/officeDocument/2006/relationships/printerSettings" Target="../printerSettings/printerSettings6.bin"/><Relationship Id="rId5" Type="http://schemas.openxmlformats.org/officeDocument/2006/relationships/pivotTable" Target="../pivotTables/pivotTable18.xml"/><Relationship Id="rId10" Type="http://schemas.openxmlformats.org/officeDocument/2006/relationships/pivotTable" Target="../pivotTables/pivotTable23.xml"/><Relationship Id="rId4" Type="http://schemas.openxmlformats.org/officeDocument/2006/relationships/pivotTable" Target="../pivotTables/pivotTable17.xml"/><Relationship Id="rId9" Type="http://schemas.openxmlformats.org/officeDocument/2006/relationships/pivotTable" Target="../pivotTables/pivotTable22.xml"/></Relationships>
</file>

<file path=xl/worksheets/_rels/sheet8.xml.rels><?xml version="1.0" encoding="UTF-8" standalone="yes"?>
<Relationships xmlns="http://schemas.openxmlformats.org/package/2006/relationships"><Relationship Id="rId3" Type="http://schemas.openxmlformats.org/officeDocument/2006/relationships/pivotTable" Target="../pivotTables/pivotTable26.xml"/><Relationship Id="rId7" Type="http://schemas.openxmlformats.org/officeDocument/2006/relationships/drawing" Target="../drawings/drawing3.xml"/><Relationship Id="rId2" Type="http://schemas.openxmlformats.org/officeDocument/2006/relationships/pivotTable" Target="../pivotTables/pivotTable25.xml"/><Relationship Id="rId1" Type="http://schemas.openxmlformats.org/officeDocument/2006/relationships/pivotTable" Target="../pivotTables/pivotTable24.xml"/><Relationship Id="rId6" Type="http://schemas.openxmlformats.org/officeDocument/2006/relationships/printerSettings" Target="../printerSettings/printerSettings7.bin"/><Relationship Id="rId5" Type="http://schemas.openxmlformats.org/officeDocument/2006/relationships/hyperlink" Target="http://www.ahogamiento.com/" TargetMode="External"/><Relationship Id="rId4" Type="http://schemas.openxmlformats.org/officeDocument/2006/relationships/pivotTable" Target="../pivotTables/pivotTable27.xml"/></Relationships>
</file>

<file path=xl/worksheets/_rels/sheet9.xml.rels><?xml version="1.0" encoding="UTF-8" standalone="yes"?>
<Relationships xmlns="http://schemas.openxmlformats.org/package/2006/relationships"><Relationship Id="rId3" Type="http://schemas.openxmlformats.org/officeDocument/2006/relationships/printerSettings" Target="../printerSettings/printerSettings8.bin"/><Relationship Id="rId2" Type="http://schemas.openxmlformats.org/officeDocument/2006/relationships/hyperlink" Target="http://www.ahogamiento.com/" TargetMode="External"/><Relationship Id="rId1" Type="http://schemas.openxmlformats.org/officeDocument/2006/relationships/pivotTable" Target="../pivotTables/pivotTable28.xml"/><Relationship Id="rId4" Type="http://schemas.openxmlformats.org/officeDocument/2006/relationships/drawing" Target="../drawings/drawing4.xml"/></Relationships>
</file>

<file path=xl/worksheets/_rels/sheet10.xml.rels><?xml version="1.0" encoding="UTF-8" standalone="yes"?>
<Relationships xmlns="http://schemas.openxmlformats.org/package/2006/relationships"><Relationship Id="rId3" Type="http://schemas.openxmlformats.org/officeDocument/2006/relationships/pivotTable" Target="../pivotTables/pivotTable31.xml"/><Relationship Id="rId2" Type="http://schemas.openxmlformats.org/officeDocument/2006/relationships/pivotTable" Target="../pivotTables/pivotTable30.xml"/><Relationship Id="rId1" Type="http://schemas.openxmlformats.org/officeDocument/2006/relationships/pivotTable" Target="../pivotTables/pivotTable29.xml"/><Relationship Id="rId6" Type="http://schemas.openxmlformats.org/officeDocument/2006/relationships/printerSettings" Target="../printerSettings/printerSettings9.bin"/><Relationship Id="rId5" Type="http://schemas.openxmlformats.org/officeDocument/2006/relationships/hyperlink" Target="http://www.ahogamiento.com/" TargetMode="External"/><Relationship Id="rId4" Type="http://schemas.openxmlformats.org/officeDocument/2006/relationships/pivotTable" Target="../pivotTables/pivotTable32.xml"/></Relationships>
</file>

<file path=xl/worksheets/_rels/sheet11.xml.rels><?xml version="1.0" encoding="UTF-8" standalone="yes"?>
<Relationships xmlns="http://schemas.openxmlformats.org/package/2006/relationships"><Relationship Id="rId2" Type="http://schemas.openxmlformats.org/officeDocument/2006/relationships/printerSettings" Target="../printerSettings/printerSettings10.bin"/><Relationship Id="rId1" Type="http://schemas.openxmlformats.org/officeDocument/2006/relationships/pivotTable" Target="../pivotTables/pivotTable33.xml"/></Relationships>
</file>

<file path=xl/worksheets/_rels/sheet12.xml.rels><?xml version="1.0" encoding="UTF-8" standalone="yes"?>
<Relationships xmlns="http://schemas.openxmlformats.org/package/2006/relationships"><Relationship Id="rId3" Type="http://schemas.openxmlformats.org/officeDocument/2006/relationships/pivotTable" Target="../pivotTables/pivotTable36.xml"/><Relationship Id="rId2" Type="http://schemas.openxmlformats.org/officeDocument/2006/relationships/pivotTable" Target="../pivotTables/pivotTable35.xml"/><Relationship Id="rId1" Type="http://schemas.openxmlformats.org/officeDocument/2006/relationships/pivotTable" Target="../pivotTables/pivotTable34.xml"/><Relationship Id="rId5" Type="http://schemas.openxmlformats.org/officeDocument/2006/relationships/drawing" Target="../drawings/drawing5.xml"/><Relationship Id="rId4" Type="http://schemas.openxmlformats.org/officeDocument/2006/relationships/printerSettings" Target="../printerSettings/printerSettings11.bin"/></Relationships>
</file>

<file path=xl/worksheets/_rels/sheet13.xml.rels><?xml version="1.0" encoding="UTF-8" standalone="yes"?>
<Relationships xmlns="http://schemas.openxmlformats.org/package/2006/relationships"><Relationship Id="rId3" Type="http://schemas.openxmlformats.org/officeDocument/2006/relationships/pivotTable" Target="../pivotTables/pivotTable39.xml"/><Relationship Id="rId2" Type="http://schemas.openxmlformats.org/officeDocument/2006/relationships/pivotTable" Target="../pivotTables/pivotTable38.xml"/><Relationship Id="rId1" Type="http://schemas.openxmlformats.org/officeDocument/2006/relationships/pivotTable" Target="../pivotTables/pivotTable37.xml"/><Relationship Id="rId6" Type="http://schemas.openxmlformats.org/officeDocument/2006/relationships/drawing" Target="../drawings/drawing6.xml"/><Relationship Id="rId5" Type="http://schemas.openxmlformats.org/officeDocument/2006/relationships/printerSettings" Target="../printerSettings/printerSettings12.bin"/><Relationship Id="rId4" Type="http://schemas.openxmlformats.org/officeDocument/2006/relationships/pivotTable" Target="../pivotTables/pivotTable40.xml"/></Relationships>
</file>

<file path=xl/worksheets/_rels/sheet14.xml.rels><?xml version="1.0" encoding="UTF-8" standalone="yes"?>
<Relationships xmlns="http://schemas.openxmlformats.org/package/2006/relationships"><Relationship Id="rId1" Type="http://schemas.openxmlformats.org/officeDocument/2006/relationships/pivotTable" Target="../pivotTables/pivotTable41.xml"/></Relationships>
</file>

<file path=xl/worksheets/_rels/sheet15.xml.rels><?xml version="1.0" encoding="UTF-8" standalone="yes"?>
<Relationships xmlns="http://schemas.openxmlformats.org/package/2006/relationships"><Relationship Id="rId8" Type="http://schemas.openxmlformats.org/officeDocument/2006/relationships/drawing" Target="../drawings/drawing7.xml"/><Relationship Id="rId3" Type="http://schemas.openxmlformats.org/officeDocument/2006/relationships/pivotTable" Target="../pivotTables/pivotTable44.xml"/><Relationship Id="rId7" Type="http://schemas.openxmlformats.org/officeDocument/2006/relationships/printerSettings" Target="../printerSettings/printerSettings13.bin"/><Relationship Id="rId2" Type="http://schemas.openxmlformats.org/officeDocument/2006/relationships/pivotTable" Target="../pivotTables/pivotTable43.xml"/><Relationship Id="rId1" Type="http://schemas.openxmlformats.org/officeDocument/2006/relationships/pivotTable" Target="../pivotTables/pivotTable42.xml"/><Relationship Id="rId6" Type="http://schemas.openxmlformats.org/officeDocument/2006/relationships/pivotTable" Target="../pivotTables/pivotTable47.xml"/><Relationship Id="rId5" Type="http://schemas.openxmlformats.org/officeDocument/2006/relationships/pivotTable" Target="../pivotTables/pivotTable46.xml"/><Relationship Id="rId4" Type="http://schemas.openxmlformats.org/officeDocument/2006/relationships/pivotTable" Target="../pivotTables/pivotTable45.xml"/></Relationships>
</file>

<file path=xl/worksheets/_rels/sheet16.xml.rels><?xml version="1.0" encoding="UTF-8" standalone="yes"?>
<Relationships xmlns="http://schemas.openxmlformats.org/package/2006/relationships"><Relationship Id="rId3" Type="http://schemas.openxmlformats.org/officeDocument/2006/relationships/pivotTable" Target="../pivotTables/pivotTable50.xml"/><Relationship Id="rId2" Type="http://schemas.openxmlformats.org/officeDocument/2006/relationships/pivotTable" Target="../pivotTables/pivotTable49.xml"/><Relationship Id="rId1" Type="http://schemas.openxmlformats.org/officeDocument/2006/relationships/pivotTable" Target="../pivotTables/pivotTable48.xml"/><Relationship Id="rId6" Type="http://schemas.openxmlformats.org/officeDocument/2006/relationships/drawing" Target="../drawings/drawing8.xml"/><Relationship Id="rId5" Type="http://schemas.openxmlformats.org/officeDocument/2006/relationships/printerSettings" Target="../printerSettings/printerSettings14.bin"/><Relationship Id="rId4" Type="http://schemas.openxmlformats.org/officeDocument/2006/relationships/pivotTable" Target="../pivotTables/pivotTable51.xml"/></Relationships>
</file>

<file path=xl/worksheets/_rels/sheet17.xml.rels><?xml version="1.0" encoding="UTF-8" standalone="yes"?>
<Relationships xmlns="http://schemas.openxmlformats.org/package/2006/relationships"><Relationship Id="rId3" Type="http://schemas.openxmlformats.org/officeDocument/2006/relationships/pivotTable" Target="../pivotTables/pivotTable54.xml"/><Relationship Id="rId7" Type="http://schemas.openxmlformats.org/officeDocument/2006/relationships/drawing" Target="../drawings/drawing9.xml"/><Relationship Id="rId2" Type="http://schemas.openxmlformats.org/officeDocument/2006/relationships/pivotTable" Target="../pivotTables/pivotTable53.xml"/><Relationship Id="rId1" Type="http://schemas.openxmlformats.org/officeDocument/2006/relationships/pivotTable" Target="../pivotTables/pivotTable52.xml"/><Relationship Id="rId6" Type="http://schemas.openxmlformats.org/officeDocument/2006/relationships/printerSettings" Target="../printerSettings/printerSettings15.bin"/><Relationship Id="rId5" Type="http://schemas.openxmlformats.org/officeDocument/2006/relationships/pivotTable" Target="../pivotTables/pivotTable56.xml"/><Relationship Id="rId4" Type="http://schemas.openxmlformats.org/officeDocument/2006/relationships/pivotTable" Target="../pivotTables/pivotTable55.xml"/></Relationships>
</file>

<file path=xl/worksheets/_rels/sheet18.xml.rels><?xml version="1.0" encoding="UTF-8" standalone="yes"?>
<Relationships xmlns="http://schemas.openxmlformats.org/package/2006/relationships"><Relationship Id="rId3" Type="http://schemas.openxmlformats.org/officeDocument/2006/relationships/hyperlink" Target="http://www.ahogamiento.com/" TargetMode="External"/><Relationship Id="rId2" Type="http://schemas.openxmlformats.org/officeDocument/2006/relationships/pivotTable" Target="../pivotTables/pivotTable58.xml"/><Relationship Id="rId1" Type="http://schemas.openxmlformats.org/officeDocument/2006/relationships/pivotTable" Target="../pivotTables/pivotTable57.xml"/><Relationship Id="rId4" Type="http://schemas.openxmlformats.org/officeDocument/2006/relationships/printerSettings" Target="../printerSettings/printerSettings16.bin"/></Relationships>
</file>

<file path=xl/worksheets/_rels/sheet19.xml.rels><?xml version="1.0" encoding="UTF-8" standalone="yes"?>
<Relationships xmlns="http://schemas.openxmlformats.org/package/2006/relationships"><Relationship Id="rId3" Type="http://schemas.openxmlformats.org/officeDocument/2006/relationships/pivotTable" Target="../pivotTables/pivotTable61.xml"/><Relationship Id="rId2" Type="http://schemas.openxmlformats.org/officeDocument/2006/relationships/pivotTable" Target="../pivotTables/pivotTable60.xml"/><Relationship Id="rId1" Type="http://schemas.openxmlformats.org/officeDocument/2006/relationships/pivotTable" Target="../pivotTables/pivotTable59.xml"/><Relationship Id="rId4" Type="http://schemas.openxmlformats.org/officeDocument/2006/relationships/printerSettings" Target="../printerSettings/printerSettings17.bin"/></Relationships>
</file>

<file path=xl/worksheets/_rels/sheet20.xml.rels><?xml version="1.0" encoding="UTF-8" standalone="yes"?>
<Relationships xmlns="http://schemas.openxmlformats.org/package/2006/relationships"><Relationship Id="rId3" Type="http://schemas.openxmlformats.org/officeDocument/2006/relationships/printerSettings" Target="../printerSettings/printerSettings18.bin"/><Relationship Id="rId2" Type="http://schemas.openxmlformats.org/officeDocument/2006/relationships/pivotTable" Target="../pivotTables/pivotTable63.xml"/><Relationship Id="rId1" Type="http://schemas.openxmlformats.org/officeDocument/2006/relationships/pivotTable" Target="../pivotTables/pivotTable62.xml"/><Relationship Id="rId4" Type="http://schemas.openxmlformats.org/officeDocument/2006/relationships/drawing" Target="../drawings/drawing10.xml"/></Relationships>
</file>

<file path=xl/worksheets/_rels/sheet21.xml.rels><?xml version="1.0" encoding="UTF-8" standalone="yes"?>
<Relationships xmlns="http://schemas.openxmlformats.org/package/2006/relationships"><Relationship Id="rId3" Type="http://schemas.openxmlformats.org/officeDocument/2006/relationships/pivotTable" Target="../pivotTables/pivotTable66.xml"/><Relationship Id="rId7" Type="http://schemas.openxmlformats.org/officeDocument/2006/relationships/drawing" Target="../drawings/drawing11.xml"/><Relationship Id="rId2" Type="http://schemas.openxmlformats.org/officeDocument/2006/relationships/pivotTable" Target="../pivotTables/pivotTable65.xml"/><Relationship Id="rId1" Type="http://schemas.openxmlformats.org/officeDocument/2006/relationships/pivotTable" Target="../pivotTables/pivotTable64.xml"/><Relationship Id="rId6" Type="http://schemas.openxmlformats.org/officeDocument/2006/relationships/printerSettings" Target="../printerSettings/printerSettings19.bin"/><Relationship Id="rId5" Type="http://schemas.openxmlformats.org/officeDocument/2006/relationships/pivotTable" Target="../pivotTables/pivotTable68.xml"/><Relationship Id="rId4" Type="http://schemas.openxmlformats.org/officeDocument/2006/relationships/pivotTable" Target="../pivotTables/pivotTable67.xml"/></Relationships>
</file>

<file path=xl/worksheets/_rels/sheet22.xml.rels><?xml version="1.0" encoding="UTF-8" standalone="yes"?>
<Relationships xmlns="http://schemas.openxmlformats.org/package/2006/relationships"><Relationship Id="rId3" Type="http://schemas.openxmlformats.org/officeDocument/2006/relationships/printerSettings" Target="../printerSettings/printerSettings20.bin"/><Relationship Id="rId2" Type="http://schemas.openxmlformats.org/officeDocument/2006/relationships/pivotTable" Target="../pivotTables/pivotTable70.xml"/><Relationship Id="rId1" Type="http://schemas.openxmlformats.org/officeDocument/2006/relationships/pivotTable" Target="../pivotTables/pivotTable69.xml"/><Relationship Id="rId4" Type="http://schemas.openxmlformats.org/officeDocument/2006/relationships/drawing" Target="../drawings/drawing12.xml"/></Relationships>
</file>

<file path=xl/worksheets/_rels/sheet23.xml.rels><?xml version="1.0" encoding="UTF-8" standalone="yes"?>
<Relationships xmlns="http://schemas.openxmlformats.org/package/2006/relationships"><Relationship Id="rId3" Type="http://schemas.openxmlformats.org/officeDocument/2006/relationships/printerSettings" Target="../printerSettings/printerSettings21.bin"/><Relationship Id="rId2" Type="http://schemas.openxmlformats.org/officeDocument/2006/relationships/pivotTable" Target="../pivotTables/pivotTable72.xml"/><Relationship Id="rId1" Type="http://schemas.openxmlformats.org/officeDocument/2006/relationships/pivotTable" Target="../pivotTables/pivotTable71.xml"/><Relationship Id="rId4" Type="http://schemas.openxmlformats.org/officeDocument/2006/relationships/drawing" Target="../drawings/drawing13.xml"/></Relationships>
</file>

<file path=xl/worksheets/_rels/sheet24.xml.rels><?xml version="1.0" encoding="UTF-8" standalone="yes"?>
<Relationships xmlns="http://schemas.openxmlformats.org/package/2006/relationships"><Relationship Id="rId3" Type="http://schemas.openxmlformats.org/officeDocument/2006/relationships/drawing" Target="../drawings/drawing14.xml"/><Relationship Id="rId2" Type="http://schemas.openxmlformats.org/officeDocument/2006/relationships/printerSettings" Target="../printerSettings/printerSettings22.bin"/><Relationship Id="rId1" Type="http://schemas.openxmlformats.org/officeDocument/2006/relationships/pivotTable" Target="../pivotTables/pivotTable73.xml"/></Relationships>
</file>

<file path=xl/worksheets/_rels/sheet25.xml.rels><?xml version="1.0" encoding="UTF-8" standalone="yes"?>
<Relationships xmlns="http://schemas.openxmlformats.org/package/2006/relationships"><Relationship Id="rId3" Type="http://schemas.openxmlformats.org/officeDocument/2006/relationships/drawing" Target="../drawings/drawing15.xml"/><Relationship Id="rId2" Type="http://schemas.openxmlformats.org/officeDocument/2006/relationships/printerSettings" Target="../printerSettings/printerSettings23.bin"/><Relationship Id="rId1" Type="http://schemas.openxmlformats.org/officeDocument/2006/relationships/pivotTable" Target="../pivotTables/pivotTable74.xml"/></Relationships>
</file>

<file path=xl/worksheets/_rels/sheet26.xml.rels><?xml version="1.0" encoding="UTF-8" standalone="yes"?>
<Relationships xmlns="http://schemas.openxmlformats.org/package/2006/relationships"><Relationship Id="rId2" Type="http://schemas.openxmlformats.org/officeDocument/2006/relationships/drawing" Target="../drawings/drawing16.xml"/><Relationship Id="rId1" Type="http://schemas.openxmlformats.org/officeDocument/2006/relationships/pivotTable" Target="../pivotTables/pivotTable75.xml"/></Relationships>
</file>

<file path=xl/worksheets/_rels/sheet27.xml.rels><?xml version="1.0" encoding="UTF-8" standalone="yes"?>
<Relationships xmlns="http://schemas.openxmlformats.org/package/2006/relationships"><Relationship Id="rId3" Type="http://schemas.openxmlformats.org/officeDocument/2006/relationships/drawing" Target="../drawings/drawing17.xml"/><Relationship Id="rId2" Type="http://schemas.openxmlformats.org/officeDocument/2006/relationships/pivotTable" Target="../pivotTables/pivotTable77.xml"/><Relationship Id="rId1" Type="http://schemas.openxmlformats.org/officeDocument/2006/relationships/pivotTable" Target="../pivotTables/pivotTable76.xml"/></Relationships>
</file>

<file path=xl/worksheets/_rels/sheet28.xml.rels><?xml version="1.0" encoding="UTF-8" standalone="yes"?>
<Relationships xmlns="http://schemas.openxmlformats.org/package/2006/relationships"><Relationship Id="rId3" Type="http://schemas.openxmlformats.org/officeDocument/2006/relationships/drawing" Target="../drawings/drawing18.xml"/><Relationship Id="rId2" Type="http://schemas.openxmlformats.org/officeDocument/2006/relationships/pivotTable" Target="../pivotTables/pivotTable79.xml"/><Relationship Id="rId1" Type="http://schemas.openxmlformats.org/officeDocument/2006/relationships/pivotTable" Target="../pivotTables/pivotTable78.xml"/></Relationships>
</file>

<file path=xl/worksheets/_rels/sheet29.xml.rels><?xml version="1.0" encoding="UTF-8" standalone="yes"?>
<Relationships xmlns="http://schemas.openxmlformats.org/package/2006/relationships"><Relationship Id="rId3" Type="http://schemas.openxmlformats.org/officeDocument/2006/relationships/pivotTable" Target="../pivotTables/pivotTable82.xml"/><Relationship Id="rId2" Type="http://schemas.openxmlformats.org/officeDocument/2006/relationships/pivotTable" Target="../pivotTables/pivotTable81.xml"/><Relationship Id="rId1" Type="http://schemas.openxmlformats.org/officeDocument/2006/relationships/pivotTable" Target="../pivotTables/pivotTable80.xml"/><Relationship Id="rId4" Type="http://schemas.openxmlformats.org/officeDocument/2006/relationships/drawing" Target="../drawings/drawing19.xml"/></Relationships>
</file>

<file path=xl/worksheets/_rels/sheet30.xml.rels><?xml version="1.0" encoding="UTF-8" standalone="yes"?>
<Relationships xmlns="http://schemas.openxmlformats.org/package/2006/relationships"><Relationship Id="rId3" Type="http://schemas.openxmlformats.org/officeDocument/2006/relationships/pivotTable" Target="../pivotTables/pivotTable85.xml"/><Relationship Id="rId2" Type="http://schemas.openxmlformats.org/officeDocument/2006/relationships/pivotTable" Target="../pivotTables/pivotTable84.xml"/><Relationship Id="rId1" Type="http://schemas.openxmlformats.org/officeDocument/2006/relationships/pivotTable" Target="../pivotTables/pivotTable83.xml"/><Relationship Id="rId5" Type="http://schemas.openxmlformats.org/officeDocument/2006/relationships/drawing" Target="../drawings/drawing20.xml"/><Relationship Id="rId4" Type="http://schemas.openxmlformats.org/officeDocument/2006/relationships/printerSettings" Target="../printerSettings/printerSettings24.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AE1282"/>
  <sheetViews>
    <sheetView tabSelected="1" workbookViewId="0">
      <pane xSplit="1" ySplit="1" topLeftCell="B1194" activePane="bottomRight" state="frozen"/>
      <selection pane="topRight" activeCell="B1" sqref="B1"/>
      <selection pane="bottomLeft" activeCell="A2" sqref="A2"/>
      <selection pane="bottomRight" activeCell="I1283" sqref="I1283"/>
    </sheetView>
  </sheetViews>
  <sheetFormatPr baseColWidth="10" defaultColWidth="33.28515625" defaultRowHeight="15" x14ac:dyDescent="0.25"/>
  <cols>
    <col min="1" max="1" width="10.7109375" style="26" customWidth="1"/>
    <col min="2" max="2" width="12.85546875" style="26" bestFit="1" customWidth="1"/>
    <col min="3" max="3" width="12.140625" style="26" bestFit="1" customWidth="1"/>
    <col min="4" max="4" width="33.28515625" style="26" bestFit="1" customWidth="1"/>
    <col min="5" max="5" width="13.7109375" style="26" bestFit="1" customWidth="1"/>
    <col min="6" max="6" width="17.140625" style="26" bestFit="1" customWidth="1"/>
    <col min="7" max="7" width="7.42578125" style="43" bestFit="1" customWidth="1"/>
    <col min="8" max="8" width="10.5703125" style="61" bestFit="1" customWidth="1"/>
    <col min="9" max="9" width="11" style="61" bestFit="1" customWidth="1"/>
    <col min="10" max="10" width="33.28515625" style="26" bestFit="1" customWidth="1"/>
    <col min="11" max="11" width="9.140625" style="26" bestFit="1" customWidth="1"/>
    <col min="12" max="12" width="7.5703125" style="26" bestFit="1" customWidth="1"/>
    <col min="13" max="13" width="14.85546875" style="26" bestFit="1" customWidth="1"/>
    <col min="14" max="14" width="33.28515625" style="26" bestFit="1" customWidth="1"/>
    <col min="15" max="15" width="13.42578125" style="26" bestFit="1" customWidth="1"/>
    <col min="16" max="21" width="33.28515625" style="26" bestFit="1" customWidth="1"/>
    <col min="22" max="22" width="28" style="26" bestFit="1" customWidth="1"/>
    <col min="23" max="24" width="33.28515625" style="26" bestFit="1" customWidth="1"/>
    <col min="25" max="25" width="33.140625" style="26" customWidth="1"/>
    <col min="26" max="31" width="33.28515625" style="26" bestFit="1" customWidth="1"/>
    <col min="32" max="16384" width="33.28515625" style="26"/>
  </cols>
  <sheetData>
    <row r="1" spans="1:31" x14ac:dyDescent="0.25">
      <c r="A1" s="36" t="s">
        <v>0</v>
      </c>
      <c r="B1" s="36" t="s">
        <v>1</v>
      </c>
      <c r="C1" s="36" t="s">
        <v>2</v>
      </c>
      <c r="D1" s="36" t="s">
        <v>3</v>
      </c>
      <c r="E1" s="36" t="s">
        <v>4</v>
      </c>
      <c r="F1" s="36" t="s">
        <v>5</v>
      </c>
      <c r="G1" s="42" t="s">
        <v>6</v>
      </c>
      <c r="H1" s="59" t="s">
        <v>7</v>
      </c>
      <c r="I1" s="60" t="s">
        <v>8</v>
      </c>
      <c r="J1" s="36" t="s">
        <v>9</v>
      </c>
      <c r="K1" s="36" t="s">
        <v>10</v>
      </c>
      <c r="L1" s="36" t="s">
        <v>11</v>
      </c>
      <c r="M1" s="36" t="s">
        <v>12</v>
      </c>
      <c r="N1" s="36" t="s">
        <v>13</v>
      </c>
      <c r="O1" s="36" t="s">
        <v>14</v>
      </c>
      <c r="P1" s="36" t="s">
        <v>15</v>
      </c>
      <c r="Q1" s="36" t="s">
        <v>16</v>
      </c>
      <c r="R1" s="36" t="s">
        <v>17</v>
      </c>
      <c r="S1" s="36" t="s">
        <v>18</v>
      </c>
      <c r="T1" s="36" t="s">
        <v>19</v>
      </c>
      <c r="U1" s="36" t="s">
        <v>20</v>
      </c>
      <c r="V1" s="36" t="s">
        <v>21</v>
      </c>
      <c r="W1" s="36" t="s">
        <v>22</v>
      </c>
      <c r="X1" s="36" t="s">
        <v>23</v>
      </c>
      <c r="Y1" s="36" t="s">
        <v>102</v>
      </c>
      <c r="Z1" s="36" t="s">
        <v>24</v>
      </c>
      <c r="AA1" s="36" t="s">
        <v>25</v>
      </c>
      <c r="AB1" s="36" t="s">
        <v>26</v>
      </c>
      <c r="AC1" s="36" t="s">
        <v>27</v>
      </c>
      <c r="AD1" s="36" t="s">
        <v>28</v>
      </c>
      <c r="AE1" s="36" t="s">
        <v>29</v>
      </c>
    </row>
    <row r="2" spans="1:31" hidden="1" x14ac:dyDescent="0.25">
      <c r="A2" s="35">
        <v>43829</v>
      </c>
      <c r="B2" s="26">
        <v>6360</v>
      </c>
      <c r="C2" s="26">
        <v>6985</v>
      </c>
      <c r="D2" s="26" t="s">
        <v>156</v>
      </c>
      <c r="E2" s="26" t="s">
        <v>156</v>
      </c>
      <c r="F2" s="26" t="s">
        <v>123</v>
      </c>
      <c r="G2" s="42">
        <v>0.60416666666666663</v>
      </c>
      <c r="H2" s="93" t="s">
        <v>6632</v>
      </c>
      <c r="I2" s="61" t="s">
        <v>6633</v>
      </c>
      <c r="J2" s="26" t="s">
        <v>6634</v>
      </c>
      <c r="K2" s="26" t="s">
        <v>30</v>
      </c>
      <c r="L2" s="26">
        <v>10</v>
      </c>
      <c r="M2" s="26" t="s">
        <v>31</v>
      </c>
      <c r="N2" s="26" t="s">
        <v>2974</v>
      </c>
      <c r="O2" s="26" t="s">
        <v>48</v>
      </c>
      <c r="P2" s="26" t="s">
        <v>33</v>
      </c>
      <c r="Q2" s="26" t="s">
        <v>60</v>
      </c>
      <c r="R2" s="26" t="s">
        <v>35</v>
      </c>
      <c r="S2" s="26" t="s">
        <v>1406</v>
      </c>
      <c r="T2" s="26" t="s">
        <v>36</v>
      </c>
      <c r="U2" s="26" t="s">
        <v>70</v>
      </c>
      <c r="V2" s="26" t="s">
        <v>37</v>
      </c>
      <c r="W2" s="26" t="s">
        <v>1535</v>
      </c>
      <c r="X2" s="26" t="s">
        <v>39</v>
      </c>
      <c r="Y2" s="26" t="s">
        <v>71</v>
      </c>
      <c r="Z2" s="26" t="s">
        <v>45</v>
      </c>
      <c r="AA2" s="26" t="s">
        <v>6635</v>
      </c>
      <c r="AB2" s="26" t="s">
        <v>6636</v>
      </c>
      <c r="AC2" s="26" t="s">
        <v>6637</v>
      </c>
      <c r="AD2" s="26" t="s">
        <v>6638</v>
      </c>
    </row>
    <row r="3" spans="1:31" hidden="1" x14ac:dyDescent="0.25">
      <c r="A3" s="35">
        <v>43827</v>
      </c>
      <c r="B3" s="26">
        <v>6358</v>
      </c>
      <c r="C3" s="26">
        <v>6983</v>
      </c>
      <c r="D3" s="26" t="s">
        <v>6586</v>
      </c>
      <c r="E3" s="26" t="s">
        <v>79</v>
      </c>
      <c r="F3" s="26" t="s">
        <v>59</v>
      </c>
      <c r="G3" s="42"/>
      <c r="H3" s="61" t="s">
        <v>6587</v>
      </c>
      <c r="I3" s="61" t="s">
        <v>6588</v>
      </c>
      <c r="J3" s="26" t="s">
        <v>6589</v>
      </c>
      <c r="K3" s="26" t="s">
        <v>30</v>
      </c>
      <c r="L3" s="26">
        <v>70</v>
      </c>
      <c r="M3" s="26" t="s">
        <v>31</v>
      </c>
      <c r="N3" s="26" t="s">
        <v>36</v>
      </c>
      <c r="O3" s="26" t="s">
        <v>48</v>
      </c>
      <c r="P3" s="26" t="s">
        <v>42</v>
      </c>
      <c r="Q3" s="26" t="s">
        <v>60</v>
      </c>
      <c r="R3" s="26" t="s">
        <v>35</v>
      </c>
      <c r="S3" s="26" t="s">
        <v>57</v>
      </c>
      <c r="T3" s="26" t="s">
        <v>36</v>
      </c>
      <c r="U3" s="26" t="s">
        <v>44</v>
      </c>
      <c r="V3" s="26" t="s">
        <v>37</v>
      </c>
      <c r="W3" s="26" t="s">
        <v>36</v>
      </c>
      <c r="X3" s="26" t="s">
        <v>39</v>
      </c>
      <c r="Y3" s="26" t="s">
        <v>39</v>
      </c>
      <c r="Z3" s="26" t="s">
        <v>45</v>
      </c>
      <c r="AA3" s="26" t="s">
        <v>6590</v>
      </c>
      <c r="AB3" s="26" t="s">
        <v>6591</v>
      </c>
      <c r="AC3" s="26" t="s">
        <v>6592</v>
      </c>
      <c r="AD3" s="26" t="s">
        <v>6639</v>
      </c>
    </row>
    <row r="4" spans="1:31" hidden="1" x14ac:dyDescent="0.25">
      <c r="A4" s="35">
        <v>43827</v>
      </c>
      <c r="B4" s="26">
        <v>6355</v>
      </c>
      <c r="C4" s="26">
        <v>6978</v>
      </c>
      <c r="D4" s="26" t="s">
        <v>6551</v>
      </c>
      <c r="E4" s="26" t="s">
        <v>1084</v>
      </c>
      <c r="F4" s="26" t="s">
        <v>41</v>
      </c>
      <c r="G4" s="42">
        <v>0.6069444444444444</v>
      </c>
      <c r="H4" s="61" t="s">
        <v>6552</v>
      </c>
      <c r="I4" s="61" t="s">
        <v>6553</v>
      </c>
      <c r="J4" s="26" t="s">
        <v>6554</v>
      </c>
      <c r="K4" s="26" t="s">
        <v>47</v>
      </c>
      <c r="L4" s="26">
        <v>80</v>
      </c>
      <c r="M4" s="26" t="s">
        <v>31</v>
      </c>
      <c r="N4" s="26" t="s">
        <v>519</v>
      </c>
      <c r="O4" s="26" t="s">
        <v>36</v>
      </c>
      <c r="P4" s="26" t="s">
        <v>520</v>
      </c>
      <c r="Q4" s="26" t="s">
        <v>60</v>
      </c>
      <c r="R4" s="26" t="s">
        <v>76</v>
      </c>
      <c r="S4" s="26" t="s">
        <v>65</v>
      </c>
      <c r="T4" s="26" t="s">
        <v>36</v>
      </c>
      <c r="U4" s="26" t="s">
        <v>109</v>
      </c>
      <c r="V4" s="26" t="s">
        <v>66</v>
      </c>
      <c r="W4" s="26" t="s">
        <v>54</v>
      </c>
      <c r="X4" s="26" t="s">
        <v>107</v>
      </c>
      <c r="Y4" s="26" t="s">
        <v>129</v>
      </c>
      <c r="Z4" s="26" t="s">
        <v>108</v>
      </c>
      <c r="AA4" s="26" t="s">
        <v>6555</v>
      </c>
      <c r="AB4" s="26" t="s">
        <v>6556</v>
      </c>
      <c r="AC4" s="26" t="s">
        <v>6557</v>
      </c>
      <c r="AD4" s="26" t="s">
        <v>6557</v>
      </c>
      <c r="AE4" s="26" t="s">
        <v>6558</v>
      </c>
    </row>
    <row r="5" spans="1:31" hidden="1" x14ac:dyDescent="0.25">
      <c r="A5" s="35">
        <v>43827</v>
      </c>
      <c r="B5" s="26">
        <v>6353</v>
      </c>
      <c r="C5" s="26">
        <v>6976</v>
      </c>
      <c r="D5" s="26" t="s">
        <v>6559</v>
      </c>
      <c r="E5" s="26" t="s">
        <v>979</v>
      </c>
      <c r="F5" s="26" t="s">
        <v>59</v>
      </c>
      <c r="G5" s="42">
        <v>0.25</v>
      </c>
      <c r="H5" s="61" t="s">
        <v>6560</v>
      </c>
      <c r="I5" s="61" t="s">
        <v>6561</v>
      </c>
      <c r="J5" s="26" t="s">
        <v>6562</v>
      </c>
      <c r="K5" s="26" t="s">
        <v>47</v>
      </c>
      <c r="L5" s="26">
        <v>64</v>
      </c>
      <c r="M5" s="26" t="s">
        <v>31</v>
      </c>
      <c r="N5" s="26" t="s">
        <v>679</v>
      </c>
      <c r="O5" s="26" t="s">
        <v>385</v>
      </c>
      <c r="P5" s="26" t="s">
        <v>33</v>
      </c>
      <c r="Q5" s="26" t="s">
        <v>36</v>
      </c>
      <c r="R5" s="26" t="s">
        <v>35</v>
      </c>
      <c r="S5" s="26" t="s">
        <v>43</v>
      </c>
      <c r="T5" s="26" t="s">
        <v>36</v>
      </c>
      <c r="U5" s="26" t="s">
        <v>70</v>
      </c>
      <c r="V5" s="26" t="s">
        <v>37</v>
      </c>
      <c r="W5" s="26" t="s">
        <v>38</v>
      </c>
      <c r="X5" s="26" t="s">
        <v>39</v>
      </c>
      <c r="Y5" s="26" t="s">
        <v>117</v>
      </c>
      <c r="Z5" s="26" t="s">
        <v>52</v>
      </c>
      <c r="AA5" s="26" t="s">
        <v>6563</v>
      </c>
      <c r="AB5" s="26" t="s">
        <v>6564</v>
      </c>
      <c r="AC5" s="26" t="s">
        <v>6565</v>
      </c>
      <c r="AD5" s="26" t="s">
        <v>6566</v>
      </c>
    </row>
    <row r="6" spans="1:31" hidden="1" x14ac:dyDescent="0.25">
      <c r="A6" s="35">
        <v>43826</v>
      </c>
      <c r="B6" s="26">
        <v>6359</v>
      </c>
      <c r="C6" s="26">
        <v>6984</v>
      </c>
      <c r="D6" s="26" t="s">
        <v>6593</v>
      </c>
      <c r="E6" s="26" t="s">
        <v>1390</v>
      </c>
      <c r="F6" s="26" t="s">
        <v>123</v>
      </c>
      <c r="G6" s="42">
        <v>8.3333333333333329E-2</v>
      </c>
      <c r="H6" s="61" t="s">
        <v>6594</v>
      </c>
      <c r="I6" s="61" t="s">
        <v>6595</v>
      </c>
      <c r="J6" s="26" t="s">
        <v>6596</v>
      </c>
      <c r="K6" s="26" t="s">
        <v>47</v>
      </c>
      <c r="L6" s="26">
        <v>36</v>
      </c>
      <c r="M6" s="26" t="s">
        <v>2100</v>
      </c>
      <c r="N6" s="26" t="s">
        <v>32</v>
      </c>
      <c r="O6" s="26" t="s">
        <v>53</v>
      </c>
      <c r="P6" s="26" t="s">
        <v>62</v>
      </c>
      <c r="Q6" s="26" t="s">
        <v>36</v>
      </c>
      <c r="R6" s="26" t="s">
        <v>35</v>
      </c>
      <c r="S6" s="26" t="s">
        <v>61</v>
      </c>
      <c r="T6" s="26" t="s">
        <v>863</v>
      </c>
      <c r="U6" s="26" t="s">
        <v>44</v>
      </c>
      <c r="V6" s="26" t="s">
        <v>37</v>
      </c>
      <c r="W6" s="26" t="s">
        <v>38</v>
      </c>
      <c r="X6" s="26" t="s">
        <v>71</v>
      </c>
      <c r="Y6" s="26" t="s">
        <v>103</v>
      </c>
      <c r="Z6" s="26" t="s">
        <v>45</v>
      </c>
      <c r="AA6" s="26" t="s">
        <v>6597</v>
      </c>
      <c r="AB6" s="26" t="s">
        <v>6598</v>
      </c>
      <c r="AC6" s="26" t="s">
        <v>6599</v>
      </c>
      <c r="AD6" s="26" t="s">
        <v>6600</v>
      </c>
    </row>
    <row r="7" spans="1:31" hidden="1" x14ac:dyDescent="0.25">
      <c r="A7" s="35">
        <v>43826</v>
      </c>
      <c r="B7" s="26">
        <v>6357</v>
      </c>
      <c r="C7" s="26">
        <v>6980</v>
      </c>
      <c r="D7" s="26" t="s">
        <v>6567</v>
      </c>
      <c r="E7" s="26" t="s">
        <v>79</v>
      </c>
      <c r="F7" s="26" t="s">
        <v>59</v>
      </c>
      <c r="G7" s="42">
        <v>0.83333333333333337</v>
      </c>
      <c r="H7" s="61" t="s">
        <v>6568</v>
      </c>
      <c r="I7" s="61" t="s">
        <v>6569</v>
      </c>
      <c r="J7" s="26" t="s">
        <v>6570</v>
      </c>
      <c r="K7" s="26" t="s">
        <v>47</v>
      </c>
      <c r="M7" s="26" t="s">
        <v>31</v>
      </c>
      <c r="N7" s="26" t="s">
        <v>126</v>
      </c>
      <c r="O7" s="26" t="s">
        <v>36</v>
      </c>
      <c r="P7" s="26" t="s">
        <v>49</v>
      </c>
      <c r="Q7" s="26" t="s">
        <v>36</v>
      </c>
      <c r="R7" s="26" t="s">
        <v>50</v>
      </c>
      <c r="S7" s="26" t="s">
        <v>127</v>
      </c>
      <c r="T7" s="26" t="s">
        <v>36</v>
      </c>
      <c r="U7" s="26" t="s">
        <v>51</v>
      </c>
      <c r="V7" s="26" t="s">
        <v>37</v>
      </c>
      <c r="W7" s="26" t="s">
        <v>465</v>
      </c>
      <c r="X7" s="26" t="s">
        <v>39</v>
      </c>
      <c r="Y7" s="26" t="s">
        <v>163</v>
      </c>
      <c r="Z7" s="26" t="s">
        <v>52</v>
      </c>
      <c r="AA7" s="26" t="s">
        <v>6571</v>
      </c>
      <c r="AB7" s="26" t="s">
        <v>6571</v>
      </c>
    </row>
    <row r="8" spans="1:31" hidden="1" x14ac:dyDescent="0.25">
      <c r="A8" s="35">
        <v>43826</v>
      </c>
      <c r="B8" s="26">
        <v>6357</v>
      </c>
      <c r="C8" s="26">
        <v>6981</v>
      </c>
      <c r="D8" s="26" t="s">
        <v>6567</v>
      </c>
      <c r="E8" s="26" t="s">
        <v>79</v>
      </c>
      <c r="F8" s="26" t="s">
        <v>59</v>
      </c>
      <c r="G8" s="42">
        <v>0.83333333333333337</v>
      </c>
      <c r="H8" s="61" t="s">
        <v>6568</v>
      </c>
      <c r="I8" s="61" t="s">
        <v>6569</v>
      </c>
      <c r="J8" s="26" t="s">
        <v>6570</v>
      </c>
      <c r="K8" s="26" t="s">
        <v>47</v>
      </c>
      <c r="M8" s="26" t="s">
        <v>31</v>
      </c>
      <c r="N8" s="26" t="s">
        <v>126</v>
      </c>
      <c r="O8" s="26" t="s">
        <v>36</v>
      </c>
      <c r="P8" s="26" t="s">
        <v>49</v>
      </c>
      <c r="Q8" s="26" t="s">
        <v>36</v>
      </c>
      <c r="R8" s="26" t="s">
        <v>50</v>
      </c>
      <c r="S8" s="26" t="s">
        <v>127</v>
      </c>
      <c r="T8" s="26" t="s">
        <v>36</v>
      </c>
      <c r="U8" s="26" t="s">
        <v>51</v>
      </c>
      <c r="V8" s="26" t="s">
        <v>37</v>
      </c>
      <c r="W8" s="26" t="s">
        <v>465</v>
      </c>
      <c r="X8" s="26" t="s">
        <v>39</v>
      </c>
      <c r="Y8" s="26" t="s">
        <v>163</v>
      </c>
      <c r="Z8" s="26" t="s">
        <v>52</v>
      </c>
      <c r="AA8" s="26" t="s">
        <v>6571</v>
      </c>
      <c r="AB8" s="26" t="s">
        <v>6571</v>
      </c>
    </row>
    <row r="9" spans="1:31" hidden="1" x14ac:dyDescent="0.25">
      <c r="A9" s="35">
        <v>43826</v>
      </c>
      <c r="B9" s="26">
        <v>6357</v>
      </c>
      <c r="C9" s="26">
        <v>6982</v>
      </c>
      <c r="D9" s="26" t="s">
        <v>6567</v>
      </c>
      <c r="E9" s="26" t="s">
        <v>79</v>
      </c>
      <c r="F9" s="26" t="s">
        <v>59</v>
      </c>
      <c r="G9" s="42">
        <v>0.83333333333333337</v>
      </c>
      <c r="H9" s="61" t="s">
        <v>6568</v>
      </c>
      <c r="I9" s="61" t="s">
        <v>6569</v>
      </c>
      <c r="J9" s="26" t="s">
        <v>6570</v>
      </c>
      <c r="K9" s="26" t="s">
        <v>47</v>
      </c>
      <c r="M9" s="26" t="s">
        <v>31</v>
      </c>
      <c r="N9" s="26" t="s">
        <v>126</v>
      </c>
      <c r="O9" s="26" t="s">
        <v>36</v>
      </c>
      <c r="P9" s="26" t="s">
        <v>49</v>
      </c>
      <c r="Q9" s="26" t="s">
        <v>36</v>
      </c>
      <c r="R9" s="26" t="s">
        <v>50</v>
      </c>
      <c r="S9" s="26" t="s">
        <v>127</v>
      </c>
      <c r="T9" s="26" t="s">
        <v>36</v>
      </c>
      <c r="U9" s="26" t="s">
        <v>51</v>
      </c>
      <c r="V9" s="26" t="s">
        <v>37</v>
      </c>
      <c r="W9" s="26" t="s">
        <v>465</v>
      </c>
      <c r="X9" s="26" t="s">
        <v>39</v>
      </c>
      <c r="Y9" s="26" t="s">
        <v>163</v>
      </c>
      <c r="Z9" s="26" t="s">
        <v>52</v>
      </c>
      <c r="AA9" s="26" t="s">
        <v>6571</v>
      </c>
      <c r="AB9" s="26" t="s">
        <v>6571</v>
      </c>
    </row>
    <row r="10" spans="1:31" hidden="1" x14ac:dyDescent="0.25">
      <c r="A10" s="35">
        <v>43826</v>
      </c>
      <c r="B10" s="26">
        <v>6356</v>
      </c>
      <c r="C10" s="26">
        <v>6979</v>
      </c>
      <c r="D10" s="26" t="s">
        <v>6572</v>
      </c>
      <c r="E10" s="26" t="s">
        <v>536</v>
      </c>
      <c r="F10" s="26" t="s">
        <v>537</v>
      </c>
      <c r="G10" s="42"/>
      <c r="H10" s="61" t="s">
        <v>6573</v>
      </c>
      <c r="I10" s="61" t="s">
        <v>6574</v>
      </c>
      <c r="J10" s="26" t="s">
        <v>6575</v>
      </c>
      <c r="K10" s="26" t="s">
        <v>47</v>
      </c>
      <c r="L10" s="26">
        <v>70</v>
      </c>
      <c r="M10" s="26" t="s">
        <v>31</v>
      </c>
      <c r="N10" s="26" t="s">
        <v>36</v>
      </c>
      <c r="O10" s="26" t="s">
        <v>36</v>
      </c>
      <c r="P10" s="26" t="s">
        <v>42</v>
      </c>
      <c r="Q10" s="26" t="s">
        <v>60</v>
      </c>
      <c r="R10" s="26" t="s">
        <v>35</v>
      </c>
      <c r="S10" s="26" t="s">
        <v>2894</v>
      </c>
      <c r="T10" s="26" t="s">
        <v>36</v>
      </c>
      <c r="U10" s="26" t="s">
        <v>44</v>
      </c>
      <c r="V10" s="26" t="s">
        <v>37</v>
      </c>
      <c r="W10" s="26" t="s">
        <v>36</v>
      </c>
      <c r="X10" s="26" t="s">
        <v>39</v>
      </c>
      <c r="Y10" s="26" t="s">
        <v>103</v>
      </c>
      <c r="Z10" s="26" t="s">
        <v>45</v>
      </c>
      <c r="AA10" s="26" t="s">
        <v>6576</v>
      </c>
      <c r="AB10" s="26" t="s">
        <v>6577</v>
      </c>
    </row>
    <row r="11" spans="1:31" hidden="1" x14ac:dyDescent="0.25">
      <c r="A11" s="35">
        <v>43826</v>
      </c>
      <c r="B11" s="26">
        <v>6354</v>
      </c>
      <c r="C11" s="26">
        <v>6977</v>
      </c>
      <c r="D11" s="26" t="s">
        <v>6578</v>
      </c>
      <c r="E11" s="26" t="s">
        <v>1084</v>
      </c>
      <c r="F11" s="26" t="s">
        <v>41</v>
      </c>
      <c r="G11" s="42">
        <v>0.70972222222222225</v>
      </c>
      <c r="H11" s="61" t="s">
        <v>6579</v>
      </c>
      <c r="I11" s="61" t="s">
        <v>6580</v>
      </c>
      <c r="J11" s="26" t="s">
        <v>6581</v>
      </c>
      <c r="K11" s="26" t="s">
        <v>47</v>
      </c>
      <c r="L11" s="26">
        <v>25</v>
      </c>
      <c r="M11" s="26" t="s">
        <v>31</v>
      </c>
      <c r="N11" s="26" t="s">
        <v>155</v>
      </c>
      <c r="O11" s="26" t="s">
        <v>36</v>
      </c>
      <c r="P11" s="8" t="s">
        <v>42</v>
      </c>
      <c r="Q11" s="26" t="s">
        <v>36</v>
      </c>
      <c r="R11" s="26" t="s">
        <v>35</v>
      </c>
      <c r="S11" s="26" t="s">
        <v>43</v>
      </c>
      <c r="T11" s="26" t="s">
        <v>36</v>
      </c>
      <c r="U11" s="26" t="s">
        <v>70</v>
      </c>
      <c r="V11" s="26" t="s">
        <v>37</v>
      </c>
      <c r="W11" s="26" t="s">
        <v>169</v>
      </c>
      <c r="X11" s="26" t="s">
        <v>39</v>
      </c>
      <c r="Y11" s="26" t="s">
        <v>103</v>
      </c>
      <c r="Z11" s="26" t="s">
        <v>52</v>
      </c>
      <c r="AA11" s="26" t="s">
        <v>6582</v>
      </c>
      <c r="AB11" s="26" t="s">
        <v>6583</v>
      </c>
      <c r="AC11" s="26" t="s">
        <v>6584</v>
      </c>
      <c r="AD11" s="26" t="s">
        <v>6585</v>
      </c>
    </row>
    <row r="12" spans="1:31" hidden="1" x14ac:dyDescent="0.25">
      <c r="A12" s="35">
        <v>43826</v>
      </c>
      <c r="B12" s="26">
        <v>6352</v>
      </c>
      <c r="C12" s="26">
        <v>6975</v>
      </c>
      <c r="D12" s="26" t="s">
        <v>6545</v>
      </c>
      <c r="E12" s="26" t="s">
        <v>79</v>
      </c>
      <c r="F12" s="26" t="s">
        <v>59</v>
      </c>
      <c r="G12" s="42">
        <v>0.47916666666666669</v>
      </c>
      <c r="H12" s="61" t="s">
        <v>6546</v>
      </c>
      <c r="I12" s="61" t="s">
        <v>6547</v>
      </c>
      <c r="J12" s="26" t="s">
        <v>6548</v>
      </c>
      <c r="K12" s="26" t="s">
        <v>30</v>
      </c>
      <c r="M12" s="26" t="s">
        <v>31</v>
      </c>
      <c r="N12" s="26" t="s">
        <v>32</v>
      </c>
      <c r="O12" s="26" t="s">
        <v>48</v>
      </c>
      <c r="P12" s="26" t="s">
        <v>49</v>
      </c>
      <c r="Q12" s="26" t="s">
        <v>36</v>
      </c>
      <c r="R12" s="26" t="s">
        <v>50</v>
      </c>
      <c r="S12" s="26" t="s">
        <v>61</v>
      </c>
      <c r="T12" s="26" t="s">
        <v>927</v>
      </c>
      <c r="U12" s="26" t="s">
        <v>51</v>
      </c>
      <c r="V12" s="26" t="s">
        <v>37</v>
      </c>
      <c r="W12" s="26" t="s">
        <v>38</v>
      </c>
      <c r="X12" s="26" t="s">
        <v>39</v>
      </c>
      <c r="Y12" s="26" t="s">
        <v>39</v>
      </c>
      <c r="Z12" s="26" t="s">
        <v>40</v>
      </c>
      <c r="AA12" s="26" t="s">
        <v>6549</v>
      </c>
      <c r="AB12" s="26" t="s">
        <v>6550</v>
      </c>
    </row>
    <row r="13" spans="1:31" hidden="1" x14ac:dyDescent="0.25">
      <c r="A13" s="35">
        <v>43824</v>
      </c>
      <c r="B13" s="26">
        <v>6339</v>
      </c>
      <c r="C13" s="26">
        <v>6960</v>
      </c>
      <c r="D13" s="26" t="s">
        <v>6453</v>
      </c>
      <c r="E13" s="26" t="s">
        <v>577</v>
      </c>
      <c r="F13" s="26" t="s">
        <v>46</v>
      </c>
      <c r="G13" s="42">
        <v>0.49652777777777779</v>
      </c>
      <c r="H13" s="61" t="s">
        <v>6454</v>
      </c>
      <c r="I13" s="61" t="s">
        <v>6455</v>
      </c>
      <c r="J13" s="26" t="s">
        <v>6456</v>
      </c>
      <c r="K13" s="26" t="s">
        <v>47</v>
      </c>
      <c r="L13" s="26">
        <v>30</v>
      </c>
      <c r="M13" s="26" t="s">
        <v>31</v>
      </c>
      <c r="N13" s="26" t="s">
        <v>401</v>
      </c>
      <c r="O13" s="26" t="s">
        <v>36</v>
      </c>
      <c r="P13" s="26" t="s">
        <v>49</v>
      </c>
      <c r="Q13" s="26" t="s">
        <v>36</v>
      </c>
      <c r="R13" s="26" t="s">
        <v>56</v>
      </c>
      <c r="S13" s="26" t="s">
        <v>57</v>
      </c>
      <c r="T13" s="26" t="s">
        <v>36</v>
      </c>
      <c r="U13" s="26" t="s">
        <v>51</v>
      </c>
      <c r="V13" s="26" t="s">
        <v>37</v>
      </c>
      <c r="W13" s="26" t="s">
        <v>38</v>
      </c>
      <c r="X13" s="26" t="s">
        <v>39</v>
      </c>
      <c r="Y13" s="26" t="s">
        <v>103</v>
      </c>
      <c r="Z13" s="26" t="s">
        <v>52</v>
      </c>
      <c r="AA13" s="26" t="s">
        <v>6457</v>
      </c>
      <c r="AB13" s="26" t="s">
        <v>6458</v>
      </c>
      <c r="AC13" s="26" t="s">
        <v>6457</v>
      </c>
    </row>
    <row r="14" spans="1:31" hidden="1" x14ac:dyDescent="0.25">
      <c r="A14" s="35">
        <v>43823</v>
      </c>
      <c r="B14" s="26">
        <v>6338</v>
      </c>
      <c r="C14" s="26">
        <v>6957</v>
      </c>
      <c r="D14" s="26" t="s">
        <v>6448</v>
      </c>
      <c r="E14" s="26" t="s">
        <v>297</v>
      </c>
      <c r="F14" s="26" t="s">
        <v>46</v>
      </c>
      <c r="G14" s="42">
        <v>0.5625</v>
      </c>
      <c r="H14" s="61" t="s">
        <v>6449</v>
      </c>
      <c r="I14" s="61" t="s">
        <v>6450</v>
      </c>
      <c r="J14" s="26" t="s">
        <v>6451</v>
      </c>
      <c r="K14" s="26" t="s">
        <v>30</v>
      </c>
      <c r="L14" s="26">
        <v>9</v>
      </c>
      <c r="M14" s="26" t="s">
        <v>118</v>
      </c>
      <c r="N14" s="26" t="s">
        <v>1518</v>
      </c>
      <c r="O14" s="26" t="s">
        <v>53</v>
      </c>
      <c r="P14" s="26" t="s">
        <v>33</v>
      </c>
      <c r="Q14" s="26" t="s">
        <v>36</v>
      </c>
      <c r="R14" s="26" t="s">
        <v>35</v>
      </c>
      <c r="S14" s="26" t="s">
        <v>862</v>
      </c>
      <c r="T14" s="26" t="s">
        <v>502</v>
      </c>
      <c r="U14" s="26" t="s">
        <v>82</v>
      </c>
      <c r="V14" s="26" t="s">
        <v>37</v>
      </c>
      <c r="W14" s="26" t="s">
        <v>54</v>
      </c>
      <c r="X14" s="26" t="s">
        <v>71</v>
      </c>
      <c r="Y14" s="26" t="s">
        <v>39</v>
      </c>
      <c r="Z14" s="26" t="s">
        <v>120</v>
      </c>
      <c r="AA14" s="26" t="s">
        <v>6452</v>
      </c>
      <c r="AB14" s="26" t="s">
        <v>6459</v>
      </c>
      <c r="AC14" s="26" t="s">
        <v>6505</v>
      </c>
    </row>
    <row r="15" spans="1:31" hidden="1" x14ac:dyDescent="0.25">
      <c r="A15" s="35">
        <v>43823</v>
      </c>
      <c r="B15" s="26">
        <v>6338</v>
      </c>
      <c r="C15" s="26">
        <v>6958</v>
      </c>
      <c r="D15" s="26" t="s">
        <v>6448</v>
      </c>
      <c r="E15" s="26" t="s">
        <v>297</v>
      </c>
      <c r="F15" s="26" t="s">
        <v>46</v>
      </c>
      <c r="G15" s="42">
        <v>0.5625</v>
      </c>
      <c r="H15" s="61" t="s">
        <v>6449</v>
      </c>
      <c r="I15" s="61" t="s">
        <v>6450</v>
      </c>
      <c r="J15" s="26" t="s">
        <v>6451</v>
      </c>
      <c r="K15" s="26" t="s">
        <v>47</v>
      </c>
      <c r="L15" s="26">
        <v>16</v>
      </c>
      <c r="M15" s="26" t="s">
        <v>118</v>
      </c>
      <c r="N15" s="26" t="s">
        <v>64</v>
      </c>
      <c r="O15" s="26" t="s">
        <v>53</v>
      </c>
      <c r="P15" s="26" t="s">
        <v>33</v>
      </c>
      <c r="Q15" s="26" t="s">
        <v>36</v>
      </c>
      <c r="R15" s="26" t="s">
        <v>35</v>
      </c>
      <c r="S15" s="26" t="s">
        <v>862</v>
      </c>
      <c r="T15" s="26" t="s">
        <v>502</v>
      </c>
      <c r="U15" s="26" t="s">
        <v>82</v>
      </c>
      <c r="V15" s="26" t="s">
        <v>37</v>
      </c>
      <c r="W15" s="26" t="s">
        <v>54</v>
      </c>
      <c r="X15" s="26" t="s">
        <v>71</v>
      </c>
      <c r="Y15" s="26" t="s">
        <v>39</v>
      </c>
      <c r="Z15" s="26" t="s">
        <v>120</v>
      </c>
      <c r="AA15" s="26" t="s">
        <v>6452</v>
      </c>
      <c r="AB15" s="26" t="s">
        <v>6459</v>
      </c>
      <c r="AC15" s="26" t="s">
        <v>6505</v>
      </c>
    </row>
    <row r="16" spans="1:31" hidden="1" x14ac:dyDescent="0.25">
      <c r="A16" s="35">
        <v>43823</v>
      </c>
      <c r="B16" s="26">
        <v>6338</v>
      </c>
      <c r="C16" s="26">
        <v>6959</v>
      </c>
      <c r="D16" s="26" t="s">
        <v>6448</v>
      </c>
      <c r="E16" s="26" t="s">
        <v>297</v>
      </c>
      <c r="F16" s="26" t="s">
        <v>46</v>
      </c>
      <c r="G16" s="42">
        <v>0.5625</v>
      </c>
      <c r="H16" s="61" t="s">
        <v>6449</v>
      </c>
      <c r="I16" s="61" t="s">
        <v>6450</v>
      </c>
      <c r="J16" s="26" t="s">
        <v>6451</v>
      </c>
      <c r="K16" s="26" t="s">
        <v>47</v>
      </c>
      <c r="L16" s="26">
        <v>52</v>
      </c>
      <c r="M16" s="26" t="s">
        <v>118</v>
      </c>
      <c r="N16" s="26" t="s">
        <v>64</v>
      </c>
      <c r="O16" s="26" t="s">
        <v>53</v>
      </c>
      <c r="P16" s="26" t="s">
        <v>33</v>
      </c>
      <c r="Q16" s="26" t="s">
        <v>36</v>
      </c>
      <c r="R16" s="26" t="s">
        <v>35</v>
      </c>
      <c r="S16" s="26" t="s">
        <v>862</v>
      </c>
      <c r="T16" s="26" t="s">
        <v>502</v>
      </c>
      <c r="U16" s="26" t="s">
        <v>82</v>
      </c>
      <c r="V16" s="26" t="s">
        <v>37</v>
      </c>
      <c r="W16" s="26" t="s">
        <v>54</v>
      </c>
      <c r="X16" s="26" t="s">
        <v>71</v>
      </c>
      <c r="Y16" s="26" t="s">
        <v>39</v>
      </c>
      <c r="Z16" s="26" t="s">
        <v>120</v>
      </c>
      <c r="AA16" s="26" t="s">
        <v>6452</v>
      </c>
      <c r="AB16" s="26" t="s">
        <v>6459</v>
      </c>
      <c r="AC16" s="26" t="s">
        <v>6505</v>
      </c>
    </row>
    <row r="17" spans="1:31" hidden="1" x14ac:dyDescent="0.25">
      <c r="A17" s="35">
        <v>43823</v>
      </c>
      <c r="B17" s="36">
        <v>6337</v>
      </c>
      <c r="C17" s="36">
        <v>6956</v>
      </c>
      <c r="D17" s="36" t="s">
        <v>6247</v>
      </c>
      <c r="E17" s="36" t="s">
        <v>577</v>
      </c>
      <c r="F17" s="36" t="s">
        <v>46</v>
      </c>
      <c r="G17" s="42">
        <v>1.0416666666666666E-2</v>
      </c>
      <c r="H17" s="60" t="s">
        <v>6248</v>
      </c>
      <c r="I17" s="60" t="s">
        <v>6249</v>
      </c>
      <c r="J17" s="36" t="s">
        <v>6250</v>
      </c>
      <c r="K17" s="36" t="s">
        <v>47</v>
      </c>
      <c r="L17" s="36">
        <v>59</v>
      </c>
      <c r="M17" s="36" t="s">
        <v>31</v>
      </c>
      <c r="N17" s="36" t="s">
        <v>32</v>
      </c>
      <c r="O17" s="36" t="s">
        <v>36</v>
      </c>
      <c r="P17" s="36" t="s">
        <v>49</v>
      </c>
      <c r="Q17" s="36" t="s">
        <v>36</v>
      </c>
      <c r="R17" s="36" t="s">
        <v>56</v>
      </c>
      <c r="S17" s="36" t="s">
        <v>57</v>
      </c>
      <c r="T17" s="36" t="s">
        <v>36</v>
      </c>
      <c r="U17" s="36" t="s">
        <v>51</v>
      </c>
      <c r="V17" s="36" t="s">
        <v>37</v>
      </c>
      <c r="W17" s="36" t="s">
        <v>38</v>
      </c>
      <c r="X17" s="36" t="s">
        <v>39</v>
      </c>
      <c r="Y17" s="36" t="s">
        <v>103</v>
      </c>
      <c r="Z17" s="36" t="s">
        <v>52</v>
      </c>
      <c r="AA17" s="36" t="s">
        <v>6251</v>
      </c>
      <c r="AB17" s="36" t="s">
        <v>6252</v>
      </c>
      <c r="AC17" s="36" t="s">
        <v>6253</v>
      </c>
      <c r="AD17" s="36" t="s">
        <v>6254</v>
      </c>
      <c r="AE17" s="36"/>
    </row>
    <row r="18" spans="1:31" hidden="1" x14ac:dyDescent="0.25">
      <c r="A18" s="35">
        <v>43822</v>
      </c>
      <c r="B18" s="36">
        <v>6336</v>
      </c>
      <c r="C18" s="36">
        <v>6955</v>
      </c>
      <c r="D18" s="36" t="s">
        <v>6255</v>
      </c>
      <c r="E18" s="36" t="s">
        <v>79</v>
      </c>
      <c r="F18" s="36" t="s">
        <v>59</v>
      </c>
      <c r="G18" s="42">
        <v>0.66666666666666663</v>
      </c>
      <c r="H18" s="60" t="s">
        <v>6256</v>
      </c>
      <c r="I18" s="60" t="s">
        <v>6257</v>
      </c>
      <c r="J18" s="36" t="s">
        <v>6258</v>
      </c>
      <c r="K18" s="36" t="s">
        <v>47</v>
      </c>
      <c r="L18" s="36"/>
      <c r="M18" s="36" t="s">
        <v>31</v>
      </c>
      <c r="N18" s="36" t="s">
        <v>32</v>
      </c>
      <c r="O18" s="36" t="s">
        <v>48</v>
      </c>
      <c r="P18" s="36" t="s">
        <v>49</v>
      </c>
      <c r="Q18" s="36" t="s">
        <v>36</v>
      </c>
      <c r="R18" s="36" t="s">
        <v>56</v>
      </c>
      <c r="S18" s="36" t="s">
        <v>127</v>
      </c>
      <c r="T18" s="36" t="s">
        <v>36</v>
      </c>
      <c r="U18" s="36" t="s">
        <v>51</v>
      </c>
      <c r="V18" s="36" t="s">
        <v>37</v>
      </c>
      <c r="W18" s="36" t="s">
        <v>301</v>
      </c>
      <c r="X18" s="36" t="s">
        <v>39</v>
      </c>
      <c r="Y18" s="36" t="s">
        <v>163</v>
      </c>
      <c r="Z18" s="36" t="s">
        <v>52</v>
      </c>
      <c r="AA18" s="36" t="s">
        <v>6259</v>
      </c>
      <c r="AB18" s="36" t="s">
        <v>6260</v>
      </c>
      <c r="AC18" s="36"/>
      <c r="AD18" s="36"/>
      <c r="AE18" s="36"/>
    </row>
    <row r="19" spans="1:31" hidden="1" x14ac:dyDescent="0.25">
      <c r="A19" s="35">
        <v>43822</v>
      </c>
      <c r="B19" s="36">
        <v>6333</v>
      </c>
      <c r="C19" s="36">
        <v>6951</v>
      </c>
      <c r="D19" s="36" t="s">
        <v>6261</v>
      </c>
      <c r="E19" s="36" t="s">
        <v>79</v>
      </c>
      <c r="F19" s="36" t="s">
        <v>59</v>
      </c>
      <c r="G19" s="42">
        <v>0.375</v>
      </c>
      <c r="H19" s="60" t="s">
        <v>6262</v>
      </c>
      <c r="I19" s="60" t="s">
        <v>6263</v>
      </c>
      <c r="J19" s="36" t="s">
        <v>6264</v>
      </c>
      <c r="K19" s="36" t="s">
        <v>47</v>
      </c>
      <c r="L19" s="36">
        <v>49</v>
      </c>
      <c r="M19" s="36" t="s">
        <v>31</v>
      </c>
      <c r="N19" s="36" t="s">
        <v>331</v>
      </c>
      <c r="O19" s="36" t="s">
        <v>36</v>
      </c>
      <c r="P19" s="36" t="s">
        <v>62</v>
      </c>
      <c r="Q19" s="36" t="s">
        <v>36</v>
      </c>
      <c r="R19" s="36" t="s">
        <v>35</v>
      </c>
      <c r="S19" s="36" t="s">
        <v>57</v>
      </c>
      <c r="T19" s="36" t="s">
        <v>36</v>
      </c>
      <c r="U19" s="36" t="s">
        <v>44</v>
      </c>
      <c r="V19" s="36" t="s">
        <v>37</v>
      </c>
      <c r="W19" s="36" t="s">
        <v>332</v>
      </c>
      <c r="X19" s="36" t="s">
        <v>39</v>
      </c>
      <c r="Y19" s="36" t="s">
        <v>103</v>
      </c>
      <c r="Z19" s="36" t="s">
        <v>45</v>
      </c>
      <c r="AA19" s="36" t="s">
        <v>6265</v>
      </c>
      <c r="AB19" s="36" t="s">
        <v>6266</v>
      </c>
      <c r="AC19" s="36" t="s">
        <v>6267</v>
      </c>
      <c r="AD19" s="36"/>
      <c r="AE19" s="36"/>
    </row>
    <row r="20" spans="1:31" hidden="1" x14ac:dyDescent="0.25">
      <c r="A20" s="35">
        <v>43821</v>
      </c>
      <c r="B20" s="36">
        <v>6347</v>
      </c>
      <c r="C20" s="36">
        <v>6969</v>
      </c>
      <c r="D20" s="36" t="s">
        <v>6506</v>
      </c>
      <c r="E20" s="36" t="s">
        <v>552</v>
      </c>
      <c r="F20" s="36" t="s">
        <v>537</v>
      </c>
      <c r="G20" s="42"/>
      <c r="H20" s="60" t="s">
        <v>6507</v>
      </c>
      <c r="I20" s="60" t="s">
        <v>6508</v>
      </c>
      <c r="J20" s="36" t="s">
        <v>6509</v>
      </c>
      <c r="K20" s="36" t="s">
        <v>47</v>
      </c>
      <c r="L20" s="36">
        <v>63</v>
      </c>
      <c r="M20" s="36" t="s">
        <v>31</v>
      </c>
      <c r="N20" s="36" t="s">
        <v>331</v>
      </c>
      <c r="O20" s="36" t="s">
        <v>36</v>
      </c>
      <c r="P20" s="36" t="s">
        <v>62</v>
      </c>
      <c r="Q20" s="36" t="s">
        <v>60</v>
      </c>
      <c r="R20" s="36" t="s">
        <v>56</v>
      </c>
      <c r="S20" s="36" t="s">
        <v>57</v>
      </c>
      <c r="T20" s="36" t="s">
        <v>36</v>
      </c>
      <c r="U20" s="36" t="s">
        <v>51</v>
      </c>
      <c r="V20" s="36" t="s">
        <v>37</v>
      </c>
      <c r="W20" s="36" t="s">
        <v>332</v>
      </c>
      <c r="X20" s="36" t="s">
        <v>39</v>
      </c>
      <c r="Y20" s="36" t="s">
        <v>103</v>
      </c>
      <c r="Z20" s="36" t="s">
        <v>52</v>
      </c>
      <c r="AA20" s="36" t="s">
        <v>6510</v>
      </c>
      <c r="AB20" s="36"/>
      <c r="AC20" s="36"/>
      <c r="AD20" s="36"/>
      <c r="AE20" s="36"/>
    </row>
    <row r="21" spans="1:31" hidden="1" x14ac:dyDescent="0.25">
      <c r="A21" s="35">
        <v>43821</v>
      </c>
      <c r="B21" s="36">
        <v>6340</v>
      </c>
      <c r="C21" s="36">
        <v>6961</v>
      </c>
      <c r="D21" s="36" t="s">
        <v>1262</v>
      </c>
      <c r="E21" s="36" t="s">
        <v>74</v>
      </c>
      <c r="F21" s="36" t="s">
        <v>74</v>
      </c>
      <c r="G21" s="42"/>
      <c r="H21" s="60" t="s">
        <v>6460</v>
      </c>
      <c r="I21" s="60" t="s">
        <v>6461</v>
      </c>
      <c r="J21" s="36" t="s">
        <v>6462</v>
      </c>
      <c r="K21" s="26" t="s">
        <v>47</v>
      </c>
      <c r="L21" s="36">
        <v>40</v>
      </c>
      <c r="M21" s="36" t="s">
        <v>31</v>
      </c>
      <c r="N21" s="36" t="s">
        <v>32</v>
      </c>
      <c r="O21" s="36" t="s">
        <v>48</v>
      </c>
      <c r="P21" s="36" t="s">
        <v>62</v>
      </c>
      <c r="Q21" s="36" t="s">
        <v>36</v>
      </c>
      <c r="R21" s="36" t="s">
        <v>35</v>
      </c>
      <c r="S21" s="36" t="s">
        <v>61</v>
      </c>
      <c r="T21" s="36" t="s">
        <v>36</v>
      </c>
      <c r="U21" s="36" t="s">
        <v>44</v>
      </c>
      <c r="V21" s="36" t="s">
        <v>37</v>
      </c>
      <c r="W21" s="36" t="s">
        <v>38</v>
      </c>
      <c r="X21" s="36" t="s">
        <v>71</v>
      </c>
      <c r="Y21" s="36" t="s">
        <v>103</v>
      </c>
      <c r="Z21" s="36" t="s">
        <v>40</v>
      </c>
      <c r="AA21" s="36" t="s">
        <v>6463</v>
      </c>
      <c r="AB21" s="36" t="s">
        <v>6464</v>
      </c>
      <c r="AC21" s="36" t="s">
        <v>6465</v>
      </c>
      <c r="AD21" s="36"/>
      <c r="AE21" s="36"/>
    </row>
    <row r="22" spans="1:31" hidden="1" x14ac:dyDescent="0.25">
      <c r="A22" s="35">
        <v>43821</v>
      </c>
      <c r="B22" s="36">
        <v>6335</v>
      </c>
      <c r="C22" s="36">
        <v>6953</v>
      </c>
      <c r="D22" s="36" t="s">
        <v>611</v>
      </c>
      <c r="E22" s="36" t="s">
        <v>111</v>
      </c>
      <c r="F22" s="36" t="s">
        <v>41</v>
      </c>
      <c r="G22" s="42"/>
      <c r="H22" s="60" t="s">
        <v>6268</v>
      </c>
      <c r="I22" s="60" t="s">
        <v>6269</v>
      </c>
      <c r="J22" s="36" t="s">
        <v>6270</v>
      </c>
      <c r="K22" s="36" t="s">
        <v>47</v>
      </c>
      <c r="L22" s="36"/>
      <c r="M22" s="36" t="s">
        <v>31</v>
      </c>
      <c r="N22" s="36" t="s">
        <v>126</v>
      </c>
      <c r="O22" s="36" t="s">
        <v>36</v>
      </c>
      <c r="P22" s="36" t="s">
        <v>49</v>
      </c>
      <c r="Q22" s="36" t="s">
        <v>36</v>
      </c>
      <c r="R22" s="36" t="s">
        <v>56</v>
      </c>
      <c r="S22" s="36" t="s">
        <v>127</v>
      </c>
      <c r="T22" s="36" t="s">
        <v>36</v>
      </c>
      <c r="U22" s="36" t="s">
        <v>51</v>
      </c>
      <c r="V22" s="36" t="s">
        <v>37</v>
      </c>
      <c r="W22" s="36" t="s">
        <v>301</v>
      </c>
      <c r="X22" s="36" t="s">
        <v>39</v>
      </c>
      <c r="Y22" s="36" t="s">
        <v>104</v>
      </c>
      <c r="Z22" s="36" t="s">
        <v>52</v>
      </c>
      <c r="AA22" s="36" t="s">
        <v>6271</v>
      </c>
      <c r="AB22" s="36"/>
      <c r="AC22" s="36"/>
      <c r="AD22" s="36"/>
      <c r="AE22" s="36"/>
    </row>
    <row r="23" spans="1:31" hidden="1" x14ac:dyDescent="0.25">
      <c r="A23" s="66">
        <v>43821</v>
      </c>
      <c r="B23" s="67">
        <v>6335</v>
      </c>
      <c r="C23" s="67">
        <v>6954</v>
      </c>
      <c r="D23" s="67" t="s">
        <v>611</v>
      </c>
      <c r="E23" s="67" t="s">
        <v>111</v>
      </c>
      <c r="F23" s="67" t="s">
        <v>41</v>
      </c>
      <c r="G23" s="68"/>
      <c r="H23" s="69" t="s">
        <v>6268</v>
      </c>
      <c r="I23" s="69" t="s">
        <v>6269</v>
      </c>
      <c r="J23" s="67" t="s">
        <v>6270</v>
      </c>
      <c r="K23" s="67" t="s">
        <v>47</v>
      </c>
      <c r="L23" s="67"/>
      <c r="M23" s="67" t="s">
        <v>31</v>
      </c>
      <c r="N23" s="67" t="s">
        <v>126</v>
      </c>
      <c r="O23" s="67" t="s">
        <v>36</v>
      </c>
      <c r="P23" s="67" t="s">
        <v>49</v>
      </c>
      <c r="Q23" s="67" t="s">
        <v>36</v>
      </c>
      <c r="R23" s="67" t="s">
        <v>56</v>
      </c>
      <c r="S23" s="67" t="s">
        <v>127</v>
      </c>
      <c r="T23" s="67" t="s">
        <v>36</v>
      </c>
      <c r="U23" s="67" t="s">
        <v>51</v>
      </c>
      <c r="V23" s="67" t="s">
        <v>37</v>
      </c>
      <c r="W23" s="67" t="s">
        <v>301</v>
      </c>
      <c r="X23" s="67" t="s">
        <v>39</v>
      </c>
      <c r="Y23" s="67" t="s">
        <v>104</v>
      </c>
      <c r="Z23" s="67" t="s">
        <v>52</v>
      </c>
      <c r="AA23" s="67" t="s">
        <v>6271</v>
      </c>
      <c r="AB23" s="67"/>
      <c r="AC23" s="67"/>
      <c r="AD23" s="67"/>
      <c r="AE23" s="67"/>
    </row>
    <row r="24" spans="1:31" hidden="1" x14ac:dyDescent="0.25">
      <c r="A24" s="66">
        <v>43821</v>
      </c>
      <c r="B24" s="67">
        <v>6334</v>
      </c>
      <c r="C24" s="67">
        <v>6952</v>
      </c>
      <c r="D24" s="67" t="s">
        <v>6272</v>
      </c>
      <c r="E24" s="67" t="s">
        <v>1291</v>
      </c>
      <c r="F24" s="67" t="s">
        <v>46</v>
      </c>
      <c r="G24" s="68"/>
      <c r="H24" s="69" t="s">
        <v>6273</v>
      </c>
      <c r="I24" s="69" t="s">
        <v>6274</v>
      </c>
      <c r="J24" s="67" t="s">
        <v>6275</v>
      </c>
      <c r="K24" s="67" t="s">
        <v>47</v>
      </c>
      <c r="L24" s="67"/>
      <c r="M24" s="67" t="s">
        <v>31</v>
      </c>
      <c r="N24" s="67" t="s">
        <v>32</v>
      </c>
      <c r="O24" s="67" t="s">
        <v>36</v>
      </c>
      <c r="P24" s="67" t="s">
        <v>49</v>
      </c>
      <c r="Q24" s="67" t="s">
        <v>36</v>
      </c>
      <c r="R24" s="67" t="s">
        <v>56</v>
      </c>
      <c r="S24" s="67" t="s">
        <v>61</v>
      </c>
      <c r="T24" s="67" t="s">
        <v>36</v>
      </c>
      <c r="U24" s="67" t="s">
        <v>51</v>
      </c>
      <c r="V24" s="67" t="s">
        <v>37</v>
      </c>
      <c r="W24" s="67" t="s">
        <v>38</v>
      </c>
      <c r="X24" s="67" t="s">
        <v>39</v>
      </c>
      <c r="Y24" s="67" t="s">
        <v>103</v>
      </c>
      <c r="Z24" s="67" t="s">
        <v>52</v>
      </c>
      <c r="AA24" s="67" t="s">
        <v>6276</v>
      </c>
      <c r="AB24" s="67" t="s">
        <v>6277</v>
      </c>
      <c r="AC24" s="67" t="s">
        <v>6278</v>
      </c>
      <c r="AD24" s="67"/>
      <c r="AE24" s="67"/>
    </row>
    <row r="25" spans="1:31" hidden="1" x14ac:dyDescent="0.25">
      <c r="A25" s="66">
        <v>43821</v>
      </c>
      <c r="B25" s="67">
        <v>6317</v>
      </c>
      <c r="C25" s="67">
        <v>6930</v>
      </c>
      <c r="D25" s="67" t="s">
        <v>6279</v>
      </c>
      <c r="E25" s="67" t="s">
        <v>156</v>
      </c>
      <c r="F25" s="67" t="s">
        <v>123</v>
      </c>
      <c r="G25" s="68">
        <v>0.4375</v>
      </c>
      <c r="H25" s="69" t="s">
        <v>6280</v>
      </c>
      <c r="I25" s="69" t="s">
        <v>6281</v>
      </c>
      <c r="J25" s="67" t="s">
        <v>6282</v>
      </c>
      <c r="K25" s="67" t="s">
        <v>47</v>
      </c>
      <c r="L25" s="67">
        <v>30</v>
      </c>
      <c r="M25" s="67" t="s">
        <v>31</v>
      </c>
      <c r="N25" s="67" t="s">
        <v>459</v>
      </c>
      <c r="O25" s="67" t="s">
        <v>385</v>
      </c>
      <c r="P25" s="67" t="s">
        <v>62</v>
      </c>
      <c r="Q25" s="67" t="s">
        <v>1184</v>
      </c>
      <c r="R25" s="67" t="s">
        <v>35</v>
      </c>
      <c r="S25" s="67" t="s">
        <v>3823</v>
      </c>
      <c r="T25" s="67" t="s">
        <v>927</v>
      </c>
      <c r="U25" s="67" t="s">
        <v>44</v>
      </c>
      <c r="V25" s="67" t="s">
        <v>37</v>
      </c>
      <c r="W25" s="67" t="s">
        <v>386</v>
      </c>
      <c r="X25" s="67" t="s">
        <v>39</v>
      </c>
      <c r="Y25" s="67" t="s">
        <v>104</v>
      </c>
      <c r="Z25" s="67" t="s">
        <v>52</v>
      </c>
      <c r="AA25" s="67" t="s">
        <v>6283</v>
      </c>
      <c r="AB25" s="67" t="s">
        <v>6284</v>
      </c>
      <c r="AC25" s="67"/>
      <c r="AD25" s="67"/>
      <c r="AE25" s="67"/>
    </row>
    <row r="26" spans="1:31" hidden="1" x14ac:dyDescent="0.25">
      <c r="A26" s="66">
        <v>43821</v>
      </c>
      <c r="B26" s="67">
        <v>6317</v>
      </c>
      <c r="C26" s="67">
        <v>6931</v>
      </c>
      <c r="D26" s="67" t="s">
        <v>6279</v>
      </c>
      <c r="E26" s="67" t="s">
        <v>156</v>
      </c>
      <c r="F26" s="67" t="s">
        <v>123</v>
      </c>
      <c r="G26" s="68">
        <v>0.4375</v>
      </c>
      <c r="H26" s="69" t="s">
        <v>6280</v>
      </c>
      <c r="I26" s="69" t="s">
        <v>6281</v>
      </c>
      <c r="J26" s="67" t="s">
        <v>6282</v>
      </c>
      <c r="K26" s="67" t="s">
        <v>47</v>
      </c>
      <c r="L26" s="67">
        <v>30</v>
      </c>
      <c r="M26" s="67" t="s">
        <v>31</v>
      </c>
      <c r="N26" s="67" t="s">
        <v>459</v>
      </c>
      <c r="O26" s="67" t="s">
        <v>385</v>
      </c>
      <c r="P26" s="67" t="s">
        <v>49</v>
      </c>
      <c r="Q26" s="67" t="s">
        <v>1184</v>
      </c>
      <c r="R26" s="67" t="s">
        <v>56</v>
      </c>
      <c r="S26" s="67" t="s">
        <v>3823</v>
      </c>
      <c r="T26" s="67" t="s">
        <v>927</v>
      </c>
      <c r="U26" s="67" t="s">
        <v>51</v>
      </c>
      <c r="V26" s="67" t="s">
        <v>37</v>
      </c>
      <c r="W26" s="67" t="s">
        <v>386</v>
      </c>
      <c r="X26" s="67" t="s">
        <v>39</v>
      </c>
      <c r="Y26" s="67" t="s">
        <v>104</v>
      </c>
      <c r="Z26" s="67" t="s">
        <v>52</v>
      </c>
      <c r="AA26" s="67" t="s">
        <v>6283</v>
      </c>
      <c r="AB26" s="67" t="s">
        <v>6284</v>
      </c>
      <c r="AC26" s="67"/>
      <c r="AD26" s="67"/>
      <c r="AE26" s="67"/>
    </row>
    <row r="27" spans="1:31" hidden="1" x14ac:dyDescent="0.25">
      <c r="A27" s="66">
        <v>43821</v>
      </c>
      <c r="B27" s="67">
        <v>6317</v>
      </c>
      <c r="C27" s="67">
        <v>6932</v>
      </c>
      <c r="D27" s="67" t="s">
        <v>6279</v>
      </c>
      <c r="E27" s="67" t="s">
        <v>156</v>
      </c>
      <c r="F27" s="67" t="s">
        <v>123</v>
      </c>
      <c r="G27" s="68">
        <v>0.4375</v>
      </c>
      <c r="H27" s="69" t="s">
        <v>6280</v>
      </c>
      <c r="I27" s="69" t="s">
        <v>6281</v>
      </c>
      <c r="J27" s="67" t="s">
        <v>6282</v>
      </c>
      <c r="K27" s="67" t="s">
        <v>47</v>
      </c>
      <c r="L27" s="67">
        <v>30</v>
      </c>
      <c r="M27" s="67" t="s">
        <v>31</v>
      </c>
      <c r="N27" s="67" t="s">
        <v>459</v>
      </c>
      <c r="O27" s="67" t="s">
        <v>385</v>
      </c>
      <c r="P27" s="67" t="s">
        <v>49</v>
      </c>
      <c r="Q27" s="67" t="s">
        <v>1184</v>
      </c>
      <c r="R27" s="67" t="s">
        <v>56</v>
      </c>
      <c r="S27" s="67" t="s">
        <v>3823</v>
      </c>
      <c r="T27" s="67" t="s">
        <v>927</v>
      </c>
      <c r="U27" s="67" t="s">
        <v>51</v>
      </c>
      <c r="V27" s="67" t="s">
        <v>37</v>
      </c>
      <c r="W27" s="67" t="s">
        <v>386</v>
      </c>
      <c r="X27" s="67" t="s">
        <v>39</v>
      </c>
      <c r="Y27" s="67" t="s">
        <v>104</v>
      </c>
      <c r="Z27" s="67" t="s">
        <v>52</v>
      </c>
      <c r="AA27" s="67" t="s">
        <v>6283</v>
      </c>
      <c r="AB27" s="67" t="s">
        <v>6284</v>
      </c>
      <c r="AC27" s="67"/>
      <c r="AD27" s="67"/>
      <c r="AE27" s="67"/>
    </row>
    <row r="28" spans="1:31" hidden="1" x14ac:dyDescent="0.25">
      <c r="A28" s="66">
        <v>43821</v>
      </c>
      <c r="B28" s="67">
        <v>6317</v>
      </c>
      <c r="C28" s="67">
        <v>6933</v>
      </c>
      <c r="D28" s="67" t="s">
        <v>6279</v>
      </c>
      <c r="E28" s="67" t="s">
        <v>156</v>
      </c>
      <c r="F28" s="67" t="s">
        <v>123</v>
      </c>
      <c r="G28" s="68">
        <v>0.4375</v>
      </c>
      <c r="H28" s="69" t="s">
        <v>6280</v>
      </c>
      <c r="I28" s="69" t="s">
        <v>6281</v>
      </c>
      <c r="J28" s="67" t="s">
        <v>6282</v>
      </c>
      <c r="K28" s="67" t="s">
        <v>47</v>
      </c>
      <c r="L28" s="67"/>
      <c r="M28" s="67" t="s">
        <v>31</v>
      </c>
      <c r="N28" s="67" t="s">
        <v>64</v>
      </c>
      <c r="O28" s="67" t="s">
        <v>48</v>
      </c>
      <c r="P28" s="67" t="s">
        <v>49</v>
      </c>
      <c r="Q28" s="67" t="s">
        <v>34</v>
      </c>
      <c r="R28" s="67" t="s">
        <v>56</v>
      </c>
      <c r="S28" s="67" t="s">
        <v>3823</v>
      </c>
      <c r="T28" s="67" t="s">
        <v>927</v>
      </c>
      <c r="U28" s="67" t="s">
        <v>51</v>
      </c>
      <c r="V28" s="67" t="s">
        <v>37</v>
      </c>
      <c r="W28" s="67" t="s">
        <v>386</v>
      </c>
      <c r="X28" s="67" t="s">
        <v>39</v>
      </c>
      <c r="Y28" s="67" t="s">
        <v>104</v>
      </c>
      <c r="Z28" s="67" t="s">
        <v>52</v>
      </c>
      <c r="AA28" s="67" t="s">
        <v>6283</v>
      </c>
      <c r="AB28" s="67" t="s">
        <v>6284</v>
      </c>
      <c r="AC28" s="67"/>
      <c r="AD28" s="67"/>
      <c r="AE28" s="67"/>
    </row>
    <row r="29" spans="1:31" hidden="1" x14ac:dyDescent="0.25">
      <c r="A29" s="66">
        <v>43821</v>
      </c>
      <c r="B29" s="67">
        <v>6317</v>
      </c>
      <c r="C29" s="67">
        <v>6934</v>
      </c>
      <c r="D29" s="67" t="s">
        <v>6279</v>
      </c>
      <c r="E29" s="67" t="s">
        <v>156</v>
      </c>
      <c r="F29" s="67" t="s">
        <v>123</v>
      </c>
      <c r="G29" s="68">
        <v>0.4375</v>
      </c>
      <c r="H29" s="69" t="s">
        <v>6280</v>
      </c>
      <c r="I29" s="69" t="s">
        <v>6281</v>
      </c>
      <c r="J29" s="67" t="s">
        <v>6282</v>
      </c>
      <c r="K29" s="67" t="s">
        <v>47</v>
      </c>
      <c r="L29" s="67"/>
      <c r="M29" s="67" t="s">
        <v>31</v>
      </c>
      <c r="N29" s="67" t="s">
        <v>64</v>
      </c>
      <c r="O29" s="67" t="s">
        <v>48</v>
      </c>
      <c r="P29" s="67" t="s">
        <v>49</v>
      </c>
      <c r="Q29" s="67" t="s">
        <v>34</v>
      </c>
      <c r="R29" s="67" t="s">
        <v>56</v>
      </c>
      <c r="S29" s="67" t="s">
        <v>3823</v>
      </c>
      <c r="T29" s="67" t="s">
        <v>927</v>
      </c>
      <c r="U29" s="67" t="s">
        <v>51</v>
      </c>
      <c r="V29" s="67" t="s">
        <v>37</v>
      </c>
      <c r="W29" s="67" t="s">
        <v>386</v>
      </c>
      <c r="X29" s="67" t="s">
        <v>39</v>
      </c>
      <c r="Y29" s="67" t="s">
        <v>104</v>
      </c>
      <c r="Z29" s="67" t="s">
        <v>52</v>
      </c>
      <c r="AA29" s="67" t="s">
        <v>6283</v>
      </c>
      <c r="AB29" s="67" t="s">
        <v>6284</v>
      </c>
      <c r="AC29" s="67"/>
      <c r="AD29" s="67"/>
      <c r="AE29" s="67"/>
    </row>
    <row r="30" spans="1:31" hidden="1" x14ac:dyDescent="0.25">
      <c r="A30" s="66">
        <v>43821</v>
      </c>
      <c r="B30" s="67">
        <v>6317</v>
      </c>
      <c r="C30" s="67">
        <v>6935</v>
      </c>
      <c r="D30" s="67" t="s">
        <v>6279</v>
      </c>
      <c r="E30" s="67" t="s">
        <v>156</v>
      </c>
      <c r="F30" s="67" t="s">
        <v>123</v>
      </c>
      <c r="G30" s="68">
        <v>0.4375</v>
      </c>
      <c r="H30" s="69" t="s">
        <v>6280</v>
      </c>
      <c r="I30" s="69" t="s">
        <v>6281</v>
      </c>
      <c r="J30" s="67" t="s">
        <v>6282</v>
      </c>
      <c r="K30" s="67" t="s">
        <v>47</v>
      </c>
      <c r="L30" s="67"/>
      <c r="M30" s="67" t="s">
        <v>31</v>
      </c>
      <c r="N30" s="67" t="s">
        <v>64</v>
      </c>
      <c r="O30" s="67" t="s">
        <v>48</v>
      </c>
      <c r="P30" s="67" t="s">
        <v>49</v>
      </c>
      <c r="Q30" s="67" t="s">
        <v>34</v>
      </c>
      <c r="R30" s="67" t="s">
        <v>56</v>
      </c>
      <c r="S30" s="67" t="s">
        <v>3823</v>
      </c>
      <c r="T30" s="67" t="s">
        <v>927</v>
      </c>
      <c r="U30" s="67" t="s">
        <v>51</v>
      </c>
      <c r="V30" s="67" t="s">
        <v>37</v>
      </c>
      <c r="W30" s="67" t="s">
        <v>386</v>
      </c>
      <c r="X30" s="67" t="s">
        <v>39</v>
      </c>
      <c r="Y30" s="67" t="s">
        <v>104</v>
      </c>
      <c r="Z30" s="67" t="s">
        <v>52</v>
      </c>
      <c r="AA30" s="67" t="s">
        <v>6283</v>
      </c>
      <c r="AB30" s="67" t="s">
        <v>6284</v>
      </c>
      <c r="AC30" s="67"/>
      <c r="AD30" s="67"/>
      <c r="AE30" s="67"/>
    </row>
    <row r="31" spans="1:31" hidden="1" x14ac:dyDescent="0.25">
      <c r="A31" s="66">
        <v>43820</v>
      </c>
      <c r="B31" s="67">
        <v>6332</v>
      </c>
      <c r="C31" s="67">
        <v>6950</v>
      </c>
      <c r="D31" s="67" t="s">
        <v>6285</v>
      </c>
      <c r="E31" s="67" t="s">
        <v>1684</v>
      </c>
      <c r="F31" s="67" t="s">
        <v>55</v>
      </c>
      <c r="G31" s="68">
        <v>0.1875</v>
      </c>
      <c r="H31" s="69" t="s">
        <v>6286</v>
      </c>
      <c r="I31" s="69" t="s">
        <v>6287</v>
      </c>
      <c r="J31" s="67" t="s">
        <v>6288</v>
      </c>
      <c r="K31" s="67" t="s">
        <v>47</v>
      </c>
      <c r="L31" s="67">
        <v>34</v>
      </c>
      <c r="M31" s="67" t="s">
        <v>31</v>
      </c>
      <c r="N31" s="67" t="s">
        <v>331</v>
      </c>
      <c r="O31" s="67" t="s">
        <v>385</v>
      </c>
      <c r="P31" s="67" t="s">
        <v>62</v>
      </c>
      <c r="Q31" s="67" t="s">
        <v>36</v>
      </c>
      <c r="R31" s="67" t="s">
        <v>35</v>
      </c>
      <c r="S31" s="67" t="s">
        <v>57</v>
      </c>
      <c r="T31" s="67" t="s">
        <v>36</v>
      </c>
      <c r="U31" s="67" t="s">
        <v>44</v>
      </c>
      <c r="V31" s="67" t="s">
        <v>37</v>
      </c>
      <c r="W31" s="67" t="s">
        <v>332</v>
      </c>
      <c r="X31" s="67" t="s">
        <v>39</v>
      </c>
      <c r="Y31" s="67" t="s">
        <v>103</v>
      </c>
      <c r="Z31" s="67" t="s">
        <v>45</v>
      </c>
      <c r="AA31" s="67" t="s">
        <v>6289</v>
      </c>
      <c r="AB31" s="67" t="s">
        <v>6290</v>
      </c>
      <c r="AC31" s="67" t="s">
        <v>6291</v>
      </c>
      <c r="AD31" s="67"/>
      <c r="AE31" s="67"/>
    </row>
    <row r="32" spans="1:31" hidden="1" x14ac:dyDescent="0.25">
      <c r="A32" s="66">
        <v>43820</v>
      </c>
      <c r="B32" s="67">
        <v>6319</v>
      </c>
      <c r="C32" s="67">
        <v>6937</v>
      </c>
      <c r="D32" s="67" t="s">
        <v>6297</v>
      </c>
      <c r="E32" s="67" t="s">
        <v>867</v>
      </c>
      <c r="F32" s="67" t="s">
        <v>46</v>
      </c>
      <c r="G32" s="68">
        <v>0.53472222222222221</v>
      </c>
      <c r="H32" s="69" t="s">
        <v>6298</v>
      </c>
      <c r="I32" s="69" t="s">
        <v>6299</v>
      </c>
      <c r="J32" s="67" t="s">
        <v>6300</v>
      </c>
      <c r="K32" s="67" t="s">
        <v>47</v>
      </c>
      <c r="L32" s="67">
        <v>44</v>
      </c>
      <c r="M32" s="67" t="s">
        <v>31</v>
      </c>
      <c r="N32" s="67" t="s">
        <v>408</v>
      </c>
      <c r="O32" s="67" t="s">
        <v>48</v>
      </c>
      <c r="P32" s="67" t="s">
        <v>62</v>
      </c>
      <c r="Q32" s="67" t="s">
        <v>36</v>
      </c>
      <c r="R32" s="67" t="s">
        <v>35</v>
      </c>
      <c r="S32" s="67" t="s">
        <v>57</v>
      </c>
      <c r="T32" s="67" t="s">
        <v>927</v>
      </c>
      <c r="U32" s="67" t="s">
        <v>44</v>
      </c>
      <c r="V32" s="67" t="s">
        <v>37</v>
      </c>
      <c r="W32" s="67" t="s">
        <v>332</v>
      </c>
      <c r="X32" s="67" t="s">
        <v>39</v>
      </c>
      <c r="Y32" s="67" t="s">
        <v>103</v>
      </c>
      <c r="Z32" s="67" t="s">
        <v>45</v>
      </c>
      <c r="AA32" s="67" t="s">
        <v>6301</v>
      </c>
      <c r="AB32" s="67" t="s">
        <v>6302</v>
      </c>
      <c r="AC32" s="67" t="s">
        <v>6303</v>
      </c>
      <c r="AD32" s="67"/>
      <c r="AE32" s="67"/>
    </row>
    <row r="33" spans="1:31" hidden="1" x14ac:dyDescent="0.25">
      <c r="A33" s="66">
        <v>43819</v>
      </c>
      <c r="B33" s="67">
        <v>6341</v>
      </c>
      <c r="C33" s="67">
        <v>6962</v>
      </c>
      <c r="D33" s="67" t="s">
        <v>6466</v>
      </c>
      <c r="E33" s="67" t="s">
        <v>552</v>
      </c>
      <c r="F33" s="67" t="s">
        <v>537</v>
      </c>
      <c r="G33" s="68">
        <v>0.30694444444444446</v>
      </c>
      <c r="H33" s="69" t="s">
        <v>6467</v>
      </c>
      <c r="I33" s="69" t="s">
        <v>6468</v>
      </c>
      <c r="J33" s="67" t="s">
        <v>6469</v>
      </c>
      <c r="K33" s="67" t="s">
        <v>30</v>
      </c>
      <c r="L33" s="67">
        <v>47</v>
      </c>
      <c r="M33" s="67" t="s">
        <v>31</v>
      </c>
      <c r="N33" s="67" t="s">
        <v>408</v>
      </c>
      <c r="O33" s="67" t="s">
        <v>36</v>
      </c>
      <c r="P33" s="67" t="s">
        <v>49</v>
      </c>
      <c r="Q33" s="67" t="s">
        <v>36</v>
      </c>
      <c r="R33" s="67" t="s">
        <v>56</v>
      </c>
      <c r="S33" s="67" t="s">
        <v>57</v>
      </c>
      <c r="T33" s="67" t="s">
        <v>927</v>
      </c>
      <c r="U33" s="67" t="s">
        <v>51</v>
      </c>
      <c r="V33" s="67" t="s">
        <v>37</v>
      </c>
      <c r="W33" s="67" t="s">
        <v>332</v>
      </c>
      <c r="X33" s="67" t="s">
        <v>39</v>
      </c>
      <c r="Y33" s="67" t="s">
        <v>103</v>
      </c>
      <c r="Z33" s="67" t="s">
        <v>52</v>
      </c>
      <c r="AA33" s="67" t="s">
        <v>6470</v>
      </c>
      <c r="AB33" s="67" t="s">
        <v>6471</v>
      </c>
      <c r="AC33" s="67" t="s">
        <v>6472</v>
      </c>
      <c r="AD33" s="67"/>
      <c r="AE33" s="67"/>
    </row>
    <row r="34" spans="1:31" hidden="1" x14ac:dyDescent="0.25">
      <c r="A34" s="66">
        <v>43819</v>
      </c>
      <c r="B34" s="67">
        <v>6331</v>
      </c>
      <c r="C34" s="67">
        <v>6949</v>
      </c>
      <c r="D34" s="67" t="s">
        <v>653</v>
      </c>
      <c r="E34" s="67" t="s">
        <v>654</v>
      </c>
      <c r="F34" s="67" t="s">
        <v>537</v>
      </c>
      <c r="G34" s="68">
        <v>0.58333333333333337</v>
      </c>
      <c r="H34" s="69" t="s">
        <v>6304</v>
      </c>
      <c r="I34" s="69" t="s">
        <v>6305</v>
      </c>
      <c r="J34" s="67" t="s">
        <v>6306</v>
      </c>
      <c r="K34" s="67" t="s">
        <v>47</v>
      </c>
      <c r="L34" s="67">
        <v>40</v>
      </c>
      <c r="M34" s="67" t="s">
        <v>31</v>
      </c>
      <c r="N34" s="67" t="s">
        <v>36</v>
      </c>
      <c r="O34" s="67" t="s">
        <v>36</v>
      </c>
      <c r="P34" s="67" t="s">
        <v>49</v>
      </c>
      <c r="Q34" s="67" t="s">
        <v>36</v>
      </c>
      <c r="R34" s="67" t="s">
        <v>56</v>
      </c>
      <c r="S34" s="67" t="s">
        <v>57</v>
      </c>
      <c r="T34" s="67" t="s">
        <v>36</v>
      </c>
      <c r="U34" s="67" t="s">
        <v>51</v>
      </c>
      <c r="V34" s="67" t="s">
        <v>37</v>
      </c>
      <c r="W34" s="67" t="s">
        <v>36</v>
      </c>
      <c r="X34" s="67" t="s">
        <v>39</v>
      </c>
      <c r="Y34" s="67" t="s">
        <v>103</v>
      </c>
      <c r="Z34" s="67" t="s">
        <v>52</v>
      </c>
      <c r="AA34" s="67" t="s">
        <v>6307</v>
      </c>
      <c r="AB34" s="67" t="s">
        <v>6308</v>
      </c>
      <c r="AC34" s="67" t="s">
        <v>6309</v>
      </c>
      <c r="AD34" s="67"/>
      <c r="AE34" s="67"/>
    </row>
    <row r="35" spans="1:31" hidden="1" x14ac:dyDescent="0.25">
      <c r="A35" s="66">
        <v>43819</v>
      </c>
      <c r="B35" s="67">
        <v>6330</v>
      </c>
      <c r="C35" s="67">
        <v>6948</v>
      </c>
      <c r="D35" s="67" t="s">
        <v>6310</v>
      </c>
      <c r="E35" s="67" t="s">
        <v>125</v>
      </c>
      <c r="F35" s="67" t="s">
        <v>46</v>
      </c>
      <c r="G35" s="68"/>
      <c r="H35" s="69" t="s">
        <v>6311</v>
      </c>
      <c r="I35" s="69" t="s">
        <v>6312</v>
      </c>
      <c r="J35" s="67" t="s">
        <v>6313</v>
      </c>
      <c r="K35" s="67" t="s">
        <v>47</v>
      </c>
      <c r="L35" s="67"/>
      <c r="M35" s="67" t="s">
        <v>31</v>
      </c>
      <c r="N35" s="67" t="s">
        <v>126</v>
      </c>
      <c r="O35" s="67" t="s">
        <v>36</v>
      </c>
      <c r="P35" s="67" t="s">
        <v>42</v>
      </c>
      <c r="Q35" s="67" t="s">
        <v>36</v>
      </c>
      <c r="R35" s="67" t="s">
        <v>35</v>
      </c>
      <c r="S35" s="67" t="s">
        <v>3823</v>
      </c>
      <c r="T35" s="67" t="s">
        <v>75</v>
      </c>
      <c r="U35" s="67" t="s">
        <v>44</v>
      </c>
      <c r="V35" s="67" t="s">
        <v>37</v>
      </c>
      <c r="W35" s="67" t="s">
        <v>301</v>
      </c>
      <c r="X35" s="67" t="s">
        <v>39</v>
      </c>
      <c r="Y35" s="67" t="s">
        <v>39</v>
      </c>
      <c r="Z35" s="67" t="s">
        <v>45</v>
      </c>
      <c r="AA35" s="67" t="s">
        <v>6314</v>
      </c>
      <c r="AB35" s="67" t="s">
        <v>6315</v>
      </c>
      <c r="AC35" s="67"/>
      <c r="AD35" s="67"/>
      <c r="AE35" s="67"/>
    </row>
    <row r="36" spans="1:31" hidden="1" x14ac:dyDescent="0.25">
      <c r="A36" s="66">
        <v>43819</v>
      </c>
      <c r="B36" s="67">
        <v>6329</v>
      </c>
      <c r="C36" s="67">
        <v>6947</v>
      </c>
      <c r="D36" s="67" t="s">
        <v>6316</v>
      </c>
      <c r="E36" s="67" t="s">
        <v>827</v>
      </c>
      <c r="F36" s="67" t="s">
        <v>537</v>
      </c>
      <c r="G36" s="68">
        <v>0.3125</v>
      </c>
      <c r="H36" s="69" t="s">
        <v>6317</v>
      </c>
      <c r="I36" s="69" t="s">
        <v>6318</v>
      </c>
      <c r="J36" s="67" t="s">
        <v>6319</v>
      </c>
      <c r="K36" s="67" t="s">
        <v>47</v>
      </c>
      <c r="L36" s="67">
        <v>51</v>
      </c>
      <c r="M36" s="67" t="s">
        <v>31</v>
      </c>
      <c r="N36" s="67" t="s">
        <v>408</v>
      </c>
      <c r="O36" s="67" t="s">
        <v>48</v>
      </c>
      <c r="P36" s="67" t="s">
        <v>62</v>
      </c>
      <c r="Q36" s="67" t="s">
        <v>36</v>
      </c>
      <c r="R36" s="67" t="s">
        <v>35</v>
      </c>
      <c r="S36" s="67" t="s">
        <v>57</v>
      </c>
      <c r="T36" s="67" t="s">
        <v>36</v>
      </c>
      <c r="U36" s="67" t="s">
        <v>44</v>
      </c>
      <c r="V36" s="67" t="s">
        <v>37</v>
      </c>
      <c r="W36" s="67" t="s">
        <v>332</v>
      </c>
      <c r="X36" s="67" t="s">
        <v>39</v>
      </c>
      <c r="Y36" s="67" t="s">
        <v>103</v>
      </c>
      <c r="Z36" s="67" t="s">
        <v>45</v>
      </c>
      <c r="AA36" s="67" t="s">
        <v>6320</v>
      </c>
      <c r="AB36" s="67" t="s">
        <v>6321</v>
      </c>
      <c r="AC36" s="67" t="s">
        <v>6322</v>
      </c>
      <c r="AD36" s="67" t="s">
        <v>6323</v>
      </c>
      <c r="AE36" s="67" t="s">
        <v>6473</v>
      </c>
    </row>
    <row r="37" spans="1:31" hidden="1" x14ac:dyDescent="0.25">
      <c r="A37" s="66">
        <v>43819</v>
      </c>
      <c r="B37" s="67">
        <v>6327</v>
      </c>
      <c r="C37" s="67">
        <v>6945</v>
      </c>
      <c r="D37" s="67" t="s">
        <v>4932</v>
      </c>
      <c r="E37" s="67" t="s">
        <v>404</v>
      </c>
      <c r="F37" s="67" t="s">
        <v>405</v>
      </c>
      <c r="G37" s="68">
        <v>8.3333333333333329E-2</v>
      </c>
      <c r="H37" s="69" t="s">
        <v>6324</v>
      </c>
      <c r="I37" s="69" t="s">
        <v>6325</v>
      </c>
      <c r="J37" s="67" t="s">
        <v>6326</v>
      </c>
      <c r="K37" s="67" t="s">
        <v>47</v>
      </c>
      <c r="L37" s="67">
        <v>31</v>
      </c>
      <c r="M37" s="67" t="s">
        <v>31</v>
      </c>
      <c r="N37" s="67" t="s">
        <v>401</v>
      </c>
      <c r="O37" s="67" t="s">
        <v>48</v>
      </c>
      <c r="P37" s="67" t="s">
        <v>33</v>
      </c>
      <c r="Q37" s="67" t="s">
        <v>36</v>
      </c>
      <c r="R37" s="67" t="s">
        <v>35</v>
      </c>
      <c r="S37" s="67" t="s">
        <v>43</v>
      </c>
      <c r="T37" s="67" t="s">
        <v>36</v>
      </c>
      <c r="U37" s="67" t="s">
        <v>70</v>
      </c>
      <c r="V37" s="67" t="s">
        <v>37</v>
      </c>
      <c r="W37" s="67" t="s">
        <v>38</v>
      </c>
      <c r="X37" s="67" t="s">
        <v>39</v>
      </c>
      <c r="Y37" s="67" t="s">
        <v>103</v>
      </c>
      <c r="Z37" s="67" t="s">
        <v>40</v>
      </c>
      <c r="AA37" s="67" t="s">
        <v>6327</v>
      </c>
      <c r="AB37" s="67" t="s">
        <v>6328</v>
      </c>
      <c r="AC37" s="67" t="s">
        <v>6329</v>
      </c>
      <c r="AD37" s="67"/>
      <c r="AE37" s="67"/>
    </row>
    <row r="38" spans="1:31" hidden="1" x14ac:dyDescent="0.25">
      <c r="A38" s="66">
        <v>43819</v>
      </c>
      <c r="B38" s="67">
        <v>6318</v>
      </c>
      <c r="C38" s="67">
        <v>6936</v>
      </c>
      <c r="D38" s="67" t="s">
        <v>6330</v>
      </c>
      <c r="E38" s="67" t="s">
        <v>1355</v>
      </c>
      <c r="F38" s="67" t="s">
        <v>46</v>
      </c>
      <c r="G38" s="68"/>
      <c r="H38" s="69" t="s">
        <v>6331</v>
      </c>
      <c r="I38" s="69" t="s">
        <v>6332</v>
      </c>
      <c r="J38" s="67" t="s">
        <v>6333</v>
      </c>
      <c r="K38" s="67" t="s">
        <v>47</v>
      </c>
      <c r="L38" s="67">
        <v>68</v>
      </c>
      <c r="M38" s="67" t="s">
        <v>134</v>
      </c>
      <c r="N38" s="67" t="s">
        <v>459</v>
      </c>
      <c r="O38" s="67" t="s">
        <v>133</v>
      </c>
      <c r="P38" s="67" t="s">
        <v>33</v>
      </c>
      <c r="Q38" s="67" t="s">
        <v>60</v>
      </c>
      <c r="R38" s="67" t="s">
        <v>35</v>
      </c>
      <c r="S38" s="67" t="s">
        <v>43</v>
      </c>
      <c r="T38" s="67" t="s">
        <v>75</v>
      </c>
      <c r="U38" s="67" t="s">
        <v>51</v>
      </c>
      <c r="V38" s="67" t="s">
        <v>37</v>
      </c>
      <c r="W38" s="67" t="s">
        <v>149</v>
      </c>
      <c r="X38" s="67" t="s">
        <v>71</v>
      </c>
      <c r="Y38" s="67" t="s">
        <v>71</v>
      </c>
      <c r="Z38" s="67" t="s">
        <v>40</v>
      </c>
      <c r="AA38" s="67" t="s">
        <v>6303</v>
      </c>
      <c r="AB38" s="67" t="s">
        <v>6334</v>
      </c>
      <c r="AC38" s="67" t="s">
        <v>6335</v>
      </c>
      <c r="AD38" s="67" t="s">
        <v>6336</v>
      </c>
      <c r="AE38" s="67" t="s">
        <v>6337</v>
      </c>
    </row>
    <row r="39" spans="1:31" hidden="1" x14ac:dyDescent="0.25">
      <c r="A39" s="66">
        <v>43818</v>
      </c>
      <c r="B39" s="67">
        <v>6343</v>
      </c>
      <c r="C39" s="67">
        <v>6964</v>
      </c>
      <c r="D39" s="67" t="s">
        <v>6474</v>
      </c>
      <c r="E39" s="67" t="s">
        <v>106</v>
      </c>
      <c r="F39" s="67" t="s">
        <v>41</v>
      </c>
      <c r="G39" s="68"/>
      <c r="H39" s="69" t="s">
        <v>6475</v>
      </c>
      <c r="I39" s="69" t="s">
        <v>6476</v>
      </c>
      <c r="J39" s="67" t="s">
        <v>6477</v>
      </c>
      <c r="K39" s="67" t="s">
        <v>47</v>
      </c>
      <c r="L39" s="67">
        <v>17</v>
      </c>
      <c r="M39" s="67" t="s">
        <v>31</v>
      </c>
      <c r="N39" s="67" t="s">
        <v>138</v>
      </c>
      <c r="O39" s="67" t="s">
        <v>36</v>
      </c>
      <c r="P39" s="67" t="s">
        <v>77</v>
      </c>
      <c r="Q39" s="67" t="s">
        <v>36</v>
      </c>
      <c r="R39" s="67" t="s">
        <v>153</v>
      </c>
      <c r="S39" s="67" t="s">
        <v>43</v>
      </c>
      <c r="T39" s="67" t="s">
        <v>36</v>
      </c>
      <c r="U39" s="67" t="s">
        <v>51</v>
      </c>
      <c r="V39" s="67" t="s">
        <v>37</v>
      </c>
      <c r="W39" s="67" t="s">
        <v>149</v>
      </c>
      <c r="X39" s="67" t="s">
        <v>71</v>
      </c>
      <c r="Y39" s="67" t="s">
        <v>103</v>
      </c>
      <c r="Z39" s="67" t="s">
        <v>52</v>
      </c>
      <c r="AA39" s="67" t="s">
        <v>6478</v>
      </c>
      <c r="AB39" s="67" t="s">
        <v>6479</v>
      </c>
      <c r="AC39" s="67"/>
      <c r="AD39" s="67"/>
      <c r="AE39" s="67"/>
    </row>
    <row r="40" spans="1:31" hidden="1" x14ac:dyDescent="0.25">
      <c r="A40" s="66">
        <v>43818</v>
      </c>
      <c r="B40" s="67">
        <v>6342</v>
      </c>
      <c r="C40" s="67">
        <v>6963</v>
      </c>
      <c r="D40" s="67" t="s">
        <v>6480</v>
      </c>
      <c r="E40" s="67" t="s">
        <v>106</v>
      </c>
      <c r="F40" s="67" t="s">
        <v>41</v>
      </c>
      <c r="G40" s="68">
        <v>0.5</v>
      </c>
      <c r="H40" s="69" t="s">
        <v>6481</v>
      </c>
      <c r="I40" s="69" t="s">
        <v>6482</v>
      </c>
      <c r="J40" s="67" t="s">
        <v>6483</v>
      </c>
      <c r="K40" s="67" t="s">
        <v>47</v>
      </c>
      <c r="L40" s="67">
        <v>30</v>
      </c>
      <c r="M40" s="67" t="s">
        <v>31</v>
      </c>
      <c r="N40" s="67" t="s">
        <v>155</v>
      </c>
      <c r="O40" s="67" t="s">
        <v>36</v>
      </c>
      <c r="P40" s="67" t="s">
        <v>49</v>
      </c>
      <c r="Q40" s="67" t="s">
        <v>36</v>
      </c>
      <c r="R40" s="67" t="s">
        <v>50</v>
      </c>
      <c r="S40" s="67" t="s">
        <v>127</v>
      </c>
      <c r="T40" s="67" t="s">
        <v>36</v>
      </c>
      <c r="U40" s="67" t="s">
        <v>51</v>
      </c>
      <c r="V40" s="67" t="s">
        <v>37</v>
      </c>
      <c r="W40" s="67" t="s">
        <v>78</v>
      </c>
      <c r="X40" s="67" t="s">
        <v>71</v>
      </c>
      <c r="Y40" s="67" t="s">
        <v>103</v>
      </c>
      <c r="Z40" s="67" t="s">
        <v>52</v>
      </c>
      <c r="AA40" s="67" t="s">
        <v>6484</v>
      </c>
      <c r="AB40" s="67" t="s">
        <v>6485</v>
      </c>
      <c r="AC40" s="67" t="s">
        <v>6486</v>
      </c>
      <c r="AD40" s="67"/>
      <c r="AE40" s="67"/>
    </row>
    <row r="41" spans="1:31" hidden="1" x14ac:dyDescent="0.25">
      <c r="A41" s="66">
        <v>43817</v>
      </c>
      <c r="B41" s="67">
        <v>6328</v>
      </c>
      <c r="C41" s="67">
        <v>6946</v>
      </c>
      <c r="D41" s="67" t="s">
        <v>6338</v>
      </c>
      <c r="E41" s="67" t="s">
        <v>58</v>
      </c>
      <c r="F41" s="67" t="s">
        <v>59</v>
      </c>
      <c r="G41" s="68"/>
      <c r="H41" s="69" t="s">
        <v>6339</v>
      </c>
      <c r="I41" s="69" t="s">
        <v>6340</v>
      </c>
      <c r="J41" s="67" t="s">
        <v>6341</v>
      </c>
      <c r="K41" s="67" t="s">
        <v>30</v>
      </c>
      <c r="L41" s="67">
        <v>75</v>
      </c>
      <c r="M41" s="67" t="s">
        <v>31</v>
      </c>
      <c r="N41" s="67" t="s">
        <v>408</v>
      </c>
      <c r="O41" s="67" t="s">
        <v>48</v>
      </c>
      <c r="P41" s="67" t="s">
        <v>49</v>
      </c>
      <c r="Q41" s="67" t="s">
        <v>60</v>
      </c>
      <c r="R41" s="67" t="s">
        <v>50</v>
      </c>
      <c r="S41" s="67" t="s">
        <v>57</v>
      </c>
      <c r="T41" s="67" t="s">
        <v>927</v>
      </c>
      <c r="U41" s="67" t="s">
        <v>51</v>
      </c>
      <c r="V41" s="67" t="s">
        <v>37</v>
      </c>
      <c r="W41" s="67" t="s">
        <v>38</v>
      </c>
      <c r="X41" s="67" t="s">
        <v>39</v>
      </c>
      <c r="Y41" s="67" t="s">
        <v>103</v>
      </c>
      <c r="Z41" s="67" t="s">
        <v>52</v>
      </c>
      <c r="AA41" s="67" t="s">
        <v>6342</v>
      </c>
      <c r="AB41" s="67"/>
      <c r="AC41" s="67"/>
      <c r="AD41" s="67"/>
      <c r="AE41" s="67"/>
    </row>
    <row r="42" spans="1:31" hidden="1" x14ac:dyDescent="0.25">
      <c r="A42" s="66">
        <v>43817</v>
      </c>
      <c r="B42" s="67">
        <v>6325</v>
      </c>
      <c r="C42" s="67">
        <v>6942</v>
      </c>
      <c r="D42" s="67" t="s">
        <v>6347</v>
      </c>
      <c r="E42" s="67" t="s">
        <v>780</v>
      </c>
      <c r="F42" s="67" t="s">
        <v>358</v>
      </c>
      <c r="G42" s="68"/>
      <c r="H42" s="69" t="s">
        <v>6348</v>
      </c>
      <c r="I42" s="69" t="s">
        <v>6349</v>
      </c>
      <c r="J42" s="67" t="s">
        <v>6350</v>
      </c>
      <c r="K42" s="67" t="s">
        <v>47</v>
      </c>
      <c r="L42" s="67">
        <v>25</v>
      </c>
      <c r="M42" s="67" t="s">
        <v>31</v>
      </c>
      <c r="N42" s="67" t="s">
        <v>331</v>
      </c>
      <c r="O42" s="67" t="s">
        <v>385</v>
      </c>
      <c r="P42" s="67" t="s">
        <v>62</v>
      </c>
      <c r="Q42" s="67" t="s">
        <v>34</v>
      </c>
      <c r="R42" s="67" t="s">
        <v>35</v>
      </c>
      <c r="S42" s="67" t="s">
        <v>57</v>
      </c>
      <c r="T42" s="67" t="s">
        <v>36</v>
      </c>
      <c r="U42" s="67" t="s">
        <v>44</v>
      </c>
      <c r="V42" s="67" t="s">
        <v>37</v>
      </c>
      <c r="W42" s="67" t="s">
        <v>332</v>
      </c>
      <c r="X42" s="67" t="s">
        <v>39</v>
      </c>
      <c r="Y42" s="67" t="s">
        <v>103</v>
      </c>
      <c r="Z42" s="67" t="s">
        <v>45</v>
      </c>
      <c r="AA42" s="67" t="s">
        <v>6351</v>
      </c>
      <c r="AB42" s="67" t="s">
        <v>6352</v>
      </c>
      <c r="AC42" s="67" t="s">
        <v>6353</v>
      </c>
      <c r="AD42" s="67"/>
      <c r="AE42" s="67"/>
    </row>
    <row r="43" spans="1:31" hidden="1" x14ac:dyDescent="0.25">
      <c r="A43" s="66">
        <v>43817</v>
      </c>
      <c r="B43" s="67">
        <v>6324</v>
      </c>
      <c r="C43" s="67">
        <v>6943</v>
      </c>
      <c r="D43" s="67" t="s">
        <v>6354</v>
      </c>
      <c r="E43" s="67" t="s">
        <v>58</v>
      </c>
      <c r="F43" s="67" t="s">
        <v>59</v>
      </c>
      <c r="G43" s="68">
        <v>0.34305555555555556</v>
      </c>
      <c r="H43" s="69" t="s">
        <v>6355</v>
      </c>
      <c r="I43" s="69" t="s">
        <v>6356</v>
      </c>
      <c r="J43" s="67" t="s">
        <v>6357</v>
      </c>
      <c r="K43" s="67" t="s">
        <v>47</v>
      </c>
      <c r="L43" s="67"/>
      <c r="M43" s="67" t="s">
        <v>31</v>
      </c>
      <c r="N43" s="67" t="s">
        <v>126</v>
      </c>
      <c r="O43" s="67" t="s">
        <v>36</v>
      </c>
      <c r="P43" s="67" t="s">
        <v>49</v>
      </c>
      <c r="Q43" s="67" t="s">
        <v>36</v>
      </c>
      <c r="R43" s="67" t="s">
        <v>50</v>
      </c>
      <c r="S43" s="67" t="s">
        <v>127</v>
      </c>
      <c r="T43" s="67" t="s">
        <v>36</v>
      </c>
      <c r="U43" s="67" t="s">
        <v>51</v>
      </c>
      <c r="V43" s="67" t="s">
        <v>37</v>
      </c>
      <c r="W43" s="67" t="s">
        <v>301</v>
      </c>
      <c r="X43" s="67" t="s">
        <v>39</v>
      </c>
      <c r="Y43" s="67" t="s">
        <v>104</v>
      </c>
      <c r="Z43" s="67" t="s">
        <v>52</v>
      </c>
      <c r="AA43" s="67" t="s">
        <v>6358</v>
      </c>
      <c r="AB43" s="67" t="s">
        <v>6359</v>
      </c>
      <c r="AC43" s="67"/>
      <c r="AD43" s="67"/>
      <c r="AE43" s="67"/>
    </row>
    <row r="44" spans="1:31" hidden="1" x14ac:dyDescent="0.25">
      <c r="A44" s="66">
        <v>43817</v>
      </c>
      <c r="B44" s="67">
        <v>6322</v>
      </c>
      <c r="C44" s="67">
        <v>6940</v>
      </c>
      <c r="D44" s="67" t="s">
        <v>6360</v>
      </c>
      <c r="E44" s="67" t="s">
        <v>106</v>
      </c>
      <c r="F44" s="67" t="s">
        <v>41</v>
      </c>
      <c r="G44" s="68">
        <v>0.47916666666666669</v>
      </c>
      <c r="H44" s="69" t="s">
        <v>6361</v>
      </c>
      <c r="I44" s="69" t="s">
        <v>6362</v>
      </c>
      <c r="J44" s="67" t="s">
        <v>6363</v>
      </c>
      <c r="K44" s="67" t="s">
        <v>47</v>
      </c>
      <c r="L44" s="67">
        <v>80</v>
      </c>
      <c r="M44" s="67" t="s">
        <v>130</v>
      </c>
      <c r="N44" s="67" t="s">
        <v>36</v>
      </c>
      <c r="O44" s="67" t="s">
        <v>53</v>
      </c>
      <c r="P44" s="67" t="s">
        <v>42</v>
      </c>
      <c r="Q44" s="67" t="s">
        <v>60</v>
      </c>
      <c r="R44" s="67" t="s">
        <v>35</v>
      </c>
      <c r="S44" s="67" t="s">
        <v>862</v>
      </c>
      <c r="T44" s="67" t="s">
        <v>863</v>
      </c>
      <c r="U44" s="67" t="s">
        <v>109</v>
      </c>
      <c r="V44" s="67" t="s">
        <v>66</v>
      </c>
      <c r="W44" s="67" t="s">
        <v>54</v>
      </c>
      <c r="X44" s="67" t="s">
        <v>36</v>
      </c>
      <c r="Y44" s="67" t="s">
        <v>129</v>
      </c>
      <c r="Z44" s="67" t="s">
        <v>108</v>
      </c>
      <c r="AA44" s="67" t="s">
        <v>6364</v>
      </c>
      <c r="AB44" s="67" t="s">
        <v>6365</v>
      </c>
      <c r="AC44" s="67"/>
      <c r="AD44" s="67"/>
      <c r="AE44" s="67"/>
    </row>
    <row r="45" spans="1:31" hidden="1" x14ac:dyDescent="0.25">
      <c r="A45" s="66">
        <v>43816</v>
      </c>
      <c r="B45" s="67">
        <v>6326</v>
      </c>
      <c r="C45" s="67">
        <v>6944</v>
      </c>
      <c r="D45" s="67" t="s">
        <v>6487</v>
      </c>
      <c r="E45" s="67" t="s">
        <v>79</v>
      </c>
      <c r="F45" s="67" t="s">
        <v>59</v>
      </c>
      <c r="G45" s="68">
        <v>0.625</v>
      </c>
      <c r="H45" s="69" t="s">
        <v>6343</v>
      </c>
      <c r="I45" s="69" t="s">
        <v>6344</v>
      </c>
      <c r="J45" s="67" t="s">
        <v>6345</v>
      </c>
      <c r="K45" s="67" t="s">
        <v>47</v>
      </c>
      <c r="L45" s="67">
        <v>67</v>
      </c>
      <c r="M45" s="67" t="s">
        <v>31</v>
      </c>
      <c r="N45" s="67" t="s">
        <v>32</v>
      </c>
      <c r="O45" s="67" t="s">
        <v>48</v>
      </c>
      <c r="P45" s="67" t="s">
        <v>62</v>
      </c>
      <c r="Q45" s="67" t="s">
        <v>60</v>
      </c>
      <c r="R45" s="67" t="s">
        <v>35</v>
      </c>
      <c r="S45" s="67" t="s">
        <v>61</v>
      </c>
      <c r="T45" s="67" t="s">
        <v>36</v>
      </c>
      <c r="U45" s="67" t="s">
        <v>44</v>
      </c>
      <c r="V45" s="67" t="s">
        <v>37</v>
      </c>
      <c r="W45" s="67" t="s">
        <v>140</v>
      </c>
      <c r="X45" s="67" t="s">
        <v>39</v>
      </c>
      <c r="Y45" s="67" t="s">
        <v>39</v>
      </c>
      <c r="Z45" s="67" t="s">
        <v>45</v>
      </c>
      <c r="AA45" s="67" t="s">
        <v>6346</v>
      </c>
      <c r="AB45" s="67" t="s">
        <v>6488</v>
      </c>
      <c r="AC45" s="67" t="s">
        <v>6489</v>
      </c>
      <c r="AD45" s="67" t="s">
        <v>6490</v>
      </c>
      <c r="AE45" s="67"/>
    </row>
    <row r="46" spans="1:31" hidden="1" x14ac:dyDescent="0.25">
      <c r="A46" s="66">
        <v>43814</v>
      </c>
      <c r="B46" s="67">
        <v>6344</v>
      </c>
      <c r="C46" s="67">
        <v>6965</v>
      </c>
      <c r="D46" s="67" t="s">
        <v>111</v>
      </c>
      <c r="E46" s="67" t="s">
        <v>111</v>
      </c>
      <c r="F46" s="67" t="s">
        <v>41</v>
      </c>
      <c r="G46" s="68"/>
      <c r="H46" s="69" t="s">
        <v>6491</v>
      </c>
      <c r="I46" s="69" t="s">
        <v>6492</v>
      </c>
      <c r="J46" s="67" t="s">
        <v>6493</v>
      </c>
      <c r="K46" s="67" t="s">
        <v>47</v>
      </c>
      <c r="L46" s="67">
        <v>35</v>
      </c>
      <c r="M46" s="67" t="s">
        <v>31</v>
      </c>
      <c r="N46" s="67" t="s">
        <v>126</v>
      </c>
      <c r="O46" s="67" t="s">
        <v>48</v>
      </c>
      <c r="P46" s="67" t="s">
        <v>42</v>
      </c>
      <c r="Q46" s="67" t="s">
        <v>378</v>
      </c>
      <c r="R46" s="67" t="s">
        <v>35</v>
      </c>
      <c r="S46" s="67" t="s">
        <v>127</v>
      </c>
      <c r="T46" s="67" t="s">
        <v>75</v>
      </c>
      <c r="U46" s="67" t="s">
        <v>36</v>
      </c>
      <c r="V46" s="67" t="s">
        <v>37</v>
      </c>
      <c r="W46" s="67" t="s">
        <v>465</v>
      </c>
      <c r="X46" s="67" t="s">
        <v>71</v>
      </c>
      <c r="Y46" s="67" t="s">
        <v>103</v>
      </c>
      <c r="Z46" s="67" t="s">
        <v>36</v>
      </c>
      <c r="AA46" s="67" t="s">
        <v>6494</v>
      </c>
      <c r="AB46" s="67" t="s">
        <v>6495</v>
      </c>
      <c r="AC46" s="67" t="s">
        <v>6496</v>
      </c>
      <c r="AD46" s="67"/>
      <c r="AE46" s="67"/>
    </row>
    <row r="47" spans="1:31" hidden="1" x14ac:dyDescent="0.25">
      <c r="A47" s="66">
        <v>43814</v>
      </c>
      <c r="B47" s="67">
        <v>6323</v>
      </c>
      <c r="C47" s="67">
        <v>6941</v>
      </c>
      <c r="D47" s="67" t="s">
        <v>6366</v>
      </c>
      <c r="E47" s="67" t="s">
        <v>654</v>
      </c>
      <c r="F47" s="67" t="s">
        <v>537</v>
      </c>
      <c r="G47" s="68"/>
      <c r="H47" s="69" t="s">
        <v>6367</v>
      </c>
      <c r="I47" s="69" t="s">
        <v>6368</v>
      </c>
      <c r="J47" s="67" t="s">
        <v>6369</v>
      </c>
      <c r="K47" s="67" t="s">
        <v>47</v>
      </c>
      <c r="L47" s="67">
        <v>42</v>
      </c>
      <c r="M47" s="67" t="s">
        <v>31</v>
      </c>
      <c r="N47" s="67" t="s">
        <v>155</v>
      </c>
      <c r="O47" s="67" t="s">
        <v>48</v>
      </c>
      <c r="P47" s="67" t="s">
        <v>33</v>
      </c>
      <c r="Q47" s="67" t="s">
        <v>36</v>
      </c>
      <c r="R47" s="67" t="s">
        <v>35</v>
      </c>
      <c r="S47" s="67" t="s">
        <v>723</v>
      </c>
      <c r="T47" s="67" t="s">
        <v>502</v>
      </c>
      <c r="U47" s="67" t="s">
        <v>109</v>
      </c>
      <c r="V47" s="67" t="s">
        <v>66</v>
      </c>
      <c r="W47" s="67" t="s">
        <v>169</v>
      </c>
      <c r="X47" s="67" t="s">
        <v>107</v>
      </c>
      <c r="Y47" s="67" t="s">
        <v>129</v>
      </c>
      <c r="Z47" s="67" t="s">
        <v>108</v>
      </c>
      <c r="AA47" s="67" t="s">
        <v>6370</v>
      </c>
      <c r="AB47" s="67" t="s">
        <v>6371</v>
      </c>
      <c r="AC47" s="67" t="s">
        <v>6372</v>
      </c>
      <c r="AD47" s="67" t="s">
        <v>6373</v>
      </c>
      <c r="AE47" s="67"/>
    </row>
    <row r="48" spans="1:31" hidden="1" x14ac:dyDescent="0.25">
      <c r="A48" s="66">
        <v>43813</v>
      </c>
      <c r="B48" s="67">
        <v>6320</v>
      </c>
      <c r="C48" s="67">
        <v>6938</v>
      </c>
      <c r="D48" s="67" t="s">
        <v>6292</v>
      </c>
      <c r="E48" s="67" t="s">
        <v>741</v>
      </c>
      <c r="F48" s="67" t="s">
        <v>405</v>
      </c>
      <c r="G48" s="68">
        <v>0.92708333333333337</v>
      </c>
      <c r="H48" s="69" t="s">
        <v>6293</v>
      </c>
      <c r="I48" s="69" t="s">
        <v>6294</v>
      </c>
      <c r="J48" s="67" t="s">
        <v>6295</v>
      </c>
      <c r="K48" s="67" t="s">
        <v>47</v>
      </c>
      <c r="L48" s="67">
        <v>67</v>
      </c>
      <c r="M48" s="67" t="s">
        <v>31</v>
      </c>
      <c r="N48" s="67" t="s">
        <v>32</v>
      </c>
      <c r="O48" s="67" t="s">
        <v>48</v>
      </c>
      <c r="P48" s="67" t="s">
        <v>62</v>
      </c>
      <c r="Q48" s="67" t="s">
        <v>60</v>
      </c>
      <c r="R48" s="67" t="s">
        <v>35</v>
      </c>
      <c r="S48" s="67" t="s">
        <v>3823</v>
      </c>
      <c r="T48" s="67" t="s">
        <v>927</v>
      </c>
      <c r="U48" s="67" t="s">
        <v>44</v>
      </c>
      <c r="V48" s="67" t="s">
        <v>37</v>
      </c>
      <c r="W48" s="67" t="s">
        <v>386</v>
      </c>
      <c r="X48" s="67" t="s">
        <v>71</v>
      </c>
      <c r="Y48" s="67" t="s">
        <v>104</v>
      </c>
      <c r="Z48" s="67" t="s">
        <v>45</v>
      </c>
      <c r="AA48" s="67" t="s">
        <v>6296</v>
      </c>
      <c r="AB48" s="67" t="s">
        <v>6497</v>
      </c>
      <c r="AC48" s="67"/>
      <c r="AD48" s="67"/>
      <c r="AE48" s="67"/>
    </row>
    <row r="49" spans="1:31" hidden="1" x14ac:dyDescent="0.25">
      <c r="A49" s="66">
        <v>43812</v>
      </c>
      <c r="B49" s="67">
        <v>6316</v>
      </c>
      <c r="C49" s="67">
        <v>6929</v>
      </c>
      <c r="D49" s="67" t="s">
        <v>960</v>
      </c>
      <c r="E49" s="67" t="s">
        <v>80</v>
      </c>
      <c r="F49" s="67" t="s">
        <v>80</v>
      </c>
      <c r="G49" s="68"/>
      <c r="H49" s="69" t="s">
        <v>6374</v>
      </c>
      <c r="I49" s="69" t="s">
        <v>6375</v>
      </c>
      <c r="J49" s="67" t="s">
        <v>6376</v>
      </c>
      <c r="K49" s="67" t="s">
        <v>47</v>
      </c>
      <c r="L49" s="67">
        <v>92</v>
      </c>
      <c r="M49" s="67" t="s">
        <v>31</v>
      </c>
      <c r="N49" s="67" t="s">
        <v>32</v>
      </c>
      <c r="O49" s="67" t="s">
        <v>48</v>
      </c>
      <c r="P49" s="67" t="s">
        <v>62</v>
      </c>
      <c r="Q49" s="67" t="s">
        <v>60</v>
      </c>
      <c r="R49" s="67" t="s">
        <v>35</v>
      </c>
      <c r="S49" s="67" t="s">
        <v>43</v>
      </c>
      <c r="T49" s="67" t="s">
        <v>75</v>
      </c>
      <c r="U49" s="67" t="s">
        <v>44</v>
      </c>
      <c r="V49" s="67" t="s">
        <v>37</v>
      </c>
      <c r="W49" s="67" t="s">
        <v>38</v>
      </c>
      <c r="X49" s="67" t="s">
        <v>39</v>
      </c>
      <c r="Y49" s="67" t="s">
        <v>103</v>
      </c>
      <c r="Z49" s="67" t="s">
        <v>45</v>
      </c>
      <c r="AA49" s="67" t="s">
        <v>6377</v>
      </c>
      <c r="AB49" s="67" t="s">
        <v>6378</v>
      </c>
      <c r="AC49" s="67" t="s">
        <v>6379</v>
      </c>
      <c r="AD49" s="67"/>
      <c r="AE49" s="67"/>
    </row>
    <row r="50" spans="1:31" hidden="1" x14ac:dyDescent="0.25">
      <c r="A50" s="66">
        <v>43812</v>
      </c>
      <c r="B50" s="67">
        <v>6315</v>
      </c>
      <c r="C50" s="67">
        <v>6927</v>
      </c>
      <c r="D50" s="67" t="s">
        <v>6380</v>
      </c>
      <c r="E50" s="67" t="s">
        <v>2178</v>
      </c>
      <c r="F50" s="67" t="s">
        <v>2178</v>
      </c>
      <c r="G50" s="68">
        <v>0.91666666666666663</v>
      </c>
      <c r="H50" s="69" t="s">
        <v>6381</v>
      </c>
      <c r="I50" s="69" t="s">
        <v>6382</v>
      </c>
      <c r="J50" s="67" t="s">
        <v>6383</v>
      </c>
      <c r="K50" s="67" t="s">
        <v>47</v>
      </c>
      <c r="L50" s="67"/>
      <c r="M50" s="67" t="s">
        <v>31</v>
      </c>
      <c r="N50" s="67" t="s">
        <v>408</v>
      </c>
      <c r="O50" s="67" t="s">
        <v>36</v>
      </c>
      <c r="P50" s="67" t="s">
        <v>49</v>
      </c>
      <c r="Q50" s="67" t="s">
        <v>36</v>
      </c>
      <c r="R50" s="67" t="s">
        <v>50</v>
      </c>
      <c r="S50" s="67" t="s">
        <v>131</v>
      </c>
      <c r="T50" s="67" t="s">
        <v>927</v>
      </c>
      <c r="U50" s="67" t="s">
        <v>51</v>
      </c>
      <c r="V50" s="67" t="s">
        <v>37</v>
      </c>
      <c r="W50" s="67" t="s">
        <v>332</v>
      </c>
      <c r="X50" s="67" t="s">
        <v>39</v>
      </c>
      <c r="Y50" s="67" t="s">
        <v>103</v>
      </c>
      <c r="Z50" s="67" t="s">
        <v>52</v>
      </c>
      <c r="AA50" s="67" t="s">
        <v>6384</v>
      </c>
      <c r="AB50" s="67"/>
      <c r="AC50" s="67"/>
      <c r="AD50" s="67"/>
      <c r="AE50" s="67"/>
    </row>
    <row r="51" spans="1:31" hidden="1" x14ac:dyDescent="0.25">
      <c r="A51" s="66">
        <v>43812</v>
      </c>
      <c r="B51" s="67">
        <v>6314</v>
      </c>
      <c r="C51" s="67">
        <v>6928</v>
      </c>
      <c r="D51" s="67" t="s">
        <v>6385</v>
      </c>
      <c r="E51" s="67" t="s">
        <v>2178</v>
      </c>
      <c r="F51" s="67" t="s">
        <v>2178</v>
      </c>
      <c r="G51" s="68"/>
      <c r="H51" s="69" t="s">
        <v>6386</v>
      </c>
      <c r="I51" s="69" t="s">
        <v>6387</v>
      </c>
      <c r="J51" s="67" t="s">
        <v>6388</v>
      </c>
      <c r="K51" s="67" t="s">
        <v>30</v>
      </c>
      <c r="L51" s="67"/>
      <c r="M51" s="67" t="s">
        <v>31</v>
      </c>
      <c r="N51" s="67" t="s">
        <v>408</v>
      </c>
      <c r="O51" s="67" t="s">
        <v>48</v>
      </c>
      <c r="P51" s="67" t="s">
        <v>49</v>
      </c>
      <c r="Q51" s="67" t="s">
        <v>36</v>
      </c>
      <c r="R51" s="67" t="s">
        <v>50</v>
      </c>
      <c r="S51" s="67" t="s">
        <v>57</v>
      </c>
      <c r="T51" s="67" t="s">
        <v>927</v>
      </c>
      <c r="U51" s="67" t="s">
        <v>51</v>
      </c>
      <c r="V51" s="67" t="s">
        <v>37</v>
      </c>
      <c r="W51" s="67" t="s">
        <v>38</v>
      </c>
      <c r="X51" s="67" t="s">
        <v>39</v>
      </c>
      <c r="Y51" s="67" t="s">
        <v>103</v>
      </c>
      <c r="Z51" s="67" t="s">
        <v>52</v>
      </c>
      <c r="AA51" s="67" t="s">
        <v>6389</v>
      </c>
      <c r="AB51" s="67"/>
      <c r="AC51" s="67"/>
      <c r="AD51" s="67"/>
      <c r="AE51" s="67"/>
    </row>
    <row r="52" spans="1:31" hidden="1" x14ac:dyDescent="0.25">
      <c r="A52" s="66">
        <v>43812</v>
      </c>
      <c r="B52" s="67">
        <v>6312</v>
      </c>
      <c r="C52" s="67">
        <v>6924</v>
      </c>
      <c r="D52" s="67" t="s">
        <v>6390</v>
      </c>
      <c r="E52" s="67" t="s">
        <v>2178</v>
      </c>
      <c r="F52" s="67" t="s">
        <v>2178</v>
      </c>
      <c r="G52" s="68">
        <v>0.54513888888888884</v>
      </c>
      <c r="H52" s="69" t="s">
        <v>6391</v>
      </c>
      <c r="I52" s="69" t="s">
        <v>6392</v>
      </c>
      <c r="J52" s="67" t="s">
        <v>6393</v>
      </c>
      <c r="K52" s="67" t="s">
        <v>47</v>
      </c>
      <c r="L52" s="67"/>
      <c r="M52" s="67" t="s">
        <v>31</v>
      </c>
      <c r="N52" s="67" t="s">
        <v>408</v>
      </c>
      <c r="O52" s="67" t="s">
        <v>48</v>
      </c>
      <c r="P52" s="67" t="s">
        <v>49</v>
      </c>
      <c r="Q52" s="67" t="s">
        <v>36</v>
      </c>
      <c r="R52" s="67" t="s">
        <v>50</v>
      </c>
      <c r="S52" s="67" t="s">
        <v>57</v>
      </c>
      <c r="T52" s="67" t="s">
        <v>927</v>
      </c>
      <c r="U52" s="67" t="s">
        <v>51</v>
      </c>
      <c r="V52" s="67" t="s">
        <v>37</v>
      </c>
      <c r="W52" s="67" t="s">
        <v>38</v>
      </c>
      <c r="X52" s="67" t="s">
        <v>39</v>
      </c>
      <c r="Y52" s="67" t="s">
        <v>103</v>
      </c>
      <c r="Z52" s="67" t="s">
        <v>52</v>
      </c>
      <c r="AA52" s="67" t="s">
        <v>6394</v>
      </c>
      <c r="AB52" s="67"/>
      <c r="AC52" s="67"/>
      <c r="AD52" s="67"/>
      <c r="AE52" s="67"/>
    </row>
    <row r="53" spans="1:31" hidden="1" x14ac:dyDescent="0.25">
      <c r="A53" s="66">
        <v>43812</v>
      </c>
      <c r="B53" s="67">
        <v>6312</v>
      </c>
      <c r="C53" s="67">
        <v>6925</v>
      </c>
      <c r="D53" s="67" t="s">
        <v>6390</v>
      </c>
      <c r="E53" s="67" t="s">
        <v>2178</v>
      </c>
      <c r="F53" s="67" t="s">
        <v>2178</v>
      </c>
      <c r="G53" s="68">
        <v>0.54513888888888884</v>
      </c>
      <c r="H53" s="69" t="s">
        <v>6391</v>
      </c>
      <c r="I53" s="69" t="s">
        <v>6392</v>
      </c>
      <c r="J53" s="67" t="s">
        <v>6393</v>
      </c>
      <c r="K53" s="67" t="s">
        <v>30</v>
      </c>
      <c r="L53" s="67"/>
      <c r="M53" s="67" t="s">
        <v>31</v>
      </c>
      <c r="N53" s="67" t="s">
        <v>408</v>
      </c>
      <c r="O53" s="67" t="s">
        <v>48</v>
      </c>
      <c r="P53" s="67" t="s">
        <v>49</v>
      </c>
      <c r="Q53" s="67" t="s">
        <v>36</v>
      </c>
      <c r="R53" s="67" t="s">
        <v>50</v>
      </c>
      <c r="S53" s="67" t="s">
        <v>57</v>
      </c>
      <c r="T53" s="67" t="s">
        <v>927</v>
      </c>
      <c r="U53" s="67" t="s">
        <v>51</v>
      </c>
      <c r="V53" s="67" t="s">
        <v>37</v>
      </c>
      <c r="W53" s="67" t="s">
        <v>38</v>
      </c>
      <c r="X53" s="67" t="s">
        <v>39</v>
      </c>
      <c r="Y53" s="67" t="s">
        <v>103</v>
      </c>
      <c r="Z53" s="67" t="s">
        <v>52</v>
      </c>
      <c r="AA53" s="67" t="s">
        <v>6394</v>
      </c>
      <c r="AB53" s="67"/>
      <c r="AC53" s="67"/>
      <c r="AD53" s="67"/>
      <c r="AE53" s="67"/>
    </row>
    <row r="54" spans="1:31" hidden="1" x14ac:dyDescent="0.25">
      <c r="A54" s="66">
        <v>43811</v>
      </c>
      <c r="B54" s="67">
        <v>6321</v>
      </c>
      <c r="C54" s="67">
        <v>6939</v>
      </c>
      <c r="D54" s="67" t="s">
        <v>6395</v>
      </c>
      <c r="E54" s="67" t="s">
        <v>364</v>
      </c>
      <c r="F54" s="67" t="s">
        <v>364</v>
      </c>
      <c r="G54" s="68">
        <v>0.59375</v>
      </c>
      <c r="H54" s="69" t="s">
        <v>6396</v>
      </c>
      <c r="I54" s="69" t="s">
        <v>6397</v>
      </c>
      <c r="J54" s="67" t="s">
        <v>6398</v>
      </c>
      <c r="K54" s="67" t="s">
        <v>30</v>
      </c>
      <c r="L54" s="67">
        <v>14</v>
      </c>
      <c r="M54" s="67" t="s">
        <v>31</v>
      </c>
      <c r="N54" s="67" t="s">
        <v>401</v>
      </c>
      <c r="O54" s="67" t="s">
        <v>48</v>
      </c>
      <c r="P54" s="67" t="s">
        <v>33</v>
      </c>
      <c r="Q54" s="67" t="s">
        <v>36</v>
      </c>
      <c r="R54" s="67" t="s">
        <v>35</v>
      </c>
      <c r="S54" s="67" t="s">
        <v>3823</v>
      </c>
      <c r="T54" s="67" t="s">
        <v>36</v>
      </c>
      <c r="U54" s="67" t="s">
        <v>44</v>
      </c>
      <c r="V54" s="67" t="s">
        <v>37</v>
      </c>
      <c r="W54" s="67" t="s">
        <v>38</v>
      </c>
      <c r="X54" s="67" t="s">
        <v>39</v>
      </c>
      <c r="Y54" s="67" t="s">
        <v>103</v>
      </c>
      <c r="Z54" s="67" t="s">
        <v>45</v>
      </c>
      <c r="AA54" s="67" t="s">
        <v>6399</v>
      </c>
      <c r="AB54" s="67" t="s">
        <v>6400</v>
      </c>
      <c r="AC54" s="67" t="s">
        <v>6511</v>
      </c>
      <c r="AD54" s="67"/>
      <c r="AE54" s="67"/>
    </row>
    <row r="55" spans="1:31" hidden="1" x14ac:dyDescent="0.25">
      <c r="A55" s="66">
        <v>43811</v>
      </c>
      <c r="B55" s="67">
        <v>6313</v>
      </c>
      <c r="C55" s="67">
        <v>6926</v>
      </c>
      <c r="D55" s="67" t="s">
        <v>6401</v>
      </c>
      <c r="E55" s="67" t="s">
        <v>2178</v>
      </c>
      <c r="F55" s="67" t="s">
        <v>2178</v>
      </c>
      <c r="G55" s="68"/>
      <c r="H55" s="69" t="s">
        <v>6402</v>
      </c>
      <c r="I55" s="69" t="s">
        <v>6403</v>
      </c>
      <c r="J55" s="67" t="s">
        <v>6404</v>
      </c>
      <c r="K55" s="67" t="s">
        <v>47</v>
      </c>
      <c r="L55" s="67"/>
      <c r="M55" s="67" t="s">
        <v>31</v>
      </c>
      <c r="N55" s="67" t="s">
        <v>408</v>
      </c>
      <c r="O55" s="67" t="s">
        <v>48</v>
      </c>
      <c r="P55" s="67" t="s">
        <v>49</v>
      </c>
      <c r="Q55" s="67" t="s">
        <v>36</v>
      </c>
      <c r="R55" s="67" t="s">
        <v>50</v>
      </c>
      <c r="S55" s="67" t="s">
        <v>57</v>
      </c>
      <c r="T55" s="67" t="s">
        <v>927</v>
      </c>
      <c r="U55" s="67" t="s">
        <v>51</v>
      </c>
      <c r="V55" s="67" t="s">
        <v>37</v>
      </c>
      <c r="W55" s="67" t="s">
        <v>332</v>
      </c>
      <c r="X55" s="67" t="s">
        <v>39</v>
      </c>
      <c r="Y55" s="67" t="s">
        <v>103</v>
      </c>
      <c r="Z55" s="67" t="s">
        <v>52</v>
      </c>
      <c r="AA55" s="67" t="s">
        <v>6405</v>
      </c>
      <c r="AB55" s="67"/>
      <c r="AC55" s="67"/>
      <c r="AD55" s="67"/>
      <c r="AE55" s="67"/>
    </row>
    <row r="56" spans="1:31" hidden="1" x14ac:dyDescent="0.25">
      <c r="A56" s="66">
        <v>43811</v>
      </c>
      <c r="B56" s="67">
        <v>6309</v>
      </c>
      <c r="C56" s="67">
        <v>6921</v>
      </c>
      <c r="D56" s="67" t="s">
        <v>6406</v>
      </c>
      <c r="E56" s="67" t="s">
        <v>412</v>
      </c>
      <c r="F56" s="67" t="s">
        <v>59</v>
      </c>
      <c r="G56" s="68">
        <v>0.54166666666666663</v>
      </c>
      <c r="H56" s="69" t="s">
        <v>6407</v>
      </c>
      <c r="I56" s="69" t="s">
        <v>6408</v>
      </c>
      <c r="J56" s="67" t="s">
        <v>6409</v>
      </c>
      <c r="K56" s="67" t="s">
        <v>47</v>
      </c>
      <c r="L56" s="67">
        <v>74</v>
      </c>
      <c r="M56" s="67" t="s">
        <v>31</v>
      </c>
      <c r="N56" s="67" t="s">
        <v>331</v>
      </c>
      <c r="O56" s="67" t="s">
        <v>48</v>
      </c>
      <c r="P56" s="67" t="s">
        <v>62</v>
      </c>
      <c r="Q56" s="67" t="s">
        <v>60</v>
      </c>
      <c r="R56" s="67" t="s">
        <v>35</v>
      </c>
      <c r="S56" s="67" t="s">
        <v>57</v>
      </c>
      <c r="T56" s="67" t="s">
        <v>36</v>
      </c>
      <c r="U56" s="67" t="s">
        <v>44</v>
      </c>
      <c r="V56" s="67" t="s">
        <v>37</v>
      </c>
      <c r="W56" s="67" t="s">
        <v>38</v>
      </c>
      <c r="X56" s="67" t="s">
        <v>39</v>
      </c>
      <c r="Y56" s="67" t="s">
        <v>103</v>
      </c>
      <c r="Z56" s="67" t="s">
        <v>45</v>
      </c>
      <c r="AA56" s="67" t="s">
        <v>6410</v>
      </c>
      <c r="AB56" s="67" t="s">
        <v>6411</v>
      </c>
      <c r="AC56" s="67" t="s">
        <v>6412</v>
      </c>
      <c r="AD56" s="67" t="s">
        <v>6413</v>
      </c>
      <c r="AE56" s="67"/>
    </row>
    <row r="57" spans="1:31" hidden="1" x14ac:dyDescent="0.25">
      <c r="A57" s="66">
        <v>43810</v>
      </c>
      <c r="B57" s="67">
        <v>6311</v>
      </c>
      <c r="C57" s="67">
        <v>6923</v>
      </c>
      <c r="D57" s="67" t="s">
        <v>6414</v>
      </c>
      <c r="E57" s="67" t="s">
        <v>58</v>
      </c>
      <c r="F57" s="67" t="s">
        <v>59</v>
      </c>
      <c r="G57" s="68">
        <v>0.41666666666666669</v>
      </c>
      <c r="H57" s="69" t="s">
        <v>6415</v>
      </c>
      <c r="I57" s="69" t="s">
        <v>6416</v>
      </c>
      <c r="J57" s="67" t="s">
        <v>6417</v>
      </c>
      <c r="K57" s="67" t="s">
        <v>47</v>
      </c>
      <c r="L57" s="67">
        <v>78</v>
      </c>
      <c r="M57" s="67" t="s">
        <v>3541</v>
      </c>
      <c r="N57" s="67" t="s">
        <v>401</v>
      </c>
      <c r="O57" s="67" t="s">
        <v>368</v>
      </c>
      <c r="P57" s="67" t="s">
        <v>62</v>
      </c>
      <c r="Q57" s="67" t="s">
        <v>60</v>
      </c>
      <c r="R57" s="67" t="s">
        <v>35</v>
      </c>
      <c r="S57" s="67" t="s">
        <v>57</v>
      </c>
      <c r="T57" s="67" t="s">
        <v>147</v>
      </c>
      <c r="U57" s="67" t="s">
        <v>44</v>
      </c>
      <c r="V57" s="67" t="s">
        <v>37</v>
      </c>
      <c r="W57" s="67" t="s">
        <v>38</v>
      </c>
      <c r="X57" s="67" t="s">
        <v>39</v>
      </c>
      <c r="Y57" s="67" t="s">
        <v>103</v>
      </c>
      <c r="Z57" s="67" t="s">
        <v>45</v>
      </c>
      <c r="AA57" s="67" t="s">
        <v>6418</v>
      </c>
      <c r="AB57" s="67" t="s">
        <v>6419</v>
      </c>
      <c r="AC57" s="67" t="s">
        <v>6420</v>
      </c>
      <c r="AD57" s="67" t="s">
        <v>6421</v>
      </c>
      <c r="AE57" s="67"/>
    </row>
    <row r="58" spans="1:31" hidden="1" x14ac:dyDescent="0.25">
      <c r="A58" s="66">
        <v>43807</v>
      </c>
      <c r="B58" s="67">
        <v>6307</v>
      </c>
      <c r="C58" s="67">
        <v>6919</v>
      </c>
      <c r="D58" s="67" t="s">
        <v>6422</v>
      </c>
      <c r="E58" s="67" t="s">
        <v>125</v>
      </c>
      <c r="F58" s="67" t="s">
        <v>46</v>
      </c>
      <c r="G58" s="68"/>
      <c r="H58" s="69" t="s">
        <v>6423</v>
      </c>
      <c r="I58" s="69" t="s">
        <v>6424</v>
      </c>
      <c r="J58" s="67" t="s">
        <v>6425</v>
      </c>
      <c r="K58" s="67" t="s">
        <v>30</v>
      </c>
      <c r="L58" s="67">
        <v>13</v>
      </c>
      <c r="M58" s="67" t="s">
        <v>31</v>
      </c>
      <c r="N58" s="67" t="s">
        <v>32</v>
      </c>
      <c r="O58" s="67" t="s">
        <v>48</v>
      </c>
      <c r="P58" s="67" t="s">
        <v>49</v>
      </c>
      <c r="Q58" s="67" t="s">
        <v>34</v>
      </c>
      <c r="R58" s="67" t="s">
        <v>56</v>
      </c>
      <c r="S58" s="67" t="s">
        <v>346</v>
      </c>
      <c r="T58" s="67" t="s">
        <v>36</v>
      </c>
      <c r="U58" s="67" t="s">
        <v>51</v>
      </c>
      <c r="V58" s="67" t="s">
        <v>37</v>
      </c>
      <c r="W58" s="67" t="s">
        <v>38</v>
      </c>
      <c r="X58" s="67" t="s">
        <v>71</v>
      </c>
      <c r="Y58" s="67" t="s">
        <v>103</v>
      </c>
      <c r="Z58" s="67" t="s">
        <v>1192</v>
      </c>
      <c r="AA58" s="67" t="s">
        <v>6426</v>
      </c>
      <c r="AB58" s="67" t="s">
        <v>6427</v>
      </c>
      <c r="AC58" s="67" t="s">
        <v>6428</v>
      </c>
      <c r="AD58" s="67" t="s">
        <v>6429</v>
      </c>
      <c r="AE58" s="67"/>
    </row>
    <row r="59" spans="1:31" hidden="1" x14ac:dyDescent="0.25">
      <c r="A59" s="66">
        <v>43806</v>
      </c>
      <c r="B59" s="67">
        <v>6310</v>
      </c>
      <c r="C59" s="67">
        <v>6922</v>
      </c>
      <c r="D59" s="67" t="s">
        <v>6430</v>
      </c>
      <c r="E59" s="67" t="s">
        <v>63</v>
      </c>
      <c r="F59" s="67" t="s">
        <v>41</v>
      </c>
      <c r="G59" s="68">
        <v>0.59027777777777779</v>
      </c>
      <c r="H59" s="69" t="s">
        <v>6431</v>
      </c>
      <c r="I59" s="69" t="s">
        <v>6432</v>
      </c>
      <c r="J59" s="67" t="s">
        <v>6433</v>
      </c>
      <c r="K59" s="67" t="s">
        <v>30</v>
      </c>
      <c r="L59" s="67">
        <v>34</v>
      </c>
      <c r="M59" s="67" t="s">
        <v>31</v>
      </c>
      <c r="N59" s="67" t="s">
        <v>36</v>
      </c>
      <c r="O59" s="67" t="s">
        <v>48</v>
      </c>
      <c r="P59" s="67" t="s">
        <v>42</v>
      </c>
      <c r="Q59" s="67" t="s">
        <v>36</v>
      </c>
      <c r="R59" s="67" t="s">
        <v>35</v>
      </c>
      <c r="S59" s="67" t="s">
        <v>43</v>
      </c>
      <c r="T59" s="67" t="s">
        <v>927</v>
      </c>
      <c r="U59" s="67" t="s">
        <v>44</v>
      </c>
      <c r="V59" s="67" t="s">
        <v>37</v>
      </c>
      <c r="W59" s="67" t="s">
        <v>36</v>
      </c>
      <c r="X59" s="67" t="s">
        <v>39</v>
      </c>
      <c r="Y59" s="67" t="s">
        <v>39</v>
      </c>
      <c r="Z59" s="67" t="s">
        <v>45</v>
      </c>
      <c r="AA59" s="67" t="s">
        <v>6434</v>
      </c>
      <c r="AB59" s="67" t="s">
        <v>6435</v>
      </c>
      <c r="AC59" s="67" t="s">
        <v>6436</v>
      </c>
      <c r="AD59" s="67" t="s">
        <v>6437</v>
      </c>
      <c r="AE59" s="67" t="s">
        <v>6438</v>
      </c>
    </row>
    <row r="60" spans="1:31" hidden="1" x14ac:dyDescent="0.25">
      <c r="A60" s="66">
        <v>43805</v>
      </c>
      <c r="B60" s="67">
        <v>6306</v>
      </c>
      <c r="C60" s="67">
        <v>6918</v>
      </c>
      <c r="D60" s="67" t="s">
        <v>6032</v>
      </c>
      <c r="E60" s="67" t="s">
        <v>156</v>
      </c>
      <c r="F60" s="67" t="s">
        <v>123</v>
      </c>
      <c r="G60" s="68">
        <v>0.16666666666666666</v>
      </c>
      <c r="H60" s="69" t="s">
        <v>6033</v>
      </c>
      <c r="I60" s="69" t="s">
        <v>6034</v>
      </c>
      <c r="J60" s="67" t="s">
        <v>6035</v>
      </c>
      <c r="K60" s="67" t="s">
        <v>47</v>
      </c>
      <c r="L60" s="67">
        <v>20</v>
      </c>
      <c r="M60" s="67" t="s">
        <v>31</v>
      </c>
      <c r="N60" s="67" t="s">
        <v>331</v>
      </c>
      <c r="O60" s="67" t="s">
        <v>48</v>
      </c>
      <c r="P60" s="67" t="s">
        <v>62</v>
      </c>
      <c r="Q60" s="67" t="s">
        <v>492</v>
      </c>
      <c r="R60" s="67" t="s">
        <v>35</v>
      </c>
      <c r="S60" s="67" t="s">
        <v>57</v>
      </c>
      <c r="T60" s="67" t="s">
        <v>36</v>
      </c>
      <c r="U60" s="67" t="s">
        <v>44</v>
      </c>
      <c r="V60" s="67" t="s">
        <v>37</v>
      </c>
      <c r="W60" s="67" t="s">
        <v>332</v>
      </c>
      <c r="X60" s="67" t="s">
        <v>132</v>
      </c>
      <c r="Y60" s="67" t="s">
        <v>103</v>
      </c>
      <c r="Z60" s="67" t="s">
        <v>45</v>
      </c>
      <c r="AA60" s="67" t="s">
        <v>6036</v>
      </c>
      <c r="AB60" s="67" t="s">
        <v>6037</v>
      </c>
      <c r="AC60" s="67" t="s">
        <v>6038</v>
      </c>
      <c r="AD60" s="67"/>
      <c r="AE60" s="67"/>
    </row>
    <row r="61" spans="1:31" hidden="1" x14ac:dyDescent="0.25">
      <c r="A61" s="66">
        <v>43804</v>
      </c>
      <c r="B61" s="67">
        <v>6296</v>
      </c>
      <c r="C61" s="67">
        <v>6908</v>
      </c>
      <c r="D61" s="67" t="s">
        <v>6039</v>
      </c>
      <c r="E61" s="67" t="s">
        <v>867</v>
      </c>
      <c r="F61" s="67" t="s">
        <v>46</v>
      </c>
      <c r="G61" s="68">
        <v>0.60416666666666663</v>
      </c>
      <c r="H61" s="69" t="s">
        <v>6040</v>
      </c>
      <c r="I61" s="69" t="s">
        <v>6041</v>
      </c>
      <c r="J61" s="67" t="s">
        <v>6042</v>
      </c>
      <c r="K61" s="67" t="s">
        <v>47</v>
      </c>
      <c r="L61" s="67">
        <v>42</v>
      </c>
      <c r="M61" s="67" t="s">
        <v>6043</v>
      </c>
      <c r="N61" s="67" t="s">
        <v>32</v>
      </c>
      <c r="O61" s="67" t="s">
        <v>53</v>
      </c>
      <c r="P61" s="67" t="s">
        <v>62</v>
      </c>
      <c r="Q61" s="67" t="s">
        <v>36</v>
      </c>
      <c r="R61" s="67" t="s">
        <v>35</v>
      </c>
      <c r="S61" s="67" t="s">
        <v>127</v>
      </c>
      <c r="T61" s="67" t="s">
        <v>36</v>
      </c>
      <c r="U61" s="67" t="s">
        <v>44</v>
      </c>
      <c r="V61" s="67" t="s">
        <v>37</v>
      </c>
      <c r="W61" s="67" t="s">
        <v>581</v>
      </c>
      <c r="X61" s="67" t="s">
        <v>39</v>
      </c>
      <c r="Y61" s="67" t="s">
        <v>103</v>
      </c>
      <c r="Z61" s="67" t="s">
        <v>52</v>
      </c>
      <c r="AA61" s="67" t="s">
        <v>6044</v>
      </c>
      <c r="AB61" s="67" t="s">
        <v>6045</v>
      </c>
      <c r="AC61" s="67" t="s">
        <v>6046</v>
      </c>
      <c r="AD61" s="67" t="s">
        <v>6047</v>
      </c>
      <c r="AE61" s="67"/>
    </row>
    <row r="62" spans="1:31" hidden="1" x14ac:dyDescent="0.25">
      <c r="A62" s="66">
        <v>43804</v>
      </c>
      <c r="B62" s="67">
        <v>6295</v>
      </c>
      <c r="C62" s="67">
        <v>6907</v>
      </c>
      <c r="D62" s="67" t="s">
        <v>6048</v>
      </c>
      <c r="E62" s="67" t="s">
        <v>741</v>
      </c>
      <c r="F62" s="67" t="s">
        <v>405</v>
      </c>
      <c r="G62" s="68">
        <v>0.70833333333333337</v>
      </c>
      <c r="H62" s="69" t="s">
        <v>6049</v>
      </c>
      <c r="I62" s="69" t="s">
        <v>6050</v>
      </c>
      <c r="J62" s="67" t="s">
        <v>6051</v>
      </c>
      <c r="K62" s="67" t="s">
        <v>47</v>
      </c>
      <c r="L62" s="67">
        <v>55</v>
      </c>
      <c r="M62" s="67" t="s">
        <v>31</v>
      </c>
      <c r="N62" s="67" t="s">
        <v>459</v>
      </c>
      <c r="O62" s="67" t="s">
        <v>36</v>
      </c>
      <c r="P62" s="67" t="s">
        <v>49</v>
      </c>
      <c r="Q62" s="67" t="s">
        <v>34</v>
      </c>
      <c r="R62" s="67" t="s">
        <v>56</v>
      </c>
      <c r="S62" s="67" t="s">
        <v>3823</v>
      </c>
      <c r="T62" s="67" t="s">
        <v>147</v>
      </c>
      <c r="U62" s="67" t="s">
        <v>51</v>
      </c>
      <c r="V62" s="67" t="s">
        <v>37</v>
      </c>
      <c r="W62" s="67" t="s">
        <v>386</v>
      </c>
      <c r="X62" s="67" t="s">
        <v>39</v>
      </c>
      <c r="Y62" s="67" t="s">
        <v>112</v>
      </c>
      <c r="Z62" s="67" t="s">
        <v>120</v>
      </c>
      <c r="AA62" s="67" t="s">
        <v>6052</v>
      </c>
      <c r="AB62" s="67" t="s">
        <v>6053</v>
      </c>
      <c r="AC62" s="67" t="s">
        <v>6054</v>
      </c>
      <c r="AD62" s="67" t="s">
        <v>6055</v>
      </c>
      <c r="AE62" s="67" t="s">
        <v>6439</v>
      </c>
    </row>
    <row r="63" spans="1:31" hidden="1" x14ac:dyDescent="0.25">
      <c r="A63" s="66">
        <v>43803</v>
      </c>
      <c r="B63" s="67">
        <v>6294</v>
      </c>
      <c r="C63" s="67">
        <v>6906</v>
      </c>
      <c r="D63" s="67" t="s">
        <v>6056</v>
      </c>
      <c r="E63" s="67" t="s">
        <v>79</v>
      </c>
      <c r="F63" s="67" t="s">
        <v>59</v>
      </c>
      <c r="G63" s="68"/>
      <c r="H63" s="69" t="s">
        <v>6057</v>
      </c>
      <c r="I63" s="69" t="s">
        <v>6058</v>
      </c>
      <c r="J63" s="67" t="s">
        <v>6059</v>
      </c>
      <c r="K63" s="67" t="s">
        <v>47</v>
      </c>
      <c r="L63" s="67">
        <v>68</v>
      </c>
      <c r="M63" s="67" t="s">
        <v>31</v>
      </c>
      <c r="N63" s="67" t="s">
        <v>32</v>
      </c>
      <c r="O63" s="67" t="s">
        <v>48</v>
      </c>
      <c r="P63" s="67" t="s">
        <v>62</v>
      </c>
      <c r="Q63" s="67" t="s">
        <v>60</v>
      </c>
      <c r="R63" s="67" t="s">
        <v>35</v>
      </c>
      <c r="S63" s="67" t="s">
        <v>57</v>
      </c>
      <c r="T63" s="67" t="s">
        <v>36</v>
      </c>
      <c r="U63" s="67" t="s">
        <v>44</v>
      </c>
      <c r="V63" s="67" t="s">
        <v>37</v>
      </c>
      <c r="W63" s="67" t="s">
        <v>38</v>
      </c>
      <c r="X63" s="67" t="s">
        <v>39</v>
      </c>
      <c r="Y63" s="67" t="s">
        <v>39</v>
      </c>
      <c r="Z63" s="67" t="s">
        <v>45</v>
      </c>
      <c r="AA63" s="67" t="s">
        <v>6060</v>
      </c>
      <c r="AB63" s="67" t="s">
        <v>6061</v>
      </c>
      <c r="AC63" s="67"/>
      <c r="AD63" s="67"/>
      <c r="AE63" s="67"/>
    </row>
    <row r="64" spans="1:31" hidden="1" x14ac:dyDescent="0.25">
      <c r="A64" s="66">
        <v>43802</v>
      </c>
      <c r="B64" s="67">
        <v>6293</v>
      </c>
      <c r="C64" s="67">
        <v>6905</v>
      </c>
      <c r="D64" s="67" t="s">
        <v>6062</v>
      </c>
      <c r="E64" s="67" t="s">
        <v>404</v>
      </c>
      <c r="F64" s="67" t="s">
        <v>405</v>
      </c>
      <c r="G64" s="68">
        <v>0.43055555555555558</v>
      </c>
      <c r="H64" s="69" t="s">
        <v>6063</v>
      </c>
      <c r="I64" s="69" t="s">
        <v>6064</v>
      </c>
      <c r="J64" s="67" t="s">
        <v>6065</v>
      </c>
      <c r="K64" s="67" t="s">
        <v>47</v>
      </c>
      <c r="L64" s="67"/>
      <c r="M64" s="67" t="s">
        <v>31</v>
      </c>
      <c r="N64" s="67" t="s">
        <v>408</v>
      </c>
      <c r="O64" s="67" t="s">
        <v>48</v>
      </c>
      <c r="P64" s="67" t="s">
        <v>49</v>
      </c>
      <c r="Q64" s="67" t="s">
        <v>36</v>
      </c>
      <c r="R64" s="67" t="s">
        <v>50</v>
      </c>
      <c r="S64" s="67" t="s">
        <v>131</v>
      </c>
      <c r="T64" s="67" t="s">
        <v>927</v>
      </c>
      <c r="U64" s="67" t="s">
        <v>51</v>
      </c>
      <c r="V64" s="67" t="s">
        <v>37</v>
      </c>
      <c r="W64" s="67" t="s">
        <v>332</v>
      </c>
      <c r="X64" s="67" t="s">
        <v>39</v>
      </c>
      <c r="Y64" s="67" t="s">
        <v>103</v>
      </c>
      <c r="Z64" s="67" t="s">
        <v>52</v>
      </c>
      <c r="AA64" s="67" t="s">
        <v>6066</v>
      </c>
      <c r="AB64" s="67"/>
      <c r="AC64" s="67"/>
      <c r="AD64" s="67"/>
      <c r="AE64" s="67"/>
    </row>
    <row r="65" spans="1:31" hidden="1" x14ac:dyDescent="0.25">
      <c r="A65" s="66">
        <v>43802</v>
      </c>
      <c r="B65" s="67">
        <v>6292</v>
      </c>
      <c r="C65" s="67">
        <v>6903</v>
      </c>
      <c r="D65" s="67" t="s">
        <v>6067</v>
      </c>
      <c r="E65" s="67" t="s">
        <v>404</v>
      </c>
      <c r="F65" s="67" t="s">
        <v>405</v>
      </c>
      <c r="G65" s="68">
        <v>0.43055555555555558</v>
      </c>
      <c r="H65" s="69" t="s">
        <v>6068</v>
      </c>
      <c r="I65" s="69" t="s">
        <v>6069</v>
      </c>
      <c r="J65" s="67" t="s">
        <v>6065</v>
      </c>
      <c r="K65" s="67" t="s">
        <v>47</v>
      </c>
      <c r="L65" s="67"/>
      <c r="M65" s="67" t="s">
        <v>31</v>
      </c>
      <c r="N65" s="67" t="s">
        <v>408</v>
      </c>
      <c r="O65" s="67" t="s">
        <v>48</v>
      </c>
      <c r="P65" s="67" t="s">
        <v>49</v>
      </c>
      <c r="Q65" s="67" t="s">
        <v>36</v>
      </c>
      <c r="R65" s="67" t="s">
        <v>50</v>
      </c>
      <c r="S65" s="67" t="s">
        <v>131</v>
      </c>
      <c r="T65" s="67" t="s">
        <v>927</v>
      </c>
      <c r="U65" s="67" t="s">
        <v>51</v>
      </c>
      <c r="V65" s="67" t="s">
        <v>37</v>
      </c>
      <c r="W65" s="67" t="s">
        <v>38</v>
      </c>
      <c r="X65" s="67" t="s">
        <v>39</v>
      </c>
      <c r="Y65" s="67" t="s">
        <v>103</v>
      </c>
      <c r="Z65" s="67" t="s">
        <v>52</v>
      </c>
      <c r="AA65" s="67" t="s">
        <v>6066</v>
      </c>
      <c r="AB65" s="67"/>
      <c r="AC65" s="67"/>
      <c r="AD65" s="67"/>
      <c r="AE65" s="67"/>
    </row>
    <row r="66" spans="1:31" hidden="1" x14ac:dyDescent="0.25">
      <c r="A66" s="66">
        <v>43802</v>
      </c>
      <c r="B66" s="67">
        <v>6292</v>
      </c>
      <c r="C66" s="67">
        <v>6904</v>
      </c>
      <c r="D66" s="67" t="s">
        <v>6067</v>
      </c>
      <c r="E66" s="67" t="s">
        <v>404</v>
      </c>
      <c r="F66" s="67" t="s">
        <v>405</v>
      </c>
      <c r="G66" s="68">
        <v>0.43055555555555558</v>
      </c>
      <c r="H66" s="69" t="s">
        <v>6068</v>
      </c>
      <c r="I66" s="69" t="s">
        <v>6069</v>
      </c>
      <c r="J66" s="67" t="s">
        <v>6065</v>
      </c>
      <c r="K66" s="67" t="s">
        <v>30</v>
      </c>
      <c r="L66" s="67"/>
      <c r="M66" s="67" t="s">
        <v>31</v>
      </c>
      <c r="N66" s="67" t="s">
        <v>408</v>
      </c>
      <c r="O66" s="67" t="s">
        <v>48</v>
      </c>
      <c r="P66" s="67" t="s">
        <v>49</v>
      </c>
      <c r="Q66" s="67" t="s">
        <v>36</v>
      </c>
      <c r="R66" s="67" t="s">
        <v>50</v>
      </c>
      <c r="S66" s="67" t="s">
        <v>131</v>
      </c>
      <c r="T66" s="67" t="s">
        <v>927</v>
      </c>
      <c r="U66" s="67" t="s">
        <v>51</v>
      </c>
      <c r="V66" s="67" t="s">
        <v>37</v>
      </c>
      <c r="W66" s="67" t="s">
        <v>38</v>
      </c>
      <c r="X66" s="67" t="s">
        <v>39</v>
      </c>
      <c r="Y66" s="67" t="s">
        <v>103</v>
      </c>
      <c r="Z66" s="67" t="s">
        <v>52</v>
      </c>
      <c r="AA66" s="67" t="s">
        <v>6066</v>
      </c>
      <c r="AB66" s="67"/>
      <c r="AC66" s="67"/>
      <c r="AD66" s="67"/>
      <c r="AE66" s="67"/>
    </row>
    <row r="67" spans="1:31" hidden="1" x14ac:dyDescent="0.25">
      <c r="A67" s="66">
        <v>43802</v>
      </c>
      <c r="B67" s="67">
        <v>6291</v>
      </c>
      <c r="C67" s="67">
        <v>6901</v>
      </c>
      <c r="D67" s="67" t="s">
        <v>6070</v>
      </c>
      <c r="E67" s="67" t="s">
        <v>404</v>
      </c>
      <c r="F67" s="67" t="s">
        <v>405</v>
      </c>
      <c r="G67" s="68">
        <v>0.41666666666666669</v>
      </c>
      <c r="H67" s="69" t="s">
        <v>6071</v>
      </c>
      <c r="I67" s="69" t="s">
        <v>6072</v>
      </c>
      <c r="J67" s="67" t="s">
        <v>6065</v>
      </c>
      <c r="K67" s="67" t="s">
        <v>47</v>
      </c>
      <c r="L67" s="67">
        <v>93</v>
      </c>
      <c r="M67" s="67" t="s">
        <v>31</v>
      </c>
      <c r="N67" s="67" t="s">
        <v>408</v>
      </c>
      <c r="O67" s="67" t="s">
        <v>48</v>
      </c>
      <c r="P67" s="67" t="s">
        <v>49</v>
      </c>
      <c r="Q67" s="67" t="s">
        <v>60</v>
      </c>
      <c r="R67" s="67" t="s">
        <v>50</v>
      </c>
      <c r="S67" s="67" t="s">
        <v>131</v>
      </c>
      <c r="T67" s="67" t="s">
        <v>927</v>
      </c>
      <c r="U67" s="67" t="s">
        <v>51</v>
      </c>
      <c r="V67" s="67" t="s">
        <v>37</v>
      </c>
      <c r="W67" s="67" t="s">
        <v>38</v>
      </c>
      <c r="X67" s="67" t="s">
        <v>39</v>
      </c>
      <c r="Y67" s="67" t="s">
        <v>103</v>
      </c>
      <c r="Z67" s="67" t="s">
        <v>52</v>
      </c>
      <c r="AA67" s="67" t="s">
        <v>6066</v>
      </c>
      <c r="AB67" s="67"/>
      <c r="AC67" s="67"/>
      <c r="AD67" s="67"/>
      <c r="AE67" s="67"/>
    </row>
    <row r="68" spans="1:31" hidden="1" x14ac:dyDescent="0.25">
      <c r="A68" s="66">
        <v>43802</v>
      </c>
      <c r="B68" s="67">
        <v>6291</v>
      </c>
      <c r="C68" s="67">
        <v>6902</v>
      </c>
      <c r="D68" s="67" t="s">
        <v>6070</v>
      </c>
      <c r="E68" s="67" t="s">
        <v>404</v>
      </c>
      <c r="F68" s="67" t="s">
        <v>405</v>
      </c>
      <c r="G68" s="68">
        <v>0.41666666666666669</v>
      </c>
      <c r="H68" s="69" t="s">
        <v>6071</v>
      </c>
      <c r="I68" s="69" t="s">
        <v>6072</v>
      </c>
      <c r="J68" s="67" t="s">
        <v>6065</v>
      </c>
      <c r="K68" s="67" t="s">
        <v>47</v>
      </c>
      <c r="L68" s="67">
        <v>3</v>
      </c>
      <c r="M68" s="67" t="s">
        <v>31</v>
      </c>
      <c r="N68" s="67" t="s">
        <v>408</v>
      </c>
      <c r="O68" s="67" t="s">
        <v>48</v>
      </c>
      <c r="P68" s="67" t="s">
        <v>49</v>
      </c>
      <c r="Q68" s="67" t="s">
        <v>36</v>
      </c>
      <c r="R68" s="67" t="s">
        <v>50</v>
      </c>
      <c r="S68" s="67" t="s">
        <v>131</v>
      </c>
      <c r="T68" s="67" t="s">
        <v>927</v>
      </c>
      <c r="U68" s="67" t="s">
        <v>51</v>
      </c>
      <c r="V68" s="67" t="s">
        <v>37</v>
      </c>
      <c r="W68" s="67" t="s">
        <v>38</v>
      </c>
      <c r="X68" s="67" t="s">
        <v>39</v>
      </c>
      <c r="Y68" s="67" t="s">
        <v>103</v>
      </c>
      <c r="Z68" s="67" t="s">
        <v>52</v>
      </c>
      <c r="AA68" s="67" t="s">
        <v>6066</v>
      </c>
      <c r="AB68" s="67"/>
      <c r="AC68" s="67"/>
      <c r="AD68" s="67"/>
      <c r="AE68" s="67"/>
    </row>
    <row r="69" spans="1:31" hidden="1" x14ac:dyDescent="0.25">
      <c r="A69" s="66">
        <v>43802</v>
      </c>
      <c r="B69" s="67">
        <v>6290</v>
      </c>
      <c r="C69" s="67">
        <v>6899</v>
      </c>
      <c r="D69" s="67" t="s">
        <v>6073</v>
      </c>
      <c r="E69" s="67" t="s">
        <v>404</v>
      </c>
      <c r="F69" s="67" t="s">
        <v>405</v>
      </c>
      <c r="G69" s="68">
        <v>0.3125</v>
      </c>
      <c r="H69" s="69" t="s">
        <v>6074</v>
      </c>
      <c r="I69" s="69" t="s">
        <v>6075</v>
      </c>
      <c r="J69" s="67" t="s">
        <v>6065</v>
      </c>
      <c r="K69" s="67" t="s">
        <v>47</v>
      </c>
      <c r="L69" s="67"/>
      <c r="M69" s="67" t="s">
        <v>31</v>
      </c>
      <c r="N69" s="67" t="s">
        <v>408</v>
      </c>
      <c r="O69" s="67" t="s">
        <v>48</v>
      </c>
      <c r="P69" s="67" t="s">
        <v>49</v>
      </c>
      <c r="Q69" s="67" t="s">
        <v>36</v>
      </c>
      <c r="R69" s="67" t="s">
        <v>50</v>
      </c>
      <c r="S69" s="67" t="s">
        <v>131</v>
      </c>
      <c r="T69" s="67" t="s">
        <v>927</v>
      </c>
      <c r="U69" s="67" t="s">
        <v>51</v>
      </c>
      <c r="V69" s="67" t="s">
        <v>37</v>
      </c>
      <c r="W69" s="67" t="s">
        <v>38</v>
      </c>
      <c r="X69" s="67" t="s">
        <v>39</v>
      </c>
      <c r="Y69" s="67" t="s">
        <v>103</v>
      </c>
      <c r="Z69" s="67" t="s">
        <v>52</v>
      </c>
      <c r="AA69" s="67" t="s">
        <v>6066</v>
      </c>
      <c r="AB69" s="67"/>
      <c r="AC69" s="67"/>
      <c r="AD69" s="67"/>
      <c r="AE69" s="67"/>
    </row>
    <row r="70" spans="1:31" hidden="1" x14ac:dyDescent="0.25">
      <c r="A70" s="66">
        <v>43802</v>
      </c>
      <c r="B70" s="67">
        <v>6290</v>
      </c>
      <c r="C70" s="67">
        <v>6900</v>
      </c>
      <c r="D70" s="67" t="s">
        <v>6073</v>
      </c>
      <c r="E70" s="67" t="s">
        <v>404</v>
      </c>
      <c r="F70" s="67" t="s">
        <v>405</v>
      </c>
      <c r="G70" s="68">
        <v>0.3125</v>
      </c>
      <c r="H70" s="69" t="s">
        <v>6074</v>
      </c>
      <c r="I70" s="69" t="s">
        <v>6075</v>
      </c>
      <c r="J70" s="67" t="s">
        <v>6065</v>
      </c>
      <c r="K70" s="67" t="s">
        <v>47</v>
      </c>
      <c r="L70" s="67"/>
      <c r="M70" s="67" t="s">
        <v>31</v>
      </c>
      <c r="N70" s="67" t="s">
        <v>408</v>
      </c>
      <c r="O70" s="67" t="s">
        <v>48</v>
      </c>
      <c r="P70" s="67" t="s">
        <v>49</v>
      </c>
      <c r="Q70" s="67" t="s">
        <v>36</v>
      </c>
      <c r="R70" s="67" t="s">
        <v>50</v>
      </c>
      <c r="S70" s="67" t="s">
        <v>131</v>
      </c>
      <c r="T70" s="67" t="s">
        <v>927</v>
      </c>
      <c r="U70" s="67" t="s">
        <v>51</v>
      </c>
      <c r="V70" s="67" t="s">
        <v>37</v>
      </c>
      <c r="W70" s="67" t="s">
        <v>38</v>
      </c>
      <c r="X70" s="67" t="s">
        <v>39</v>
      </c>
      <c r="Y70" s="67" t="s">
        <v>103</v>
      </c>
      <c r="Z70" s="67" t="s">
        <v>52</v>
      </c>
      <c r="AA70" s="67" t="s">
        <v>6066</v>
      </c>
      <c r="AB70" s="67"/>
      <c r="AC70" s="67"/>
      <c r="AD70" s="67"/>
      <c r="AE70" s="67"/>
    </row>
    <row r="71" spans="1:31" hidden="1" x14ac:dyDescent="0.25">
      <c r="A71" s="66">
        <v>43801</v>
      </c>
      <c r="B71" s="67">
        <v>6298</v>
      </c>
      <c r="C71" s="67">
        <v>6910</v>
      </c>
      <c r="D71" s="67" t="s">
        <v>6076</v>
      </c>
      <c r="E71" s="67" t="s">
        <v>137</v>
      </c>
      <c r="F71" s="67" t="s">
        <v>122</v>
      </c>
      <c r="G71" s="68">
        <v>0.72916666666666663</v>
      </c>
      <c r="H71" s="69" t="s">
        <v>6077</v>
      </c>
      <c r="I71" s="69" t="s">
        <v>6078</v>
      </c>
      <c r="J71" s="67" t="s">
        <v>6079</v>
      </c>
      <c r="K71" s="67" t="s">
        <v>47</v>
      </c>
      <c r="L71" s="67">
        <v>70</v>
      </c>
      <c r="M71" s="67" t="s">
        <v>31</v>
      </c>
      <c r="N71" s="67" t="s">
        <v>408</v>
      </c>
      <c r="O71" s="67" t="s">
        <v>48</v>
      </c>
      <c r="P71" s="67" t="s">
        <v>49</v>
      </c>
      <c r="Q71" s="67" t="s">
        <v>60</v>
      </c>
      <c r="R71" s="67" t="s">
        <v>50</v>
      </c>
      <c r="S71" s="67" t="s">
        <v>57</v>
      </c>
      <c r="T71" s="67" t="s">
        <v>75</v>
      </c>
      <c r="U71" s="67" t="s">
        <v>51</v>
      </c>
      <c r="V71" s="67" t="s">
        <v>37</v>
      </c>
      <c r="W71" s="67" t="s">
        <v>332</v>
      </c>
      <c r="X71" s="67" t="s">
        <v>39</v>
      </c>
      <c r="Y71" s="67" t="s">
        <v>103</v>
      </c>
      <c r="Z71" s="67" t="s">
        <v>52</v>
      </c>
      <c r="AA71" s="67" t="s">
        <v>6080</v>
      </c>
      <c r="AB71" s="67"/>
      <c r="AC71" s="67"/>
      <c r="AD71" s="67"/>
      <c r="AE71" s="67"/>
    </row>
    <row r="72" spans="1:31" hidden="1" x14ac:dyDescent="0.25">
      <c r="A72" s="66">
        <v>43801</v>
      </c>
      <c r="B72" s="67">
        <v>6289</v>
      </c>
      <c r="C72" s="67">
        <v>6898</v>
      </c>
      <c r="D72" s="67" t="s">
        <v>6081</v>
      </c>
      <c r="E72" s="67" t="s">
        <v>364</v>
      </c>
      <c r="F72" s="67" t="s">
        <v>364</v>
      </c>
      <c r="G72" s="68"/>
      <c r="H72" s="69" t="s">
        <v>6082</v>
      </c>
      <c r="I72" s="69" t="s">
        <v>6083</v>
      </c>
      <c r="J72" s="67" t="s">
        <v>6084</v>
      </c>
      <c r="K72" s="67" t="s">
        <v>47</v>
      </c>
      <c r="L72" s="67">
        <v>82</v>
      </c>
      <c r="M72" s="67" t="s">
        <v>31</v>
      </c>
      <c r="N72" s="67" t="s">
        <v>519</v>
      </c>
      <c r="O72" s="67" t="s">
        <v>36</v>
      </c>
      <c r="P72" s="67" t="s">
        <v>520</v>
      </c>
      <c r="Q72" s="67" t="s">
        <v>60</v>
      </c>
      <c r="R72" s="67" t="s">
        <v>35</v>
      </c>
      <c r="S72" s="67" t="s">
        <v>57</v>
      </c>
      <c r="T72" s="67" t="s">
        <v>36</v>
      </c>
      <c r="U72" s="67" t="s">
        <v>44</v>
      </c>
      <c r="V72" s="67" t="s">
        <v>37</v>
      </c>
      <c r="W72" s="67" t="s">
        <v>36</v>
      </c>
      <c r="X72" s="67" t="s">
        <v>39</v>
      </c>
      <c r="Y72" s="67" t="s">
        <v>39</v>
      </c>
      <c r="Z72" s="67" t="s">
        <v>45</v>
      </c>
      <c r="AA72" s="67" t="s">
        <v>6085</v>
      </c>
      <c r="AB72" s="67" t="s">
        <v>6086</v>
      </c>
      <c r="AC72" s="67" t="s">
        <v>6087</v>
      </c>
      <c r="AD72" s="67"/>
      <c r="AE72" s="67"/>
    </row>
    <row r="73" spans="1:31" hidden="1" x14ac:dyDescent="0.25">
      <c r="A73" s="66">
        <v>43800</v>
      </c>
      <c r="B73" s="67">
        <v>6299</v>
      </c>
      <c r="C73" s="67">
        <v>6911</v>
      </c>
      <c r="D73" s="67" t="s">
        <v>5614</v>
      </c>
      <c r="E73" s="67" t="s">
        <v>63</v>
      </c>
      <c r="F73" s="67" t="s">
        <v>41</v>
      </c>
      <c r="G73" s="68">
        <v>0.66666666666666663</v>
      </c>
      <c r="H73" s="69" t="s">
        <v>6601</v>
      </c>
      <c r="I73" s="69" t="s">
        <v>6602</v>
      </c>
      <c r="J73" s="67" t="s">
        <v>6088</v>
      </c>
      <c r="K73" s="67" t="s">
        <v>47</v>
      </c>
      <c r="L73" s="67">
        <v>90</v>
      </c>
      <c r="M73" s="67" t="s">
        <v>31</v>
      </c>
      <c r="N73" s="67" t="s">
        <v>36</v>
      </c>
      <c r="O73" s="67" t="s">
        <v>36</v>
      </c>
      <c r="P73" s="67" t="s">
        <v>42</v>
      </c>
      <c r="Q73" s="67" t="s">
        <v>60</v>
      </c>
      <c r="R73" s="67" t="s">
        <v>76</v>
      </c>
      <c r="S73" s="67" t="s">
        <v>862</v>
      </c>
      <c r="T73" s="67" t="s">
        <v>863</v>
      </c>
      <c r="U73" s="67" t="s">
        <v>109</v>
      </c>
      <c r="V73" s="67" t="s">
        <v>66</v>
      </c>
      <c r="W73" s="67" t="s">
        <v>54</v>
      </c>
      <c r="X73" s="67" t="s">
        <v>71</v>
      </c>
      <c r="Y73" s="67" t="s">
        <v>129</v>
      </c>
      <c r="Z73" s="67" t="s">
        <v>108</v>
      </c>
      <c r="AA73" s="67" t="s">
        <v>6089</v>
      </c>
      <c r="AB73" s="67" t="s">
        <v>6090</v>
      </c>
      <c r="AC73" s="67"/>
      <c r="AD73" s="67"/>
      <c r="AE73" s="67"/>
    </row>
    <row r="74" spans="1:31" hidden="1" x14ac:dyDescent="0.25">
      <c r="A74" s="66">
        <v>43800</v>
      </c>
      <c r="B74" s="67">
        <v>6288</v>
      </c>
      <c r="C74" s="67">
        <v>6897</v>
      </c>
      <c r="D74" s="67" t="s">
        <v>6091</v>
      </c>
      <c r="E74" s="67" t="s">
        <v>79</v>
      </c>
      <c r="F74" s="67" t="s">
        <v>59</v>
      </c>
      <c r="G74" s="68">
        <v>0.89583333333333337</v>
      </c>
      <c r="H74" s="69" t="s">
        <v>6092</v>
      </c>
      <c r="I74" s="69" t="s">
        <v>6093</v>
      </c>
      <c r="J74" s="67" t="s">
        <v>6094</v>
      </c>
      <c r="K74" s="67" t="s">
        <v>47</v>
      </c>
      <c r="L74" s="67">
        <v>72</v>
      </c>
      <c r="M74" s="67" t="s">
        <v>31</v>
      </c>
      <c r="N74" s="67" t="s">
        <v>32</v>
      </c>
      <c r="O74" s="67" t="s">
        <v>48</v>
      </c>
      <c r="P74" s="67" t="s">
        <v>49</v>
      </c>
      <c r="Q74" s="67" t="s">
        <v>60</v>
      </c>
      <c r="R74" s="67" t="s">
        <v>56</v>
      </c>
      <c r="S74" s="67" t="s">
        <v>43</v>
      </c>
      <c r="T74" s="67" t="s">
        <v>36</v>
      </c>
      <c r="U74" s="67" t="s">
        <v>51</v>
      </c>
      <c r="V74" s="67" t="s">
        <v>37</v>
      </c>
      <c r="W74" s="67" t="s">
        <v>38</v>
      </c>
      <c r="X74" s="67" t="s">
        <v>39</v>
      </c>
      <c r="Y74" s="67" t="s">
        <v>39</v>
      </c>
      <c r="Z74" s="67" t="s">
        <v>40</v>
      </c>
      <c r="AA74" s="67" t="s">
        <v>6095</v>
      </c>
      <c r="AB74" s="67" t="s">
        <v>6096</v>
      </c>
      <c r="AC74" s="67" t="s">
        <v>6097</v>
      </c>
      <c r="AD74" s="67"/>
      <c r="AE74" s="67"/>
    </row>
    <row r="75" spans="1:31" hidden="1" x14ac:dyDescent="0.25">
      <c r="A75" s="66">
        <v>43800</v>
      </c>
      <c r="B75" s="67">
        <v>6287</v>
      </c>
      <c r="C75" s="67">
        <v>6896</v>
      </c>
      <c r="D75" s="67" t="s">
        <v>6098</v>
      </c>
      <c r="E75" s="67" t="s">
        <v>357</v>
      </c>
      <c r="F75" s="67" t="s">
        <v>358</v>
      </c>
      <c r="G75" s="68">
        <v>0.38541666666666669</v>
      </c>
      <c r="H75" s="69" t="s">
        <v>6099</v>
      </c>
      <c r="I75" s="69" t="s">
        <v>6100</v>
      </c>
      <c r="J75" s="67" t="s">
        <v>6101</v>
      </c>
      <c r="K75" s="67" t="s">
        <v>47</v>
      </c>
      <c r="L75" s="67">
        <v>25</v>
      </c>
      <c r="M75" s="67" t="s">
        <v>31</v>
      </c>
      <c r="N75" s="67" t="s">
        <v>331</v>
      </c>
      <c r="O75" s="67" t="s">
        <v>48</v>
      </c>
      <c r="P75" s="67" t="s">
        <v>62</v>
      </c>
      <c r="Q75" s="67" t="s">
        <v>36</v>
      </c>
      <c r="R75" s="67" t="s">
        <v>35</v>
      </c>
      <c r="S75" s="67" t="s">
        <v>57</v>
      </c>
      <c r="T75" s="67" t="s">
        <v>36</v>
      </c>
      <c r="U75" s="67" t="s">
        <v>44</v>
      </c>
      <c r="V75" s="67" t="s">
        <v>37</v>
      </c>
      <c r="W75" s="67" t="s">
        <v>332</v>
      </c>
      <c r="X75" s="67" t="s">
        <v>71</v>
      </c>
      <c r="Y75" s="67" t="s">
        <v>103</v>
      </c>
      <c r="Z75" s="67" t="s">
        <v>45</v>
      </c>
      <c r="AA75" s="67" t="s">
        <v>6102</v>
      </c>
      <c r="AB75" s="67"/>
      <c r="AC75" s="67"/>
      <c r="AD75" s="67"/>
      <c r="AE75" s="67"/>
    </row>
    <row r="76" spans="1:31" hidden="1" x14ac:dyDescent="0.25">
      <c r="A76" s="66">
        <v>43799</v>
      </c>
      <c r="B76" s="67">
        <v>6297</v>
      </c>
      <c r="C76" s="67">
        <v>6909</v>
      </c>
      <c r="D76" s="67" t="s">
        <v>6103</v>
      </c>
      <c r="E76" s="67" t="s">
        <v>693</v>
      </c>
      <c r="F76" s="67" t="s">
        <v>123</v>
      </c>
      <c r="G76" s="68"/>
      <c r="H76" s="69" t="s">
        <v>6104</v>
      </c>
      <c r="I76" s="69" t="s">
        <v>6105</v>
      </c>
      <c r="J76" s="67" t="s">
        <v>6106</v>
      </c>
      <c r="K76" s="67" t="s">
        <v>47</v>
      </c>
      <c r="L76" s="67">
        <v>50</v>
      </c>
      <c r="M76" s="67" t="s">
        <v>171</v>
      </c>
      <c r="N76" s="67" t="s">
        <v>126</v>
      </c>
      <c r="O76" s="67" t="s">
        <v>133</v>
      </c>
      <c r="P76" s="67" t="s">
        <v>62</v>
      </c>
      <c r="Q76" s="67" t="s">
        <v>36</v>
      </c>
      <c r="R76" s="67" t="s">
        <v>35</v>
      </c>
      <c r="S76" s="67" t="s">
        <v>127</v>
      </c>
      <c r="T76" s="67" t="s">
        <v>927</v>
      </c>
      <c r="U76" s="67" t="s">
        <v>44</v>
      </c>
      <c r="V76" s="67" t="s">
        <v>37</v>
      </c>
      <c r="W76" s="67" t="s">
        <v>140</v>
      </c>
      <c r="X76" s="67" t="s">
        <v>39</v>
      </c>
      <c r="Y76" s="67" t="s">
        <v>103</v>
      </c>
      <c r="Z76" s="67" t="s">
        <v>45</v>
      </c>
      <c r="AA76" s="67" t="s">
        <v>6107</v>
      </c>
      <c r="AB76" s="67" t="s">
        <v>6108</v>
      </c>
      <c r="AC76" s="67"/>
      <c r="AD76" s="67"/>
      <c r="AE76" s="67"/>
    </row>
    <row r="77" spans="1:31" hidden="1" x14ac:dyDescent="0.25">
      <c r="A77" s="66">
        <v>43799</v>
      </c>
      <c r="B77" s="67">
        <v>6286</v>
      </c>
      <c r="C77" s="67">
        <v>6895</v>
      </c>
      <c r="D77" s="67" t="s">
        <v>6109</v>
      </c>
      <c r="E77" s="67" t="s">
        <v>106</v>
      </c>
      <c r="F77" s="67" t="s">
        <v>41</v>
      </c>
      <c r="G77" s="68">
        <v>0.62152777777777779</v>
      </c>
      <c r="H77" s="69" t="s">
        <v>6110</v>
      </c>
      <c r="I77" s="69" t="s">
        <v>6111</v>
      </c>
      <c r="J77" s="67" t="s">
        <v>6112</v>
      </c>
      <c r="K77" s="67" t="s">
        <v>30</v>
      </c>
      <c r="L77" s="67">
        <v>65</v>
      </c>
      <c r="M77" s="67" t="s">
        <v>95</v>
      </c>
      <c r="N77" s="67" t="s">
        <v>36</v>
      </c>
      <c r="O77" s="67" t="s">
        <v>53</v>
      </c>
      <c r="P77" s="67" t="s">
        <v>33</v>
      </c>
      <c r="Q77" s="67" t="s">
        <v>60</v>
      </c>
      <c r="R77" s="67" t="s">
        <v>76</v>
      </c>
      <c r="S77" s="67" t="s">
        <v>43</v>
      </c>
      <c r="T77" s="67" t="s">
        <v>36</v>
      </c>
      <c r="U77" s="67" t="s">
        <v>82</v>
      </c>
      <c r="V77" s="67" t="s">
        <v>37</v>
      </c>
      <c r="W77" s="67" t="s">
        <v>54</v>
      </c>
      <c r="X77" s="67" t="s">
        <v>39</v>
      </c>
      <c r="Y77" s="67" t="s">
        <v>39</v>
      </c>
      <c r="Z77" s="67" t="s">
        <v>120</v>
      </c>
      <c r="AA77" s="67" t="s">
        <v>6113</v>
      </c>
      <c r="AB77" s="67" t="s">
        <v>6114</v>
      </c>
      <c r="AC77" s="67"/>
      <c r="AD77" s="67"/>
      <c r="AE77" s="67"/>
    </row>
    <row r="78" spans="1:31" hidden="1" x14ac:dyDescent="0.25">
      <c r="A78" s="66">
        <v>43799</v>
      </c>
      <c r="B78" s="67">
        <v>6285</v>
      </c>
      <c r="C78" s="67">
        <v>6894</v>
      </c>
      <c r="D78" s="67" t="s">
        <v>653</v>
      </c>
      <c r="E78" s="67" t="s">
        <v>654</v>
      </c>
      <c r="F78" s="67" t="s">
        <v>537</v>
      </c>
      <c r="G78" s="68">
        <v>0.40277777777777779</v>
      </c>
      <c r="H78" s="69" t="s">
        <v>6115</v>
      </c>
      <c r="I78" s="69" t="s">
        <v>6116</v>
      </c>
      <c r="J78" s="67" t="s">
        <v>6117</v>
      </c>
      <c r="K78" s="67" t="s">
        <v>47</v>
      </c>
      <c r="L78" s="67">
        <v>55</v>
      </c>
      <c r="M78" s="67" t="s">
        <v>31</v>
      </c>
      <c r="N78" s="67" t="s">
        <v>401</v>
      </c>
      <c r="O78" s="67" t="s">
        <v>48</v>
      </c>
      <c r="P78" s="67" t="s">
        <v>42</v>
      </c>
      <c r="Q78" s="67" t="s">
        <v>60</v>
      </c>
      <c r="R78" s="67" t="s">
        <v>35</v>
      </c>
      <c r="S78" s="67" t="s">
        <v>57</v>
      </c>
      <c r="T78" s="67" t="s">
        <v>36</v>
      </c>
      <c r="U78" s="67" t="s">
        <v>44</v>
      </c>
      <c r="V78" s="67" t="s">
        <v>37</v>
      </c>
      <c r="W78" s="67" t="s">
        <v>38</v>
      </c>
      <c r="X78" s="67" t="s">
        <v>39</v>
      </c>
      <c r="Y78" s="67" t="s">
        <v>103</v>
      </c>
      <c r="Z78" s="67" t="s">
        <v>45</v>
      </c>
      <c r="AA78" s="67" t="s">
        <v>6118</v>
      </c>
      <c r="AB78" s="67" t="s">
        <v>6119</v>
      </c>
      <c r="AC78" s="67" t="s">
        <v>6120</v>
      </c>
      <c r="AD78" s="67" t="s">
        <v>6121</v>
      </c>
      <c r="AE78" s="67"/>
    </row>
    <row r="79" spans="1:31" hidden="1" x14ac:dyDescent="0.25">
      <c r="A79" s="66">
        <v>43798</v>
      </c>
      <c r="B79" s="67">
        <v>6284</v>
      </c>
      <c r="C79" s="67">
        <v>6891</v>
      </c>
      <c r="D79" s="67" t="s">
        <v>6122</v>
      </c>
      <c r="E79" s="67" t="s">
        <v>979</v>
      </c>
      <c r="F79" s="67" t="s">
        <v>59</v>
      </c>
      <c r="G79" s="68">
        <v>0.41666666666666669</v>
      </c>
      <c r="H79" s="69" t="s">
        <v>6123</v>
      </c>
      <c r="I79" s="69" t="s">
        <v>6124</v>
      </c>
      <c r="J79" s="67" t="s">
        <v>6125</v>
      </c>
      <c r="K79" s="67" t="s">
        <v>47</v>
      </c>
      <c r="L79" s="67"/>
      <c r="M79" s="67" t="s">
        <v>31</v>
      </c>
      <c r="N79" s="67" t="s">
        <v>126</v>
      </c>
      <c r="O79" s="67" t="s">
        <v>36</v>
      </c>
      <c r="P79" s="67" t="s">
        <v>49</v>
      </c>
      <c r="Q79" s="67" t="s">
        <v>36</v>
      </c>
      <c r="R79" s="67" t="s">
        <v>50</v>
      </c>
      <c r="S79" s="67" t="s">
        <v>127</v>
      </c>
      <c r="T79" s="67" t="s">
        <v>36</v>
      </c>
      <c r="U79" s="67" t="s">
        <v>51</v>
      </c>
      <c r="V79" s="67" t="s">
        <v>37</v>
      </c>
      <c r="W79" s="67" t="s">
        <v>301</v>
      </c>
      <c r="X79" s="67" t="s">
        <v>39</v>
      </c>
      <c r="Y79" s="67" t="s">
        <v>104</v>
      </c>
      <c r="Z79" s="67" t="s">
        <v>52</v>
      </c>
      <c r="AA79" s="67" t="s">
        <v>6126</v>
      </c>
      <c r="AB79" s="67"/>
      <c r="AC79" s="67"/>
      <c r="AD79" s="67"/>
      <c r="AE79" s="67"/>
    </row>
    <row r="80" spans="1:31" hidden="1" x14ac:dyDescent="0.25">
      <c r="A80" s="66">
        <v>43798</v>
      </c>
      <c r="B80" s="67">
        <v>6284</v>
      </c>
      <c r="C80" s="67">
        <v>6892</v>
      </c>
      <c r="D80" s="67" t="s">
        <v>6122</v>
      </c>
      <c r="E80" s="67" t="s">
        <v>979</v>
      </c>
      <c r="F80" s="67" t="s">
        <v>59</v>
      </c>
      <c r="G80" s="68">
        <v>0.41666666666666669</v>
      </c>
      <c r="H80" s="69" t="s">
        <v>6123</v>
      </c>
      <c r="I80" s="69" t="s">
        <v>6124</v>
      </c>
      <c r="J80" s="67" t="s">
        <v>6125</v>
      </c>
      <c r="K80" s="67" t="s">
        <v>47</v>
      </c>
      <c r="L80" s="67"/>
      <c r="M80" s="67" t="s">
        <v>31</v>
      </c>
      <c r="N80" s="67" t="s">
        <v>126</v>
      </c>
      <c r="O80" s="67" t="s">
        <v>36</v>
      </c>
      <c r="P80" s="67" t="s">
        <v>49</v>
      </c>
      <c r="Q80" s="67" t="s">
        <v>36</v>
      </c>
      <c r="R80" s="67" t="s">
        <v>50</v>
      </c>
      <c r="S80" s="67" t="s">
        <v>127</v>
      </c>
      <c r="T80" s="67" t="s">
        <v>36</v>
      </c>
      <c r="U80" s="67" t="s">
        <v>51</v>
      </c>
      <c r="V80" s="67" t="s">
        <v>37</v>
      </c>
      <c r="W80" s="67" t="s">
        <v>301</v>
      </c>
      <c r="X80" s="67" t="s">
        <v>39</v>
      </c>
      <c r="Y80" s="67" t="s">
        <v>104</v>
      </c>
      <c r="Z80" s="67" t="s">
        <v>52</v>
      </c>
      <c r="AA80" s="67" t="s">
        <v>6126</v>
      </c>
      <c r="AB80" s="67"/>
      <c r="AC80" s="67"/>
      <c r="AD80" s="67"/>
      <c r="AE80" s="67"/>
    </row>
    <row r="81" spans="1:31" hidden="1" x14ac:dyDescent="0.25">
      <c r="A81" s="66">
        <v>43798</v>
      </c>
      <c r="B81" s="67">
        <v>6284</v>
      </c>
      <c r="C81" s="67">
        <v>6893</v>
      </c>
      <c r="D81" s="67" t="s">
        <v>6122</v>
      </c>
      <c r="E81" s="67" t="s">
        <v>979</v>
      </c>
      <c r="F81" s="67" t="s">
        <v>59</v>
      </c>
      <c r="G81" s="68">
        <v>0.41666666666666669</v>
      </c>
      <c r="H81" s="69" t="s">
        <v>6123</v>
      </c>
      <c r="I81" s="69" t="s">
        <v>6124</v>
      </c>
      <c r="J81" s="67" t="s">
        <v>6125</v>
      </c>
      <c r="K81" s="67" t="s">
        <v>47</v>
      </c>
      <c r="L81" s="67"/>
      <c r="M81" s="67" t="s">
        <v>31</v>
      </c>
      <c r="N81" s="67" t="s">
        <v>126</v>
      </c>
      <c r="O81" s="67" t="s">
        <v>36</v>
      </c>
      <c r="P81" s="67" t="s">
        <v>49</v>
      </c>
      <c r="Q81" s="67" t="s">
        <v>36</v>
      </c>
      <c r="R81" s="67" t="s">
        <v>50</v>
      </c>
      <c r="S81" s="67" t="s">
        <v>127</v>
      </c>
      <c r="T81" s="67" t="s">
        <v>36</v>
      </c>
      <c r="U81" s="67" t="s">
        <v>51</v>
      </c>
      <c r="V81" s="67" t="s">
        <v>37</v>
      </c>
      <c r="W81" s="67" t="s">
        <v>301</v>
      </c>
      <c r="X81" s="67" t="s">
        <v>39</v>
      </c>
      <c r="Y81" s="67" t="s">
        <v>104</v>
      </c>
      <c r="Z81" s="67" t="s">
        <v>52</v>
      </c>
      <c r="AA81" s="67" t="s">
        <v>6126</v>
      </c>
      <c r="AB81" s="67"/>
      <c r="AC81" s="67"/>
      <c r="AD81" s="67"/>
      <c r="AE81" s="67"/>
    </row>
    <row r="82" spans="1:31" hidden="1" x14ac:dyDescent="0.25">
      <c r="A82" s="66">
        <v>43797</v>
      </c>
      <c r="B82" s="67">
        <v>6283</v>
      </c>
      <c r="C82" s="67">
        <v>6890</v>
      </c>
      <c r="D82" s="67" t="s">
        <v>6127</v>
      </c>
      <c r="E82" s="67" t="s">
        <v>137</v>
      </c>
      <c r="F82" s="67" t="s">
        <v>122</v>
      </c>
      <c r="G82" s="68"/>
      <c r="H82" s="69" t="s">
        <v>6128</v>
      </c>
      <c r="I82" s="69" t="s">
        <v>6129</v>
      </c>
      <c r="J82" s="67" t="s">
        <v>6130</v>
      </c>
      <c r="K82" s="67" t="s">
        <v>47</v>
      </c>
      <c r="L82" s="67">
        <v>57</v>
      </c>
      <c r="M82" s="67" t="s">
        <v>31</v>
      </c>
      <c r="N82" s="67" t="s">
        <v>32</v>
      </c>
      <c r="O82" s="67" t="s">
        <v>385</v>
      </c>
      <c r="P82" s="67" t="s">
        <v>62</v>
      </c>
      <c r="Q82" s="67" t="s">
        <v>36</v>
      </c>
      <c r="R82" s="67" t="s">
        <v>56</v>
      </c>
      <c r="S82" s="67" t="s">
        <v>127</v>
      </c>
      <c r="T82" s="67" t="s">
        <v>36</v>
      </c>
      <c r="U82" s="67" t="s">
        <v>51</v>
      </c>
      <c r="V82" s="67" t="s">
        <v>37</v>
      </c>
      <c r="W82" s="67" t="s">
        <v>160</v>
      </c>
      <c r="X82" s="67" t="s">
        <v>71</v>
      </c>
      <c r="Y82" s="67" t="s">
        <v>71</v>
      </c>
      <c r="Z82" s="67" t="s">
        <v>40</v>
      </c>
      <c r="AA82" s="67" t="s">
        <v>6131</v>
      </c>
      <c r="AB82" s="67" t="s">
        <v>6132</v>
      </c>
      <c r="AC82" s="67"/>
      <c r="AD82" s="67"/>
      <c r="AE82" s="67"/>
    </row>
    <row r="83" spans="1:31" hidden="1" x14ac:dyDescent="0.25">
      <c r="A83" s="66">
        <v>43796</v>
      </c>
      <c r="B83" s="67">
        <v>6282</v>
      </c>
      <c r="C83" s="67">
        <v>6889</v>
      </c>
      <c r="D83" s="67" t="s">
        <v>6133</v>
      </c>
      <c r="E83" s="67" t="s">
        <v>867</v>
      </c>
      <c r="F83" s="67" t="s">
        <v>46</v>
      </c>
      <c r="G83" s="68">
        <v>0.51041666666666663</v>
      </c>
      <c r="H83" s="69" t="s">
        <v>6134</v>
      </c>
      <c r="I83" s="69" t="s">
        <v>6135</v>
      </c>
      <c r="J83" s="67" t="s">
        <v>6136</v>
      </c>
      <c r="K83" s="67" t="s">
        <v>47</v>
      </c>
      <c r="L83" s="67">
        <v>79</v>
      </c>
      <c r="M83" s="67" t="s">
        <v>31</v>
      </c>
      <c r="N83" s="67" t="s">
        <v>519</v>
      </c>
      <c r="O83" s="67" t="s">
        <v>48</v>
      </c>
      <c r="P83" s="67" t="s">
        <v>62</v>
      </c>
      <c r="Q83" s="67" t="s">
        <v>60</v>
      </c>
      <c r="R83" s="67" t="s">
        <v>56</v>
      </c>
      <c r="S83" s="67" t="s">
        <v>57</v>
      </c>
      <c r="T83" s="67" t="s">
        <v>36</v>
      </c>
      <c r="U83" s="67" t="s">
        <v>51</v>
      </c>
      <c r="V83" s="67" t="s">
        <v>37</v>
      </c>
      <c r="W83" s="67" t="s">
        <v>38</v>
      </c>
      <c r="X83" s="67" t="s">
        <v>39</v>
      </c>
      <c r="Y83" s="67" t="s">
        <v>103</v>
      </c>
      <c r="Z83" s="67" t="s">
        <v>52</v>
      </c>
      <c r="AA83" s="67" t="s">
        <v>6137</v>
      </c>
      <c r="AB83" s="67"/>
      <c r="AC83" s="67"/>
      <c r="AD83" s="67"/>
      <c r="AE83" s="67"/>
    </row>
    <row r="84" spans="1:31" hidden="1" x14ac:dyDescent="0.25">
      <c r="A84" s="66">
        <v>43794</v>
      </c>
      <c r="B84" s="67">
        <v>6281</v>
      </c>
      <c r="C84" s="67">
        <v>6887</v>
      </c>
      <c r="D84" s="67" t="s">
        <v>6138</v>
      </c>
      <c r="E84" s="67" t="s">
        <v>79</v>
      </c>
      <c r="F84" s="67" t="s">
        <v>59</v>
      </c>
      <c r="G84" s="68">
        <v>0.35069444444444442</v>
      </c>
      <c r="H84" s="69" t="s">
        <v>6139</v>
      </c>
      <c r="I84" s="69" t="s">
        <v>6140</v>
      </c>
      <c r="J84" s="67" t="s">
        <v>6141</v>
      </c>
      <c r="K84" s="67" t="s">
        <v>47</v>
      </c>
      <c r="L84" s="67"/>
      <c r="M84" s="67" t="s">
        <v>31</v>
      </c>
      <c r="N84" s="67" t="s">
        <v>126</v>
      </c>
      <c r="O84" s="67" t="s">
        <v>385</v>
      </c>
      <c r="P84" s="67" t="s">
        <v>49</v>
      </c>
      <c r="Q84" s="67" t="s">
        <v>36</v>
      </c>
      <c r="R84" s="67" t="s">
        <v>56</v>
      </c>
      <c r="S84" s="67" t="s">
        <v>127</v>
      </c>
      <c r="T84" s="67" t="s">
        <v>36</v>
      </c>
      <c r="U84" s="67" t="s">
        <v>51</v>
      </c>
      <c r="V84" s="67" t="s">
        <v>37</v>
      </c>
      <c r="W84" s="67" t="s">
        <v>160</v>
      </c>
      <c r="X84" s="67" t="s">
        <v>39</v>
      </c>
      <c r="Y84" s="67" t="s">
        <v>104</v>
      </c>
      <c r="Z84" s="67" t="s">
        <v>52</v>
      </c>
      <c r="AA84" s="67" t="s">
        <v>6142</v>
      </c>
      <c r="AB84" s="67" t="s">
        <v>6143</v>
      </c>
      <c r="AC84" s="67" t="s">
        <v>6144</v>
      </c>
      <c r="AD84" s="67"/>
      <c r="AE84" s="67"/>
    </row>
    <row r="85" spans="1:31" hidden="1" x14ac:dyDescent="0.25">
      <c r="A85" s="66">
        <v>43794</v>
      </c>
      <c r="B85" s="67">
        <v>6281</v>
      </c>
      <c r="C85" s="67">
        <v>6888</v>
      </c>
      <c r="D85" s="67" t="s">
        <v>6138</v>
      </c>
      <c r="E85" s="67" t="s">
        <v>79</v>
      </c>
      <c r="F85" s="67" t="s">
        <v>59</v>
      </c>
      <c r="G85" s="68">
        <v>0.35069444444444442</v>
      </c>
      <c r="H85" s="69" t="s">
        <v>6139</v>
      </c>
      <c r="I85" s="69" t="s">
        <v>6140</v>
      </c>
      <c r="J85" s="67" t="s">
        <v>6141</v>
      </c>
      <c r="K85" s="67" t="s">
        <v>47</v>
      </c>
      <c r="L85" s="67"/>
      <c r="M85" s="67" t="s">
        <v>31</v>
      </c>
      <c r="N85" s="67" t="s">
        <v>126</v>
      </c>
      <c r="O85" s="67" t="s">
        <v>385</v>
      </c>
      <c r="P85" s="67" t="s">
        <v>49</v>
      </c>
      <c r="Q85" s="67" t="s">
        <v>36</v>
      </c>
      <c r="R85" s="67" t="s">
        <v>56</v>
      </c>
      <c r="S85" s="67" t="s">
        <v>127</v>
      </c>
      <c r="T85" s="67" t="s">
        <v>36</v>
      </c>
      <c r="U85" s="67" t="s">
        <v>51</v>
      </c>
      <c r="V85" s="67" t="s">
        <v>37</v>
      </c>
      <c r="W85" s="67" t="s">
        <v>160</v>
      </c>
      <c r="X85" s="67" t="s">
        <v>39</v>
      </c>
      <c r="Y85" s="67" t="s">
        <v>104</v>
      </c>
      <c r="Z85" s="67" t="s">
        <v>52</v>
      </c>
      <c r="AA85" s="67" t="s">
        <v>6142</v>
      </c>
      <c r="AB85" s="67" t="s">
        <v>6143</v>
      </c>
      <c r="AC85" s="67" t="s">
        <v>6144</v>
      </c>
      <c r="AD85" s="67"/>
      <c r="AE85" s="67"/>
    </row>
    <row r="86" spans="1:31" hidden="1" x14ac:dyDescent="0.25">
      <c r="A86" s="66">
        <v>43793</v>
      </c>
      <c r="B86" s="67">
        <v>6302</v>
      </c>
      <c r="C86" s="67">
        <v>6914</v>
      </c>
      <c r="D86" s="67" t="s">
        <v>6145</v>
      </c>
      <c r="E86" s="67" t="s">
        <v>654</v>
      </c>
      <c r="F86" s="67" t="s">
        <v>537</v>
      </c>
      <c r="G86" s="68"/>
      <c r="H86" s="69" t="s">
        <v>6146</v>
      </c>
      <c r="I86" s="69" t="s">
        <v>6147</v>
      </c>
      <c r="J86" s="67" t="s">
        <v>6148</v>
      </c>
      <c r="K86" s="67" t="s">
        <v>47</v>
      </c>
      <c r="L86" s="67">
        <v>65</v>
      </c>
      <c r="M86" s="67" t="s">
        <v>31</v>
      </c>
      <c r="N86" s="67" t="s">
        <v>36</v>
      </c>
      <c r="O86" s="67" t="s">
        <v>48</v>
      </c>
      <c r="P86" s="67" t="s">
        <v>42</v>
      </c>
      <c r="Q86" s="67" t="s">
        <v>60</v>
      </c>
      <c r="R86" s="67" t="s">
        <v>35</v>
      </c>
      <c r="S86" s="67" t="s">
        <v>57</v>
      </c>
      <c r="T86" s="67" t="s">
        <v>36</v>
      </c>
      <c r="U86" s="67" t="s">
        <v>44</v>
      </c>
      <c r="V86" s="67" t="s">
        <v>37</v>
      </c>
      <c r="W86" s="67" t="s">
        <v>36</v>
      </c>
      <c r="X86" s="67" t="s">
        <v>39</v>
      </c>
      <c r="Y86" s="67" t="s">
        <v>39</v>
      </c>
      <c r="Z86" s="67" t="s">
        <v>45</v>
      </c>
      <c r="AA86" s="67" t="s">
        <v>6149</v>
      </c>
      <c r="AB86" s="67" t="s">
        <v>6150</v>
      </c>
      <c r="AC86" s="67" t="s">
        <v>6151</v>
      </c>
      <c r="AD86" s="67" t="s">
        <v>6152</v>
      </c>
      <c r="AE86" s="67"/>
    </row>
    <row r="87" spans="1:31" hidden="1" x14ac:dyDescent="0.25">
      <c r="A87" s="66">
        <v>43793</v>
      </c>
      <c r="B87" s="67">
        <v>6280</v>
      </c>
      <c r="C87" s="67">
        <v>6886</v>
      </c>
      <c r="D87" s="67" t="s">
        <v>6153</v>
      </c>
      <c r="E87" s="67" t="s">
        <v>2178</v>
      </c>
      <c r="F87" s="67" t="s">
        <v>2178</v>
      </c>
      <c r="G87" s="68">
        <v>0.53472222222222221</v>
      </c>
      <c r="H87" s="69" t="s">
        <v>6154</v>
      </c>
      <c r="I87" s="69" t="s">
        <v>6155</v>
      </c>
      <c r="J87" s="67" t="s">
        <v>6156</v>
      </c>
      <c r="K87" s="67" t="s">
        <v>47</v>
      </c>
      <c r="L87" s="67"/>
      <c r="M87" s="67" t="s">
        <v>31</v>
      </c>
      <c r="N87" s="67" t="s">
        <v>408</v>
      </c>
      <c r="O87" s="67" t="s">
        <v>48</v>
      </c>
      <c r="P87" s="67" t="s">
        <v>49</v>
      </c>
      <c r="Q87" s="67" t="s">
        <v>36</v>
      </c>
      <c r="R87" s="67" t="s">
        <v>50</v>
      </c>
      <c r="S87" s="67" t="s">
        <v>57</v>
      </c>
      <c r="T87" s="67" t="s">
        <v>927</v>
      </c>
      <c r="U87" s="67" t="s">
        <v>51</v>
      </c>
      <c r="V87" s="67" t="s">
        <v>37</v>
      </c>
      <c r="W87" s="67" t="s">
        <v>332</v>
      </c>
      <c r="X87" s="67" t="s">
        <v>39</v>
      </c>
      <c r="Y87" s="67" t="s">
        <v>112</v>
      </c>
      <c r="Z87" s="67" t="s">
        <v>52</v>
      </c>
      <c r="AA87" s="67" t="s">
        <v>6157</v>
      </c>
      <c r="AB87" s="67"/>
      <c r="AC87" s="67"/>
      <c r="AD87" s="67"/>
      <c r="AE87" s="67"/>
    </row>
    <row r="88" spans="1:31" hidden="1" x14ac:dyDescent="0.25">
      <c r="A88" s="66">
        <v>43792</v>
      </c>
      <c r="B88" s="67">
        <v>6279</v>
      </c>
      <c r="C88" s="67">
        <v>6885</v>
      </c>
      <c r="D88" s="67" t="s">
        <v>6158</v>
      </c>
      <c r="E88" s="67" t="s">
        <v>80</v>
      </c>
      <c r="F88" s="67" t="s">
        <v>80</v>
      </c>
      <c r="G88" s="68">
        <v>0.58333333333333337</v>
      </c>
      <c r="H88" s="69" t="s">
        <v>6159</v>
      </c>
      <c r="I88" s="69" t="s">
        <v>6160</v>
      </c>
      <c r="J88" s="67" t="s">
        <v>6161</v>
      </c>
      <c r="K88" s="67" t="s">
        <v>47</v>
      </c>
      <c r="L88" s="67">
        <v>28</v>
      </c>
      <c r="M88" s="67" t="s">
        <v>31</v>
      </c>
      <c r="N88" s="67" t="s">
        <v>459</v>
      </c>
      <c r="O88" s="67" t="s">
        <v>385</v>
      </c>
      <c r="P88" s="67" t="s">
        <v>49</v>
      </c>
      <c r="Q88" s="67" t="s">
        <v>36</v>
      </c>
      <c r="R88" s="67" t="s">
        <v>56</v>
      </c>
      <c r="S88" s="67" t="s">
        <v>43</v>
      </c>
      <c r="T88" s="67" t="s">
        <v>75</v>
      </c>
      <c r="U88" s="67" t="s">
        <v>51</v>
      </c>
      <c r="V88" s="67" t="s">
        <v>37</v>
      </c>
      <c r="W88" s="67" t="s">
        <v>149</v>
      </c>
      <c r="X88" s="67" t="s">
        <v>39</v>
      </c>
      <c r="Y88" s="67" t="s">
        <v>112</v>
      </c>
      <c r="Z88" s="67" t="s">
        <v>40</v>
      </c>
      <c r="AA88" s="67" t="s">
        <v>6162</v>
      </c>
      <c r="AB88" s="67"/>
      <c r="AC88" s="67"/>
      <c r="AD88" s="67"/>
      <c r="AE88" s="67"/>
    </row>
    <row r="89" spans="1:31" hidden="1" x14ac:dyDescent="0.25">
      <c r="A89" s="66">
        <v>43792</v>
      </c>
      <c r="B89" s="67">
        <v>6277</v>
      </c>
      <c r="C89" s="67">
        <v>6883</v>
      </c>
      <c r="D89" s="67" t="s">
        <v>6163</v>
      </c>
      <c r="E89" s="67" t="s">
        <v>1084</v>
      </c>
      <c r="F89" s="67" t="s">
        <v>41</v>
      </c>
      <c r="G89" s="68">
        <v>0.72916666666666663</v>
      </c>
      <c r="H89" s="69" t="s">
        <v>6164</v>
      </c>
      <c r="I89" s="69" t="s">
        <v>6165</v>
      </c>
      <c r="J89" s="67" t="s">
        <v>6166</v>
      </c>
      <c r="K89" s="67" t="s">
        <v>47</v>
      </c>
      <c r="L89" s="67">
        <v>50</v>
      </c>
      <c r="M89" s="67" t="s">
        <v>31</v>
      </c>
      <c r="N89" s="67" t="s">
        <v>36</v>
      </c>
      <c r="O89" s="67" t="s">
        <v>36</v>
      </c>
      <c r="P89" s="67" t="s">
        <v>33</v>
      </c>
      <c r="Q89" s="67" t="s">
        <v>36</v>
      </c>
      <c r="R89" s="67" t="s">
        <v>35</v>
      </c>
      <c r="S89" s="67" t="s">
        <v>43</v>
      </c>
      <c r="T89" s="67" t="s">
        <v>36</v>
      </c>
      <c r="U89" s="67" t="s">
        <v>70</v>
      </c>
      <c r="V89" s="67" t="s">
        <v>37</v>
      </c>
      <c r="W89" s="67" t="s">
        <v>54</v>
      </c>
      <c r="X89" s="67" t="s">
        <v>39</v>
      </c>
      <c r="Y89" s="67" t="s">
        <v>39</v>
      </c>
      <c r="Z89" s="67" t="s">
        <v>40</v>
      </c>
      <c r="AA89" s="67" t="s">
        <v>6167</v>
      </c>
      <c r="AB89" s="67" t="s">
        <v>6168</v>
      </c>
      <c r="AC89" s="67" t="s">
        <v>6169</v>
      </c>
      <c r="AD89" s="67"/>
      <c r="AE89" s="67"/>
    </row>
    <row r="90" spans="1:31" hidden="1" x14ac:dyDescent="0.25">
      <c r="A90" s="66">
        <v>43792</v>
      </c>
      <c r="B90" s="67">
        <v>6275</v>
      </c>
      <c r="C90" s="67">
        <v>6881</v>
      </c>
      <c r="D90" s="67" t="s">
        <v>1202</v>
      </c>
      <c r="E90" s="67" t="s">
        <v>106</v>
      </c>
      <c r="F90" s="67" t="s">
        <v>41</v>
      </c>
      <c r="G90" s="68"/>
      <c r="H90" s="69" t="s">
        <v>6170</v>
      </c>
      <c r="I90" s="69" t="s">
        <v>6171</v>
      </c>
      <c r="J90" s="67" t="s">
        <v>6172</v>
      </c>
      <c r="K90" s="67" t="s">
        <v>30</v>
      </c>
      <c r="L90" s="67">
        <v>50</v>
      </c>
      <c r="M90" s="67" t="s">
        <v>31</v>
      </c>
      <c r="N90" s="67" t="s">
        <v>36</v>
      </c>
      <c r="O90" s="67" t="s">
        <v>36</v>
      </c>
      <c r="P90" s="67" t="s">
        <v>42</v>
      </c>
      <c r="Q90" s="67" t="s">
        <v>36</v>
      </c>
      <c r="R90" s="67" t="s">
        <v>35</v>
      </c>
      <c r="S90" s="67" t="s">
        <v>43</v>
      </c>
      <c r="T90" s="67" t="s">
        <v>36</v>
      </c>
      <c r="U90" s="67" t="s">
        <v>44</v>
      </c>
      <c r="V90" s="67" t="s">
        <v>37</v>
      </c>
      <c r="W90" s="67" t="s">
        <v>36</v>
      </c>
      <c r="X90" s="67" t="s">
        <v>39</v>
      </c>
      <c r="Y90" s="67" t="s">
        <v>39</v>
      </c>
      <c r="Z90" s="67" t="s">
        <v>45</v>
      </c>
      <c r="AA90" s="67" t="s">
        <v>6173</v>
      </c>
      <c r="AB90" s="67" t="s">
        <v>6174</v>
      </c>
      <c r="AC90" s="67" t="s">
        <v>6175</v>
      </c>
      <c r="AD90" s="67"/>
      <c r="AE90" s="67"/>
    </row>
    <row r="91" spans="1:31" hidden="1" x14ac:dyDescent="0.25">
      <c r="A91" s="66">
        <v>43791</v>
      </c>
      <c r="B91" s="67">
        <v>6301</v>
      </c>
      <c r="C91" s="67">
        <v>6913</v>
      </c>
      <c r="D91" s="67" t="s">
        <v>6176</v>
      </c>
      <c r="E91" s="67" t="s">
        <v>297</v>
      </c>
      <c r="F91" s="67" t="s">
        <v>46</v>
      </c>
      <c r="G91" s="68"/>
      <c r="H91" s="69" t="s">
        <v>6177</v>
      </c>
      <c r="I91" s="69" t="s">
        <v>6178</v>
      </c>
      <c r="J91" s="67" t="s">
        <v>6179</v>
      </c>
      <c r="K91" s="67" t="s">
        <v>47</v>
      </c>
      <c r="L91" s="67">
        <v>54</v>
      </c>
      <c r="M91" s="67" t="s">
        <v>118</v>
      </c>
      <c r="N91" s="67" t="s">
        <v>32</v>
      </c>
      <c r="O91" s="67" t="s">
        <v>53</v>
      </c>
      <c r="P91" s="67" t="s">
        <v>62</v>
      </c>
      <c r="Q91" s="67" t="s">
        <v>492</v>
      </c>
      <c r="R91" s="67" t="s">
        <v>35</v>
      </c>
      <c r="S91" s="67" t="s">
        <v>61</v>
      </c>
      <c r="T91" s="67" t="s">
        <v>36</v>
      </c>
      <c r="U91" s="67" t="s">
        <v>51</v>
      </c>
      <c r="V91" s="67" t="s">
        <v>37</v>
      </c>
      <c r="W91" s="67" t="s">
        <v>38</v>
      </c>
      <c r="X91" s="67" t="s">
        <v>39</v>
      </c>
      <c r="Y91" s="67" t="s">
        <v>103</v>
      </c>
      <c r="Z91" s="67" t="s">
        <v>45</v>
      </c>
      <c r="AA91" s="67" t="s">
        <v>6180</v>
      </c>
      <c r="AB91" s="67"/>
      <c r="AC91" s="67"/>
      <c r="AD91" s="67"/>
      <c r="AE91" s="67"/>
    </row>
    <row r="92" spans="1:31" hidden="1" x14ac:dyDescent="0.25">
      <c r="A92" s="66">
        <v>43791</v>
      </c>
      <c r="B92" s="67">
        <v>6278</v>
      </c>
      <c r="C92" s="67">
        <v>6884</v>
      </c>
      <c r="D92" s="67" t="s">
        <v>6181</v>
      </c>
      <c r="E92" s="67" t="s">
        <v>106</v>
      </c>
      <c r="F92" s="67" t="s">
        <v>41</v>
      </c>
      <c r="G92" s="68">
        <v>0.62708333333333333</v>
      </c>
      <c r="H92" s="69" t="s">
        <v>6182</v>
      </c>
      <c r="I92" s="69" t="s">
        <v>6183</v>
      </c>
      <c r="J92" s="67" t="s">
        <v>6184</v>
      </c>
      <c r="K92" s="67" t="s">
        <v>47</v>
      </c>
      <c r="L92" s="67">
        <v>70</v>
      </c>
      <c r="M92" s="67" t="s">
        <v>164</v>
      </c>
      <c r="N92" s="67" t="s">
        <v>36</v>
      </c>
      <c r="O92" s="67" t="s">
        <v>53</v>
      </c>
      <c r="P92" s="67" t="s">
        <v>33</v>
      </c>
      <c r="Q92" s="67" t="s">
        <v>60</v>
      </c>
      <c r="R92" s="67" t="s">
        <v>76</v>
      </c>
      <c r="S92" s="67" t="s">
        <v>65</v>
      </c>
      <c r="T92" s="67" t="s">
        <v>36</v>
      </c>
      <c r="U92" s="67" t="s">
        <v>109</v>
      </c>
      <c r="V92" s="67" t="s">
        <v>66</v>
      </c>
      <c r="W92" s="67" t="s">
        <v>54</v>
      </c>
      <c r="X92" s="67" t="s">
        <v>107</v>
      </c>
      <c r="Y92" s="67" t="s">
        <v>129</v>
      </c>
      <c r="Z92" s="67" t="s">
        <v>40</v>
      </c>
      <c r="AA92" s="67" t="s">
        <v>6185</v>
      </c>
      <c r="AB92" s="67" t="s">
        <v>6186</v>
      </c>
      <c r="AC92" s="67"/>
      <c r="AD92" s="67"/>
      <c r="AE92" s="67"/>
    </row>
    <row r="93" spans="1:31" hidden="1" x14ac:dyDescent="0.25">
      <c r="A93" s="66">
        <v>43790</v>
      </c>
      <c r="B93" s="67">
        <v>6305</v>
      </c>
      <c r="C93" s="67">
        <v>6917</v>
      </c>
      <c r="D93" s="67" t="s">
        <v>6187</v>
      </c>
      <c r="E93" s="67" t="s">
        <v>546</v>
      </c>
      <c r="F93" s="67" t="s">
        <v>55</v>
      </c>
      <c r="G93" s="68">
        <v>0.5625</v>
      </c>
      <c r="H93" s="69" t="s">
        <v>6188</v>
      </c>
      <c r="I93" s="69" t="s">
        <v>6189</v>
      </c>
      <c r="J93" s="67" t="s">
        <v>6190</v>
      </c>
      <c r="K93" s="67" t="s">
        <v>30</v>
      </c>
      <c r="L93" s="67"/>
      <c r="M93" s="67" t="s">
        <v>31</v>
      </c>
      <c r="N93" s="67" t="s">
        <v>36</v>
      </c>
      <c r="O93" s="67" t="s">
        <v>36</v>
      </c>
      <c r="P93" s="67" t="s">
        <v>33</v>
      </c>
      <c r="Q93" s="67" t="s">
        <v>36</v>
      </c>
      <c r="R93" s="67" t="s">
        <v>76</v>
      </c>
      <c r="S93" s="67" t="s">
        <v>57</v>
      </c>
      <c r="T93" s="67" t="s">
        <v>36</v>
      </c>
      <c r="U93" s="67" t="s">
        <v>70</v>
      </c>
      <c r="V93" s="67" t="s">
        <v>37</v>
      </c>
      <c r="W93" s="67" t="s">
        <v>36</v>
      </c>
      <c r="X93" s="67" t="s">
        <v>39</v>
      </c>
      <c r="Y93" s="67" t="s">
        <v>112</v>
      </c>
      <c r="Z93" s="67" t="s">
        <v>52</v>
      </c>
      <c r="AA93" s="67" t="s">
        <v>6191</v>
      </c>
      <c r="AB93" s="67" t="s">
        <v>6192</v>
      </c>
      <c r="AC93" s="67" t="s">
        <v>6193</v>
      </c>
      <c r="AD93" s="67"/>
      <c r="AE93" s="67"/>
    </row>
    <row r="94" spans="1:31" hidden="1" x14ac:dyDescent="0.25">
      <c r="A94" s="66">
        <v>43790</v>
      </c>
      <c r="B94" s="67">
        <v>6304</v>
      </c>
      <c r="C94" s="67">
        <v>6916</v>
      </c>
      <c r="D94" s="67" t="s">
        <v>6194</v>
      </c>
      <c r="E94" s="67" t="s">
        <v>1355</v>
      </c>
      <c r="F94" s="67" t="s">
        <v>46</v>
      </c>
      <c r="G94" s="68"/>
      <c r="H94" s="69" t="s">
        <v>6195</v>
      </c>
      <c r="I94" s="69" t="s">
        <v>6196</v>
      </c>
      <c r="J94" s="67" t="s">
        <v>6440</v>
      </c>
      <c r="K94" s="67" t="s">
        <v>47</v>
      </c>
      <c r="L94" s="67">
        <v>72</v>
      </c>
      <c r="M94" s="67" t="s">
        <v>134</v>
      </c>
      <c r="N94" s="67" t="s">
        <v>126</v>
      </c>
      <c r="O94" s="67" t="s">
        <v>133</v>
      </c>
      <c r="P94" s="67" t="s">
        <v>42</v>
      </c>
      <c r="Q94" s="67" t="s">
        <v>60</v>
      </c>
      <c r="R94" s="67" t="s">
        <v>35</v>
      </c>
      <c r="S94" s="67" t="s">
        <v>57</v>
      </c>
      <c r="T94" s="67" t="s">
        <v>36</v>
      </c>
      <c r="U94" s="67" t="s">
        <v>44</v>
      </c>
      <c r="V94" s="67" t="s">
        <v>37</v>
      </c>
      <c r="W94" s="67" t="s">
        <v>301</v>
      </c>
      <c r="X94" s="67" t="s">
        <v>39</v>
      </c>
      <c r="Y94" s="67" t="s">
        <v>103</v>
      </c>
      <c r="Z94" s="67" t="s">
        <v>45</v>
      </c>
      <c r="AA94" s="67" t="s">
        <v>6197</v>
      </c>
      <c r="AB94" s="67" t="s">
        <v>6198</v>
      </c>
      <c r="AC94" s="67" t="s">
        <v>6199</v>
      </c>
      <c r="AD94" s="67" t="s">
        <v>6441</v>
      </c>
      <c r="AE94" s="67"/>
    </row>
    <row r="95" spans="1:31" hidden="1" x14ac:dyDescent="0.25">
      <c r="A95" s="66">
        <v>43790</v>
      </c>
      <c r="B95" s="67">
        <v>6300</v>
      </c>
      <c r="C95" s="67">
        <v>6912</v>
      </c>
      <c r="D95" s="67" t="s">
        <v>6200</v>
      </c>
      <c r="E95" s="67" t="s">
        <v>1084</v>
      </c>
      <c r="F95" s="67" t="s">
        <v>41</v>
      </c>
      <c r="G95" s="68"/>
      <c r="H95" s="69" t="s">
        <v>6201</v>
      </c>
      <c r="I95" s="69" t="s">
        <v>6202</v>
      </c>
      <c r="J95" s="67" t="s">
        <v>6203</v>
      </c>
      <c r="K95" s="67" t="s">
        <v>47</v>
      </c>
      <c r="L95" s="67"/>
      <c r="M95" s="67" t="s">
        <v>31</v>
      </c>
      <c r="N95" s="67" t="s">
        <v>36</v>
      </c>
      <c r="O95" s="67" t="s">
        <v>36</v>
      </c>
      <c r="P95" s="67" t="s">
        <v>42</v>
      </c>
      <c r="Q95" s="67" t="s">
        <v>36</v>
      </c>
      <c r="R95" s="67" t="s">
        <v>35</v>
      </c>
      <c r="S95" s="67" t="s">
        <v>61</v>
      </c>
      <c r="T95" s="67" t="s">
        <v>927</v>
      </c>
      <c r="U95" s="67" t="s">
        <v>44</v>
      </c>
      <c r="V95" s="67" t="s">
        <v>37</v>
      </c>
      <c r="W95" s="67" t="s">
        <v>36</v>
      </c>
      <c r="X95" s="67" t="s">
        <v>39</v>
      </c>
      <c r="Y95" s="67" t="s">
        <v>103</v>
      </c>
      <c r="Z95" s="67" t="s">
        <v>45</v>
      </c>
      <c r="AA95" s="67" t="s">
        <v>6204</v>
      </c>
      <c r="AB95" s="67"/>
      <c r="AC95" s="67"/>
      <c r="AD95" s="67"/>
      <c r="AE95" s="67"/>
    </row>
    <row r="96" spans="1:31" hidden="1" x14ac:dyDescent="0.25">
      <c r="A96" s="66">
        <v>43788</v>
      </c>
      <c r="B96" s="67">
        <v>6273</v>
      </c>
      <c r="C96" s="67">
        <v>6880</v>
      </c>
      <c r="D96" s="67" t="s">
        <v>3177</v>
      </c>
      <c r="E96" s="67" t="s">
        <v>80</v>
      </c>
      <c r="F96" s="67" t="s">
        <v>80</v>
      </c>
      <c r="G96" s="68">
        <v>0.90694444444444444</v>
      </c>
      <c r="H96" s="69" t="s">
        <v>6205</v>
      </c>
      <c r="I96" s="69" t="s">
        <v>6206</v>
      </c>
      <c r="J96" s="67" t="s">
        <v>6207</v>
      </c>
      <c r="K96" s="67" t="s">
        <v>47</v>
      </c>
      <c r="L96" s="67">
        <v>68</v>
      </c>
      <c r="M96" s="67" t="s">
        <v>31</v>
      </c>
      <c r="N96" s="67" t="s">
        <v>459</v>
      </c>
      <c r="O96" s="67" t="s">
        <v>48</v>
      </c>
      <c r="P96" s="67" t="s">
        <v>62</v>
      </c>
      <c r="Q96" s="67" t="s">
        <v>34</v>
      </c>
      <c r="R96" s="67" t="s">
        <v>35</v>
      </c>
      <c r="S96" s="67" t="s">
        <v>3823</v>
      </c>
      <c r="T96" s="67" t="s">
        <v>36</v>
      </c>
      <c r="U96" s="67" t="s">
        <v>44</v>
      </c>
      <c r="V96" s="67" t="s">
        <v>37</v>
      </c>
      <c r="W96" s="67" t="s">
        <v>386</v>
      </c>
      <c r="X96" s="67" t="s">
        <v>39</v>
      </c>
      <c r="Y96" s="67" t="s">
        <v>103</v>
      </c>
      <c r="Z96" s="67" t="s">
        <v>52</v>
      </c>
      <c r="AA96" s="67" t="s">
        <v>6208</v>
      </c>
      <c r="AB96" s="67" t="s">
        <v>6209</v>
      </c>
      <c r="AC96" s="67" t="s">
        <v>6210</v>
      </c>
      <c r="AD96" s="67"/>
      <c r="AE96" s="67"/>
    </row>
    <row r="97" spans="1:31" hidden="1" x14ac:dyDescent="0.25">
      <c r="A97" s="66">
        <v>43787</v>
      </c>
      <c r="B97" s="67">
        <v>6303</v>
      </c>
      <c r="C97" s="67">
        <v>6915</v>
      </c>
      <c r="D97" s="67" t="s">
        <v>6211</v>
      </c>
      <c r="E97" s="67" t="s">
        <v>577</v>
      </c>
      <c r="F97" s="67" t="s">
        <v>46</v>
      </c>
      <c r="G97" s="68">
        <v>0.64583333333333337</v>
      </c>
      <c r="H97" s="69" t="s">
        <v>6212</v>
      </c>
      <c r="I97" s="69" t="s">
        <v>6603</v>
      </c>
      <c r="J97" s="67" t="s">
        <v>6213</v>
      </c>
      <c r="K97" s="67" t="s">
        <v>47</v>
      </c>
      <c r="L97" s="67">
        <v>4</v>
      </c>
      <c r="M97" s="67" t="s">
        <v>31</v>
      </c>
      <c r="N97" s="67" t="s">
        <v>32</v>
      </c>
      <c r="O97" s="67" t="s">
        <v>48</v>
      </c>
      <c r="P97" s="67" t="s">
        <v>33</v>
      </c>
      <c r="Q97" s="67" t="s">
        <v>36</v>
      </c>
      <c r="R97" s="67" t="s">
        <v>35</v>
      </c>
      <c r="S97" s="67" t="s">
        <v>501</v>
      </c>
      <c r="T97" s="67" t="s">
        <v>36</v>
      </c>
      <c r="U97" s="67" t="s">
        <v>70</v>
      </c>
      <c r="V97" s="67" t="s">
        <v>37</v>
      </c>
      <c r="W97" s="67" t="s">
        <v>38</v>
      </c>
      <c r="X97" s="67" t="s">
        <v>71</v>
      </c>
      <c r="Y97" s="67" t="s">
        <v>71</v>
      </c>
      <c r="Z97" s="67" t="s">
        <v>40</v>
      </c>
      <c r="AA97" s="67" t="s">
        <v>6214</v>
      </c>
      <c r="AB97" s="67" t="s">
        <v>6215</v>
      </c>
      <c r="AC97" s="67" t="s">
        <v>6216</v>
      </c>
      <c r="AD97" s="67" t="s">
        <v>6217</v>
      </c>
      <c r="AE97" s="67" t="s">
        <v>6218</v>
      </c>
    </row>
    <row r="98" spans="1:31" hidden="1" x14ac:dyDescent="0.25">
      <c r="A98" s="66">
        <v>43786</v>
      </c>
      <c r="B98" s="67">
        <v>6276</v>
      </c>
      <c r="C98" s="67">
        <v>6882</v>
      </c>
      <c r="D98" s="67" t="s">
        <v>6219</v>
      </c>
      <c r="E98" s="67" t="s">
        <v>586</v>
      </c>
      <c r="F98" s="67" t="s">
        <v>587</v>
      </c>
      <c r="G98" s="68">
        <v>0.83333333333333337</v>
      </c>
      <c r="H98" s="69" t="s">
        <v>6220</v>
      </c>
      <c r="I98" s="69" t="s">
        <v>6221</v>
      </c>
      <c r="J98" s="67" t="s">
        <v>6222</v>
      </c>
      <c r="K98" s="67" t="s">
        <v>47</v>
      </c>
      <c r="L98" s="67">
        <v>33</v>
      </c>
      <c r="M98" s="67" t="s">
        <v>31</v>
      </c>
      <c r="N98" s="67" t="s">
        <v>138</v>
      </c>
      <c r="O98" s="67" t="s">
        <v>385</v>
      </c>
      <c r="P98" s="67" t="s">
        <v>33</v>
      </c>
      <c r="Q98" s="67" t="s">
        <v>36</v>
      </c>
      <c r="R98" s="67" t="s">
        <v>35</v>
      </c>
      <c r="S98" s="67" t="s">
        <v>152</v>
      </c>
      <c r="T98" s="67" t="s">
        <v>863</v>
      </c>
      <c r="U98" s="67" t="s">
        <v>44</v>
      </c>
      <c r="V98" s="67" t="s">
        <v>37</v>
      </c>
      <c r="W98" s="67" t="s">
        <v>386</v>
      </c>
      <c r="X98" s="67" t="s">
        <v>71</v>
      </c>
      <c r="Y98" s="67" t="s">
        <v>103</v>
      </c>
      <c r="Z98" s="67" t="s">
        <v>45</v>
      </c>
      <c r="AA98" s="67" t="s">
        <v>6223</v>
      </c>
      <c r="AB98" s="67" t="s">
        <v>6224</v>
      </c>
      <c r="AC98" s="67" t="s">
        <v>6225</v>
      </c>
      <c r="AD98" s="67" t="s">
        <v>6226</v>
      </c>
      <c r="AE98" s="67" t="s">
        <v>6227</v>
      </c>
    </row>
    <row r="99" spans="1:31" hidden="1" x14ac:dyDescent="0.25">
      <c r="A99" s="66">
        <v>43784</v>
      </c>
      <c r="B99" s="67">
        <v>6271</v>
      </c>
      <c r="C99" s="67">
        <v>6873</v>
      </c>
      <c r="D99" s="67" t="s">
        <v>6228</v>
      </c>
      <c r="E99" s="67" t="s">
        <v>58</v>
      </c>
      <c r="F99" s="67" t="s">
        <v>59</v>
      </c>
      <c r="G99" s="68">
        <v>0.18055555555555555</v>
      </c>
      <c r="H99" s="69" t="s">
        <v>6229</v>
      </c>
      <c r="I99" s="69" t="s">
        <v>6230</v>
      </c>
      <c r="J99" s="67" t="s">
        <v>6231</v>
      </c>
      <c r="K99" s="67" t="s">
        <v>47</v>
      </c>
      <c r="L99" s="67">
        <v>48</v>
      </c>
      <c r="M99" s="67" t="s">
        <v>31</v>
      </c>
      <c r="N99" s="67" t="s">
        <v>126</v>
      </c>
      <c r="O99" s="67" t="s">
        <v>385</v>
      </c>
      <c r="P99" s="67" t="s">
        <v>62</v>
      </c>
      <c r="Q99" s="67" t="s">
        <v>1184</v>
      </c>
      <c r="R99" s="67" t="s">
        <v>35</v>
      </c>
      <c r="S99" s="67" t="s">
        <v>127</v>
      </c>
      <c r="T99" s="67" t="s">
        <v>147</v>
      </c>
      <c r="U99" s="67" t="s">
        <v>44</v>
      </c>
      <c r="V99" s="67" t="s">
        <v>37</v>
      </c>
      <c r="W99" s="67" t="s">
        <v>160</v>
      </c>
      <c r="X99" s="67" t="s">
        <v>71</v>
      </c>
      <c r="Y99" s="67" t="s">
        <v>163</v>
      </c>
      <c r="Z99" s="67" t="s">
        <v>45</v>
      </c>
      <c r="AA99" s="67" t="s">
        <v>6232</v>
      </c>
      <c r="AB99" s="67" t="s">
        <v>6233</v>
      </c>
      <c r="AC99" s="67" t="s">
        <v>6234</v>
      </c>
      <c r="AD99" s="67"/>
      <c r="AE99" s="67"/>
    </row>
    <row r="100" spans="1:31" hidden="1" x14ac:dyDescent="0.25">
      <c r="A100" s="66">
        <v>43784</v>
      </c>
      <c r="B100" s="67">
        <v>6271</v>
      </c>
      <c r="C100" s="67">
        <v>6874</v>
      </c>
      <c r="D100" s="67" t="s">
        <v>6228</v>
      </c>
      <c r="E100" s="67" t="s">
        <v>58</v>
      </c>
      <c r="F100" s="67" t="s">
        <v>59</v>
      </c>
      <c r="G100" s="68">
        <v>0.18055555555555555</v>
      </c>
      <c r="H100" s="69" t="s">
        <v>6229</v>
      </c>
      <c r="I100" s="69" t="s">
        <v>6230</v>
      </c>
      <c r="J100" s="67" t="s">
        <v>6231</v>
      </c>
      <c r="K100" s="67" t="s">
        <v>47</v>
      </c>
      <c r="L100" s="67">
        <v>40</v>
      </c>
      <c r="M100" s="67" t="s">
        <v>31</v>
      </c>
      <c r="N100" s="67" t="s">
        <v>126</v>
      </c>
      <c r="O100" s="67" t="s">
        <v>385</v>
      </c>
      <c r="P100" s="67" t="s">
        <v>49</v>
      </c>
      <c r="Q100" s="67" t="s">
        <v>34</v>
      </c>
      <c r="R100" s="67" t="s">
        <v>56</v>
      </c>
      <c r="S100" s="67" t="s">
        <v>127</v>
      </c>
      <c r="T100" s="67" t="s">
        <v>147</v>
      </c>
      <c r="U100" s="67" t="s">
        <v>51</v>
      </c>
      <c r="V100" s="67" t="s">
        <v>37</v>
      </c>
      <c r="W100" s="67" t="s">
        <v>160</v>
      </c>
      <c r="X100" s="67" t="s">
        <v>71</v>
      </c>
      <c r="Y100" s="67" t="s">
        <v>163</v>
      </c>
      <c r="Z100" s="67" t="s">
        <v>45</v>
      </c>
      <c r="AA100" s="67" t="s">
        <v>6232</v>
      </c>
      <c r="AB100" s="67" t="s">
        <v>6233</v>
      </c>
      <c r="AC100" s="67" t="s">
        <v>6234</v>
      </c>
      <c r="AD100" s="67"/>
      <c r="AE100" s="67"/>
    </row>
    <row r="101" spans="1:31" hidden="1" x14ac:dyDescent="0.25">
      <c r="A101" s="66">
        <v>43784</v>
      </c>
      <c r="B101" s="67">
        <v>6271</v>
      </c>
      <c r="C101" s="67">
        <v>6875</v>
      </c>
      <c r="D101" s="67" t="s">
        <v>6228</v>
      </c>
      <c r="E101" s="67" t="s">
        <v>58</v>
      </c>
      <c r="F101" s="67" t="s">
        <v>59</v>
      </c>
      <c r="G101" s="68">
        <v>0.18055555555555555</v>
      </c>
      <c r="H101" s="69" t="s">
        <v>6229</v>
      </c>
      <c r="I101" s="69" t="s">
        <v>6230</v>
      </c>
      <c r="J101" s="67" t="s">
        <v>6231</v>
      </c>
      <c r="K101" s="67" t="s">
        <v>47</v>
      </c>
      <c r="L101" s="67">
        <v>40</v>
      </c>
      <c r="M101" s="67" t="s">
        <v>31</v>
      </c>
      <c r="N101" s="67" t="s">
        <v>126</v>
      </c>
      <c r="O101" s="67" t="s">
        <v>385</v>
      </c>
      <c r="P101" s="67" t="s">
        <v>49</v>
      </c>
      <c r="Q101" s="67" t="s">
        <v>34</v>
      </c>
      <c r="R101" s="67" t="s">
        <v>56</v>
      </c>
      <c r="S101" s="67" t="s">
        <v>127</v>
      </c>
      <c r="T101" s="67" t="s">
        <v>147</v>
      </c>
      <c r="U101" s="67" t="s">
        <v>51</v>
      </c>
      <c r="V101" s="67" t="s">
        <v>37</v>
      </c>
      <c r="W101" s="67" t="s">
        <v>160</v>
      </c>
      <c r="X101" s="67" t="s">
        <v>71</v>
      </c>
      <c r="Y101" s="67" t="s">
        <v>163</v>
      </c>
      <c r="Z101" s="67" t="s">
        <v>45</v>
      </c>
      <c r="AA101" s="67" t="s">
        <v>6232</v>
      </c>
      <c r="AB101" s="67" t="s">
        <v>6233</v>
      </c>
      <c r="AC101" s="67" t="s">
        <v>6234</v>
      </c>
      <c r="AD101" s="67"/>
      <c r="AE101" s="67"/>
    </row>
    <row r="102" spans="1:31" hidden="1" x14ac:dyDescent="0.25">
      <c r="A102" s="66">
        <v>43784</v>
      </c>
      <c r="B102" s="67">
        <v>6271</v>
      </c>
      <c r="C102" s="67">
        <v>6876</v>
      </c>
      <c r="D102" s="67" t="s">
        <v>6228</v>
      </c>
      <c r="E102" s="67" t="s">
        <v>58</v>
      </c>
      <c r="F102" s="67" t="s">
        <v>59</v>
      </c>
      <c r="G102" s="68">
        <v>0.18055555555555555</v>
      </c>
      <c r="H102" s="69" t="s">
        <v>6229</v>
      </c>
      <c r="I102" s="69" t="s">
        <v>6230</v>
      </c>
      <c r="J102" s="67" t="s">
        <v>6231</v>
      </c>
      <c r="K102" s="67" t="s">
        <v>47</v>
      </c>
      <c r="L102" s="67">
        <v>31</v>
      </c>
      <c r="M102" s="67" t="s">
        <v>31</v>
      </c>
      <c r="N102" s="67" t="s">
        <v>126</v>
      </c>
      <c r="O102" s="67" t="s">
        <v>385</v>
      </c>
      <c r="P102" s="67" t="s">
        <v>49</v>
      </c>
      <c r="Q102" s="67" t="s">
        <v>34</v>
      </c>
      <c r="R102" s="67" t="s">
        <v>56</v>
      </c>
      <c r="S102" s="67" t="s">
        <v>127</v>
      </c>
      <c r="T102" s="67" t="s">
        <v>147</v>
      </c>
      <c r="U102" s="67" t="s">
        <v>51</v>
      </c>
      <c r="V102" s="67" t="s">
        <v>37</v>
      </c>
      <c r="W102" s="67" t="s">
        <v>160</v>
      </c>
      <c r="X102" s="67" t="s">
        <v>71</v>
      </c>
      <c r="Y102" s="67" t="s">
        <v>163</v>
      </c>
      <c r="Z102" s="67" t="s">
        <v>45</v>
      </c>
      <c r="AA102" s="67" t="s">
        <v>6232</v>
      </c>
      <c r="AB102" s="67" t="s">
        <v>6233</v>
      </c>
      <c r="AC102" s="67" t="s">
        <v>6234</v>
      </c>
      <c r="AD102" s="67"/>
      <c r="AE102" s="67"/>
    </row>
    <row r="103" spans="1:31" hidden="1" x14ac:dyDescent="0.25">
      <c r="A103" s="66">
        <v>43784</v>
      </c>
      <c r="B103" s="67">
        <v>6271</v>
      </c>
      <c r="C103" s="67">
        <v>6877</v>
      </c>
      <c r="D103" s="67" t="s">
        <v>6228</v>
      </c>
      <c r="E103" s="67" t="s">
        <v>58</v>
      </c>
      <c r="F103" s="67" t="s">
        <v>59</v>
      </c>
      <c r="G103" s="68">
        <v>0.18055555555555555</v>
      </c>
      <c r="H103" s="69" t="s">
        <v>6229</v>
      </c>
      <c r="I103" s="69" t="s">
        <v>6230</v>
      </c>
      <c r="J103" s="67" t="s">
        <v>6231</v>
      </c>
      <c r="K103" s="67" t="s">
        <v>47</v>
      </c>
      <c r="L103" s="67">
        <v>50</v>
      </c>
      <c r="M103" s="67" t="s">
        <v>31</v>
      </c>
      <c r="N103" s="67" t="s">
        <v>126</v>
      </c>
      <c r="O103" s="67" t="s">
        <v>385</v>
      </c>
      <c r="P103" s="67" t="s">
        <v>49</v>
      </c>
      <c r="Q103" s="67" t="s">
        <v>34</v>
      </c>
      <c r="R103" s="67" t="s">
        <v>56</v>
      </c>
      <c r="S103" s="67" t="s">
        <v>127</v>
      </c>
      <c r="T103" s="67" t="s">
        <v>147</v>
      </c>
      <c r="U103" s="67" t="s">
        <v>51</v>
      </c>
      <c r="V103" s="67" t="s">
        <v>37</v>
      </c>
      <c r="W103" s="67" t="s">
        <v>160</v>
      </c>
      <c r="X103" s="67" t="s">
        <v>71</v>
      </c>
      <c r="Y103" s="67" t="s">
        <v>163</v>
      </c>
      <c r="Z103" s="67" t="s">
        <v>45</v>
      </c>
      <c r="AA103" s="67" t="s">
        <v>6232</v>
      </c>
      <c r="AB103" s="67" t="s">
        <v>6233</v>
      </c>
      <c r="AC103" s="67" t="s">
        <v>6234</v>
      </c>
      <c r="AD103" s="67"/>
      <c r="AE103" s="67"/>
    </row>
    <row r="104" spans="1:31" hidden="1" x14ac:dyDescent="0.25">
      <c r="A104" s="66">
        <v>43784</v>
      </c>
      <c r="B104" s="67">
        <v>6271</v>
      </c>
      <c r="C104" s="67">
        <v>6878</v>
      </c>
      <c r="D104" s="67" t="s">
        <v>6228</v>
      </c>
      <c r="E104" s="67" t="s">
        <v>58</v>
      </c>
      <c r="F104" s="67" t="s">
        <v>59</v>
      </c>
      <c r="G104" s="68">
        <v>0.18055555555555555</v>
      </c>
      <c r="H104" s="69" t="s">
        <v>6229</v>
      </c>
      <c r="I104" s="69" t="s">
        <v>6230</v>
      </c>
      <c r="J104" s="67" t="s">
        <v>6231</v>
      </c>
      <c r="K104" s="67" t="s">
        <v>47</v>
      </c>
      <c r="L104" s="67">
        <v>40</v>
      </c>
      <c r="M104" s="67" t="s">
        <v>31</v>
      </c>
      <c r="N104" s="67" t="s">
        <v>126</v>
      </c>
      <c r="O104" s="67" t="s">
        <v>385</v>
      </c>
      <c r="P104" s="67" t="s">
        <v>49</v>
      </c>
      <c r="Q104" s="67" t="s">
        <v>34</v>
      </c>
      <c r="R104" s="67" t="s">
        <v>56</v>
      </c>
      <c r="S104" s="67" t="s">
        <v>127</v>
      </c>
      <c r="T104" s="67" t="s">
        <v>147</v>
      </c>
      <c r="U104" s="67" t="s">
        <v>51</v>
      </c>
      <c r="V104" s="67" t="s">
        <v>37</v>
      </c>
      <c r="W104" s="67" t="s">
        <v>160</v>
      </c>
      <c r="X104" s="67" t="s">
        <v>71</v>
      </c>
      <c r="Y104" s="67" t="s">
        <v>163</v>
      </c>
      <c r="Z104" s="67" t="s">
        <v>45</v>
      </c>
      <c r="AA104" s="67" t="s">
        <v>6232</v>
      </c>
      <c r="AB104" s="67" t="s">
        <v>6233</v>
      </c>
      <c r="AC104" s="67" t="s">
        <v>6234</v>
      </c>
      <c r="AD104" s="67"/>
      <c r="AE104" s="67"/>
    </row>
    <row r="105" spans="1:31" hidden="1" x14ac:dyDescent="0.25">
      <c r="A105" s="66">
        <v>43780</v>
      </c>
      <c r="B105" s="67">
        <v>6272</v>
      </c>
      <c r="C105" s="67">
        <v>6879</v>
      </c>
      <c r="D105" s="67" t="s">
        <v>4338</v>
      </c>
      <c r="E105" s="67" t="s">
        <v>121</v>
      </c>
      <c r="F105" s="67" t="s">
        <v>122</v>
      </c>
      <c r="G105" s="68"/>
      <c r="H105" s="69" t="s">
        <v>6235</v>
      </c>
      <c r="I105" s="69" t="s">
        <v>6236</v>
      </c>
      <c r="J105" s="67" t="s">
        <v>6237</v>
      </c>
      <c r="K105" s="67" t="s">
        <v>47</v>
      </c>
      <c r="L105" s="67">
        <v>75</v>
      </c>
      <c r="M105" s="67" t="s">
        <v>31</v>
      </c>
      <c r="N105" s="67" t="s">
        <v>32</v>
      </c>
      <c r="O105" s="67" t="s">
        <v>48</v>
      </c>
      <c r="P105" s="67" t="s">
        <v>33</v>
      </c>
      <c r="Q105" s="67" t="s">
        <v>60</v>
      </c>
      <c r="R105" s="67" t="s">
        <v>76</v>
      </c>
      <c r="S105" s="67" t="s">
        <v>61</v>
      </c>
      <c r="T105" s="67" t="s">
        <v>36</v>
      </c>
      <c r="U105" s="67" t="s">
        <v>51</v>
      </c>
      <c r="V105" s="67" t="s">
        <v>37</v>
      </c>
      <c r="W105" s="67" t="s">
        <v>38</v>
      </c>
      <c r="X105" s="67" t="s">
        <v>39</v>
      </c>
      <c r="Y105" s="67" t="s">
        <v>39</v>
      </c>
      <c r="Z105" s="67" t="s">
        <v>40</v>
      </c>
      <c r="AA105" s="67" t="s">
        <v>6238</v>
      </c>
      <c r="AB105" s="67"/>
      <c r="AC105" s="67"/>
      <c r="AD105" s="67"/>
      <c r="AE105" s="67"/>
    </row>
    <row r="106" spans="1:31" hidden="1" x14ac:dyDescent="0.25">
      <c r="A106" s="66">
        <v>43778</v>
      </c>
      <c r="B106" s="67">
        <v>6308</v>
      </c>
      <c r="C106" s="67">
        <v>6920</v>
      </c>
      <c r="D106" s="67" t="s">
        <v>960</v>
      </c>
      <c r="E106" s="67" t="s">
        <v>80</v>
      </c>
      <c r="F106" s="67" t="s">
        <v>80</v>
      </c>
      <c r="G106" s="68">
        <v>0.5</v>
      </c>
      <c r="H106" s="69" t="s">
        <v>6442</v>
      </c>
      <c r="I106" s="69" t="s">
        <v>6443</v>
      </c>
      <c r="J106" s="67" t="s">
        <v>6444</v>
      </c>
      <c r="K106" s="67" t="s">
        <v>47</v>
      </c>
      <c r="L106" s="67">
        <v>50</v>
      </c>
      <c r="M106" s="67" t="s">
        <v>31</v>
      </c>
      <c r="N106" s="67" t="s">
        <v>126</v>
      </c>
      <c r="O106" s="67" t="s">
        <v>48</v>
      </c>
      <c r="P106" s="67" t="s">
        <v>49</v>
      </c>
      <c r="Q106" s="67" t="s">
        <v>34</v>
      </c>
      <c r="R106" s="67" t="s">
        <v>56</v>
      </c>
      <c r="S106" s="67" t="s">
        <v>127</v>
      </c>
      <c r="T106" s="67" t="s">
        <v>75</v>
      </c>
      <c r="U106" s="67" t="s">
        <v>51</v>
      </c>
      <c r="V106" s="67" t="s">
        <v>37</v>
      </c>
      <c r="W106" s="67" t="s">
        <v>465</v>
      </c>
      <c r="X106" s="67" t="s">
        <v>39</v>
      </c>
      <c r="Y106" s="67" t="s">
        <v>104</v>
      </c>
      <c r="Z106" s="67" t="s">
        <v>52</v>
      </c>
      <c r="AA106" s="67" t="s">
        <v>6445</v>
      </c>
      <c r="AB106" s="67" t="s">
        <v>6446</v>
      </c>
      <c r="AC106" s="67" t="s">
        <v>6447</v>
      </c>
      <c r="AD106" s="67"/>
      <c r="AE106" s="67"/>
    </row>
    <row r="107" spans="1:31" hidden="1" x14ac:dyDescent="0.25">
      <c r="A107" s="66">
        <v>43777</v>
      </c>
      <c r="B107" s="67">
        <v>6270</v>
      </c>
      <c r="C107" s="67">
        <v>6872</v>
      </c>
      <c r="D107" s="67" t="s">
        <v>5601</v>
      </c>
      <c r="E107" s="67" t="s">
        <v>111</v>
      </c>
      <c r="F107" s="67" t="s">
        <v>41</v>
      </c>
      <c r="G107" s="68">
        <v>0.67569444444444449</v>
      </c>
      <c r="H107" s="69" t="s">
        <v>5602</v>
      </c>
      <c r="I107" s="69" t="s">
        <v>5603</v>
      </c>
      <c r="J107" s="67" t="s">
        <v>5604</v>
      </c>
      <c r="K107" s="67" t="s">
        <v>47</v>
      </c>
      <c r="L107" s="67">
        <v>40</v>
      </c>
      <c r="M107" s="67" t="s">
        <v>119</v>
      </c>
      <c r="N107" s="67" t="s">
        <v>459</v>
      </c>
      <c r="O107" s="67" t="s">
        <v>53</v>
      </c>
      <c r="P107" s="67" t="s">
        <v>49</v>
      </c>
      <c r="Q107" s="67" t="s">
        <v>378</v>
      </c>
      <c r="R107" s="67" t="s">
        <v>35</v>
      </c>
      <c r="S107" s="67" t="s">
        <v>65</v>
      </c>
      <c r="T107" s="67" t="s">
        <v>36</v>
      </c>
      <c r="U107" s="67" t="s">
        <v>51</v>
      </c>
      <c r="V107" s="67" t="s">
        <v>66</v>
      </c>
      <c r="W107" s="67" t="s">
        <v>149</v>
      </c>
      <c r="X107" s="67" t="s">
        <v>107</v>
      </c>
      <c r="Y107" s="67" t="s">
        <v>129</v>
      </c>
      <c r="Z107" s="67" t="s">
        <v>108</v>
      </c>
      <c r="AA107" s="67" t="s">
        <v>5605</v>
      </c>
      <c r="AB107" s="67"/>
      <c r="AC107" s="67"/>
      <c r="AD107" s="67"/>
      <c r="AE107" s="67"/>
    </row>
    <row r="108" spans="1:31" hidden="1" x14ac:dyDescent="0.25">
      <c r="A108" s="66">
        <v>43776</v>
      </c>
      <c r="B108" s="67">
        <v>6258</v>
      </c>
      <c r="C108" s="67">
        <v>6861</v>
      </c>
      <c r="D108" s="67" t="s">
        <v>5606</v>
      </c>
      <c r="E108" s="67" t="s">
        <v>63</v>
      </c>
      <c r="F108" s="67" t="s">
        <v>41</v>
      </c>
      <c r="G108" s="68">
        <v>0.18055555555555555</v>
      </c>
      <c r="H108" s="69" t="s">
        <v>5607</v>
      </c>
      <c r="I108" s="69" t="s">
        <v>5608</v>
      </c>
      <c r="J108" s="67" t="s">
        <v>5609</v>
      </c>
      <c r="K108" s="67" t="s">
        <v>47</v>
      </c>
      <c r="L108" s="67"/>
      <c r="M108" s="67" t="s">
        <v>31</v>
      </c>
      <c r="N108" s="67" t="s">
        <v>36</v>
      </c>
      <c r="O108" s="67" t="s">
        <v>36</v>
      </c>
      <c r="P108" s="67" t="s">
        <v>33</v>
      </c>
      <c r="Q108" s="67" t="s">
        <v>36</v>
      </c>
      <c r="R108" s="67" t="s">
        <v>35</v>
      </c>
      <c r="S108" s="67" t="s">
        <v>521</v>
      </c>
      <c r="T108" s="67" t="s">
        <v>502</v>
      </c>
      <c r="U108" s="67" t="s">
        <v>150</v>
      </c>
      <c r="V108" s="67" t="s">
        <v>37</v>
      </c>
      <c r="W108" s="67" t="s">
        <v>54</v>
      </c>
      <c r="X108" s="67" t="s">
        <v>71</v>
      </c>
      <c r="Y108" s="67" t="s">
        <v>71</v>
      </c>
      <c r="Z108" s="67" t="s">
        <v>40</v>
      </c>
      <c r="AA108" s="67" t="s">
        <v>5610</v>
      </c>
      <c r="AB108" s="67" t="s">
        <v>5611</v>
      </c>
      <c r="AC108" s="67" t="s">
        <v>5612</v>
      </c>
      <c r="AD108" s="67" t="s">
        <v>5613</v>
      </c>
      <c r="AE108" s="67"/>
    </row>
    <row r="109" spans="1:31" hidden="1" x14ac:dyDescent="0.25">
      <c r="A109" s="66">
        <v>43774</v>
      </c>
      <c r="B109" s="67">
        <v>6259</v>
      </c>
      <c r="C109" s="67">
        <v>6862</v>
      </c>
      <c r="D109" s="67" t="s">
        <v>5614</v>
      </c>
      <c r="E109" s="67" t="s">
        <v>63</v>
      </c>
      <c r="F109" s="67" t="s">
        <v>41</v>
      </c>
      <c r="G109" s="68">
        <v>0.57361111111111107</v>
      </c>
      <c r="H109" s="69" t="s">
        <v>6239</v>
      </c>
      <c r="I109" s="69" t="s">
        <v>5615</v>
      </c>
      <c r="J109" s="67" t="s">
        <v>5616</v>
      </c>
      <c r="K109" s="67" t="s">
        <v>47</v>
      </c>
      <c r="L109" s="67">
        <v>31</v>
      </c>
      <c r="M109" s="67" t="s">
        <v>119</v>
      </c>
      <c r="N109" s="67" t="s">
        <v>32</v>
      </c>
      <c r="O109" s="67" t="s">
        <v>53</v>
      </c>
      <c r="P109" s="67" t="s">
        <v>62</v>
      </c>
      <c r="Q109" s="67" t="s">
        <v>378</v>
      </c>
      <c r="R109" s="67" t="s">
        <v>76</v>
      </c>
      <c r="S109" s="67" t="s">
        <v>127</v>
      </c>
      <c r="T109" s="67" t="s">
        <v>36</v>
      </c>
      <c r="U109" s="67" t="s">
        <v>82</v>
      </c>
      <c r="V109" s="67" t="s">
        <v>37</v>
      </c>
      <c r="W109" s="67" t="s">
        <v>301</v>
      </c>
      <c r="X109" s="67" t="s">
        <v>71</v>
      </c>
      <c r="Y109" s="67" t="s">
        <v>71</v>
      </c>
      <c r="Z109" s="67" t="s">
        <v>120</v>
      </c>
      <c r="AA109" s="67" t="s">
        <v>5617</v>
      </c>
      <c r="AB109" s="67" t="s">
        <v>5618</v>
      </c>
      <c r="AC109" s="67" t="s">
        <v>5619</v>
      </c>
      <c r="AD109" s="67"/>
      <c r="AE109" s="67"/>
    </row>
    <row r="110" spans="1:31" hidden="1" x14ac:dyDescent="0.25">
      <c r="A110" s="66">
        <v>43774</v>
      </c>
      <c r="B110" s="67">
        <v>6257</v>
      </c>
      <c r="C110" s="67">
        <v>6860</v>
      </c>
      <c r="D110" s="67" t="s">
        <v>5620</v>
      </c>
      <c r="E110" s="67" t="s">
        <v>654</v>
      </c>
      <c r="F110" s="67" t="s">
        <v>537</v>
      </c>
      <c r="G110" s="68">
        <v>0.4375</v>
      </c>
      <c r="H110" s="69" t="s">
        <v>5621</v>
      </c>
      <c r="I110" s="69" t="s">
        <v>5622</v>
      </c>
      <c r="J110" s="67" t="s">
        <v>5623</v>
      </c>
      <c r="K110" s="67" t="s">
        <v>30</v>
      </c>
      <c r="L110" s="67">
        <v>67</v>
      </c>
      <c r="M110" s="67" t="s">
        <v>31</v>
      </c>
      <c r="N110" s="67" t="s">
        <v>32</v>
      </c>
      <c r="O110" s="67" t="s">
        <v>48</v>
      </c>
      <c r="P110" s="67" t="s">
        <v>49</v>
      </c>
      <c r="Q110" s="67" t="s">
        <v>60</v>
      </c>
      <c r="R110" s="67" t="s">
        <v>56</v>
      </c>
      <c r="S110" s="67" t="s">
        <v>57</v>
      </c>
      <c r="T110" s="67" t="s">
        <v>36</v>
      </c>
      <c r="U110" s="67" t="s">
        <v>51</v>
      </c>
      <c r="V110" s="67" t="s">
        <v>37</v>
      </c>
      <c r="W110" s="67" t="s">
        <v>38</v>
      </c>
      <c r="X110" s="67" t="s">
        <v>132</v>
      </c>
      <c r="Y110" s="67" t="s">
        <v>112</v>
      </c>
      <c r="Z110" s="67" t="s">
        <v>120</v>
      </c>
      <c r="AA110" s="67" t="s">
        <v>5624</v>
      </c>
      <c r="AB110" s="67" t="s">
        <v>5625</v>
      </c>
      <c r="AC110" s="67" t="s">
        <v>5626</v>
      </c>
      <c r="AD110" s="67"/>
      <c r="AE110" s="67"/>
    </row>
    <row r="111" spans="1:31" hidden="1" x14ac:dyDescent="0.25">
      <c r="A111" s="66">
        <v>43773</v>
      </c>
      <c r="B111" s="67">
        <v>6255</v>
      </c>
      <c r="C111" s="67">
        <v>6857</v>
      </c>
      <c r="D111" s="67" t="s">
        <v>5627</v>
      </c>
      <c r="E111" s="67" t="s">
        <v>58</v>
      </c>
      <c r="F111" s="67" t="s">
        <v>59</v>
      </c>
      <c r="G111" s="68"/>
      <c r="H111" s="69" t="s">
        <v>5628</v>
      </c>
      <c r="I111" s="69" t="s">
        <v>5629</v>
      </c>
      <c r="J111" s="67" t="s">
        <v>5630</v>
      </c>
      <c r="K111" s="67" t="s">
        <v>47</v>
      </c>
      <c r="L111" s="67"/>
      <c r="M111" s="67" t="s">
        <v>31</v>
      </c>
      <c r="N111" s="67" t="s">
        <v>36</v>
      </c>
      <c r="O111" s="67" t="s">
        <v>368</v>
      </c>
      <c r="P111" s="67" t="s">
        <v>33</v>
      </c>
      <c r="Q111" s="67" t="s">
        <v>36</v>
      </c>
      <c r="R111" s="67" t="s">
        <v>76</v>
      </c>
      <c r="S111" s="67" t="s">
        <v>43</v>
      </c>
      <c r="T111" s="67" t="s">
        <v>36</v>
      </c>
      <c r="U111" s="67" t="s">
        <v>82</v>
      </c>
      <c r="V111" s="67" t="s">
        <v>37</v>
      </c>
      <c r="W111" s="67" t="s">
        <v>54</v>
      </c>
      <c r="X111" s="67" t="s">
        <v>39</v>
      </c>
      <c r="Y111" s="67" t="s">
        <v>163</v>
      </c>
      <c r="Z111" s="67" t="s">
        <v>40</v>
      </c>
      <c r="AA111" s="67" t="s">
        <v>5631</v>
      </c>
      <c r="AB111" s="67"/>
      <c r="AC111" s="67"/>
      <c r="AD111" s="67"/>
      <c r="AE111" s="67"/>
    </row>
    <row r="112" spans="1:31" hidden="1" x14ac:dyDescent="0.25">
      <c r="A112" s="66">
        <v>43772</v>
      </c>
      <c r="B112" s="67">
        <v>6256</v>
      </c>
      <c r="C112" s="67">
        <v>6858</v>
      </c>
      <c r="D112" s="67" t="s">
        <v>5632</v>
      </c>
      <c r="E112" s="67" t="s">
        <v>546</v>
      </c>
      <c r="F112" s="67" t="s">
        <v>55</v>
      </c>
      <c r="G112" s="68"/>
      <c r="H112" s="69" t="s">
        <v>5633</v>
      </c>
      <c r="I112" s="69" t="s">
        <v>5634</v>
      </c>
      <c r="J112" s="67" t="s">
        <v>5635</v>
      </c>
      <c r="K112" s="67" t="s">
        <v>47</v>
      </c>
      <c r="L112" s="67">
        <v>15</v>
      </c>
      <c r="M112" s="67" t="s">
        <v>31</v>
      </c>
      <c r="N112" s="67" t="s">
        <v>459</v>
      </c>
      <c r="O112" s="67" t="s">
        <v>36</v>
      </c>
      <c r="P112" s="67" t="s">
        <v>49</v>
      </c>
      <c r="Q112" s="67" t="s">
        <v>36</v>
      </c>
      <c r="R112" s="67" t="s">
        <v>50</v>
      </c>
      <c r="S112" s="67" t="s">
        <v>43</v>
      </c>
      <c r="T112" s="67" t="s">
        <v>147</v>
      </c>
      <c r="U112" s="67" t="s">
        <v>51</v>
      </c>
      <c r="V112" s="67" t="s">
        <v>37</v>
      </c>
      <c r="W112" s="67" t="s">
        <v>38</v>
      </c>
      <c r="X112" s="67" t="s">
        <v>39</v>
      </c>
      <c r="Y112" s="67" t="s">
        <v>105</v>
      </c>
      <c r="Z112" s="67" t="s">
        <v>40</v>
      </c>
      <c r="AA112" s="67" t="s">
        <v>5636</v>
      </c>
      <c r="AB112" s="67"/>
      <c r="AC112" s="67"/>
      <c r="AD112" s="67"/>
      <c r="AE112" s="67"/>
    </row>
    <row r="113" spans="1:31" hidden="1" x14ac:dyDescent="0.25">
      <c r="A113" s="66">
        <v>43772</v>
      </c>
      <c r="B113" s="67">
        <v>6256</v>
      </c>
      <c r="C113" s="67">
        <v>6859</v>
      </c>
      <c r="D113" s="67" t="s">
        <v>5632</v>
      </c>
      <c r="E113" s="67" t="s">
        <v>546</v>
      </c>
      <c r="F113" s="67" t="s">
        <v>55</v>
      </c>
      <c r="G113" s="68"/>
      <c r="H113" s="69" t="s">
        <v>5633</v>
      </c>
      <c r="I113" s="69" t="s">
        <v>5634</v>
      </c>
      <c r="J113" s="67" t="s">
        <v>5635</v>
      </c>
      <c r="K113" s="67" t="s">
        <v>47</v>
      </c>
      <c r="L113" s="67">
        <v>15</v>
      </c>
      <c r="M113" s="67" t="s">
        <v>31</v>
      </c>
      <c r="N113" s="67" t="s">
        <v>459</v>
      </c>
      <c r="O113" s="67" t="s">
        <v>36</v>
      </c>
      <c r="P113" s="67" t="s">
        <v>49</v>
      </c>
      <c r="Q113" s="67" t="s">
        <v>36</v>
      </c>
      <c r="R113" s="67" t="s">
        <v>50</v>
      </c>
      <c r="S113" s="67" t="s">
        <v>43</v>
      </c>
      <c r="T113" s="67" t="s">
        <v>147</v>
      </c>
      <c r="U113" s="67" t="s">
        <v>51</v>
      </c>
      <c r="V113" s="67" t="s">
        <v>37</v>
      </c>
      <c r="W113" s="67" t="s">
        <v>38</v>
      </c>
      <c r="X113" s="67" t="s">
        <v>39</v>
      </c>
      <c r="Y113" s="67" t="s">
        <v>105</v>
      </c>
      <c r="Z113" s="67" t="s">
        <v>40</v>
      </c>
      <c r="AA113" s="67" t="s">
        <v>5636</v>
      </c>
      <c r="AB113" s="67"/>
      <c r="AC113" s="67"/>
      <c r="AD113" s="67"/>
      <c r="AE113" s="67"/>
    </row>
    <row r="114" spans="1:31" hidden="1" x14ac:dyDescent="0.25">
      <c r="A114" s="66">
        <v>43772</v>
      </c>
      <c r="B114" s="67">
        <v>6253</v>
      </c>
      <c r="C114" s="67">
        <v>6854</v>
      </c>
      <c r="D114" s="67" t="s">
        <v>5637</v>
      </c>
      <c r="E114" s="67" t="s">
        <v>1684</v>
      </c>
      <c r="F114" s="67" t="s">
        <v>55</v>
      </c>
      <c r="G114" s="68">
        <v>0.8125</v>
      </c>
      <c r="H114" s="69" t="s">
        <v>5638</v>
      </c>
      <c r="I114" s="69" t="s">
        <v>5639</v>
      </c>
      <c r="J114" s="67" t="s">
        <v>5640</v>
      </c>
      <c r="K114" s="67" t="s">
        <v>47</v>
      </c>
      <c r="L114" s="67">
        <v>84</v>
      </c>
      <c r="M114" s="67" t="s">
        <v>31</v>
      </c>
      <c r="N114" s="67" t="s">
        <v>519</v>
      </c>
      <c r="O114" s="67" t="s">
        <v>48</v>
      </c>
      <c r="P114" s="67" t="s">
        <v>520</v>
      </c>
      <c r="Q114" s="67" t="s">
        <v>60</v>
      </c>
      <c r="R114" s="67" t="s">
        <v>35</v>
      </c>
      <c r="S114" s="67" t="s">
        <v>3823</v>
      </c>
      <c r="T114" s="67" t="s">
        <v>75</v>
      </c>
      <c r="U114" s="67" t="s">
        <v>82</v>
      </c>
      <c r="V114" s="67" t="s">
        <v>37</v>
      </c>
      <c r="W114" s="67" t="s">
        <v>38</v>
      </c>
      <c r="X114" s="67" t="s">
        <v>71</v>
      </c>
      <c r="Y114" s="67" t="s">
        <v>71</v>
      </c>
      <c r="Z114" s="67" t="s">
        <v>40</v>
      </c>
      <c r="AA114" s="67" t="s">
        <v>5641</v>
      </c>
      <c r="AB114" s="67" t="s">
        <v>5642</v>
      </c>
      <c r="AC114" s="67" t="s">
        <v>5643</v>
      </c>
      <c r="AD114" s="67" t="s">
        <v>5644</v>
      </c>
      <c r="AE114" s="67"/>
    </row>
    <row r="115" spans="1:31" hidden="1" x14ac:dyDescent="0.25">
      <c r="A115" s="66">
        <v>43771</v>
      </c>
      <c r="B115" s="67">
        <v>6254</v>
      </c>
      <c r="C115" s="67">
        <v>6855</v>
      </c>
      <c r="D115" s="67" t="s">
        <v>5645</v>
      </c>
      <c r="E115" s="67" t="s">
        <v>1684</v>
      </c>
      <c r="F115" s="67" t="s">
        <v>55</v>
      </c>
      <c r="G115" s="68">
        <v>0.84027777777777779</v>
      </c>
      <c r="H115" s="69" t="s">
        <v>6604</v>
      </c>
      <c r="I115" s="69" t="s">
        <v>5646</v>
      </c>
      <c r="J115" s="67" t="s">
        <v>5647</v>
      </c>
      <c r="K115" s="67" t="s">
        <v>30</v>
      </c>
      <c r="L115" s="67">
        <v>75</v>
      </c>
      <c r="M115" s="67" t="s">
        <v>31</v>
      </c>
      <c r="N115" s="67" t="s">
        <v>32</v>
      </c>
      <c r="O115" s="67" t="s">
        <v>48</v>
      </c>
      <c r="P115" s="67" t="s">
        <v>49</v>
      </c>
      <c r="Q115" s="67" t="s">
        <v>60</v>
      </c>
      <c r="R115" s="67" t="s">
        <v>50</v>
      </c>
      <c r="S115" s="67" t="s">
        <v>3823</v>
      </c>
      <c r="T115" s="67" t="s">
        <v>75</v>
      </c>
      <c r="U115" s="67" t="s">
        <v>51</v>
      </c>
      <c r="V115" s="67" t="s">
        <v>37</v>
      </c>
      <c r="W115" s="67" t="s">
        <v>38</v>
      </c>
      <c r="X115" s="67" t="s">
        <v>71</v>
      </c>
      <c r="Y115" s="67" t="s">
        <v>105</v>
      </c>
      <c r="Z115" s="67" t="s">
        <v>40</v>
      </c>
      <c r="AA115" s="67" t="s">
        <v>5641</v>
      </c>
      <c r="AB115" s="67" t="s">
        <v>5648</v>
      </c>
      <c r="AC115" s="67" t="s">
        <v>5649</v>
      </c>
      <c r="AD115" s="67"/>
      <c r="AE115" s="67"/>
    </row>
    <row r="116" spans="1:31" hidden="1" x14ac:dyDescent="0.25">
      <c r="A116" s="66">
        <v>43771</v>
      </c>
      <c r="B116" s="67">
        <v>6254</v>
      </c>
      <c r="C116" s="67">
        <v>6856</v>
      </c>
      <c r="D116" s="67" t="s">
        <v>5645</v>
      </c>
      <c r="E116" s="67" t="s">
        <v>1684</v>
      </c>
      <c r="F116" s="67" t="s">
        <v>55</v>
      </c>
      <c r="G116" s="68">
        <v>0.84027777777777779</v>
      </c>
      <c r="H116" s="69" t="s">
        <v>6604</v>
      </c>
      <c r="I116" s="69" t="s">
        <v>5646</v>
      </c>
      <c r="J116" s="67" t="s">
        <v>5647</v>
      </c>
      <c r="K116" s="67" t="s">
        <v>30</v>
      </c>
      <c r="L116" s="67">
        <v>48</v>
      </c>
      <c r="M116" s="67" t="s">
        <v>31</v>
      </c>
      <c r="N116" s="67" t="s">
        <v>32</v>
      </c>
      <c r="O116" s="67" t="s">
        <v>48</v>
      </c>
      <c r="P116" s="67" t="s">
        <v>49</v>
      </c>
      <c r="Q116" s="67" t="s">
        <v>60</v>
      </c>
      <c r="R116" s="67" t="s">
        <v>50</v>
      </c>
      <c r="S116" s="67" t="s">
        <v>3823</v>
      </c>
      <c r="T116" s="67" t="s">
        <v>75</v>
      </c>
      <c r="U116" s="67" t="s">
        <v>51</v>
      </c>
      <c r="V116" s="67" t="s">
        <v>37</v>
      </c>
      <c r="W116" s="67" t="s">
        <v>38</v>
      </c>
      <c r="X116" s="67" t="s">
        <v>71</v>
      </c>
      <c r="Y116" s="67" t="s">
        <v>103</v>
      </c>
      <c r="Z116" s="67" t="s">
        <v>40</v>
      </c>
      <c r="AA116" s="67" t="s">
        <v>5641</v>
      </c>
      <c r="AB116" s="67" t="s">
        <v>5648</v>
      </c>
      <c r="AC116" s="67" t="s">
        <v>5649</v>
      </c>
      <c r="AD116" s="67"/>
      <c r="AE116" s="67"/>
    </row>
    <row r="117" spans="1:31" hidden="1" x14ac:dyDescent="0.25">
      <c r="A117" s="66">
        <v>43771</v>
      </c>
      <c r="B117" s="67">
        <v>6252</v>
      </c>
      <c r="C117" s="67">
        <v>6853</v>
      </c>
      <c r="D117" s="67" t="s">
        <v>5650</v>
      </c>
      <c r="E117" s="67" t="s">
        <v>1084</v>
      </c>
      <c r="F117" s="67" t="s">
        <v>41</v>
      </c>
      <c r="G117" s="68">
        <v>0.64652777777777781</v>
      </c>
      <c r="H117" s="69" t="s">
        <v>5651</v>
      </c>
      <c r="I117" s="69" t="s">
        <v>5652</v>
      </c>
      <c r="J117" s="67" t="s">
        <v>5653</v>
      </c>
      <c r="K117" s="67" t="s">
        <v>47</v>
      </c>
      <c r="L117" s="67"/>
      <c r="M117" s="67" t="s">
        <v>31</v>
      </c>
      <c r="N117" s="67" t="s">
        <v>36</v>
      </c>
      <c r="O117" s="67" t="s">
        <v>36</v>
      </c>
      <c r="P117" s="67" t="s">
        <v>42</v>
      </c>
      <c r="Q117" s="67" t="s">
        <v>36</v>
      </c>
      <c r="R117" s="67" t="s">
        <v>35</v>
      </c>
      <c r="S117" s="67" t="s">
        <v>65</v>
      </c>
      <c r="T117" s="67" t="s">
        <v>36</v>
      </c>
      <c r="U117" s="67" t="s">
        <v>109</v>
      </c>
      <c r="V117" s="67" t="s">
        <v>66</v>
      </c>
      <c r="W117" s="67" t="s">
        <v>54</v>
      </c>
      <c r="X117" s="67" t="s">
        <v>107</v>
      </c>
      <c r="Y117" s="67" t="s">
        <v>129</v>
      </c>
      <c r="Z117" s="67" t="s">
        <v>108</v>
      </c>
      <c r="AA117" s="67" t="s">
        <v>5654</v>
      </c>
      <c r="AB117" s="67" t="s">
        <v>5655</v>
      </c>
      <c r="AC117" s="67"/>
      <c r="AD117" s="67"/>
      <c r="AE117" s="67"/>
    </row>
    <row r="118" spans="1:31" hidden="1" x14ac:dyDescent="0.25">
      <c r="A118" s="66">
        <v>43771</v>
      </c>
      <c r="B118" s="67">
        <v>6251</v>
      </c>
      <c r="C118" s="67">
        <v>6852</v>
      </c>
      <c r="D118" s="67" t="s">
        <v>5656</v>
      </c>
      <c r="E118" s="67" t="s">
        <v>1084</v>
      </c>
      <c r="F118" s="67" t="s">
        <v>41</v>
      </c>
      <c r="G118" s="68">
        <v>0.65</v>
      </c>
      <c r="H118" s="69" t="s">
        <v>5657</v>
      </c>
      <c r="I118" s="69" t="s">
        <v>5658</v>
      </c>
      <c r="J118" s="67" t="s">
        <v>5659</v>
      </c>
      <c r="K118" s="67" t="s">
        <v>47</v>
      </c>
      <c r="L118" s="67"/>
      <c r="M118" s="67" t="s">
        <v>119</v>
      </c>
      <c r="N118" s="67" t="s">
        <v>36</v>
      </c>
      <c r="O118" s="67" t="s">
        <v>53</v>
      </c>
      <c r="P118" s="67" t="s">
        <v>33</v>
      </c>
      <c r="Q118" s="67" t="s">
        <v>36</v>
      </c>
      <c r="R118" s="67" t="s">
        <v>35</v>
      </c>
      <c r="S118" s="67" t="s">
        <v>65</v>
      </c>
      <c r="T118" s="67" t="s">
        <v>36</v>
      </c>
      <c r="U118" s="67" t="s">
        <v>109</v>
      </c>
      <c r="V118" s="67" t="s">
        <v>66</v>
      </c>
      <c r="W118" s="67" t="s">
        <v>54</v>
      </c>
      <c r="X118" s="67" t="s">
        <v>107</v>
      </c>
      <c r="Y118" s="67" t="s">
        <v>129</v>
      </c>
      <c r="Z118" s="67" t="s">
        <v>108</v>
      </c>
      <c r="AA118" s="67" t="s">
        <v>5660</v>
      </c>
      <c r="AB118" s="67" t="s">
        <v>5661</v>
      </c>
      <c r="AC118" s="67" t="s">
        <v>5662</v>
      </c>
      <c r="AD118" s="67"/>
      <c r="AE118" s="67"/>
    </row>
    <row r="119" spans="1:31" hidden="1" x14ac:dyDescent="0.25">
      <c r="A119" s="66">
        <v>43770</v>
      </c>
      <c r="B119" s="67">
        <v>6262</v>
      </c>
      <c r="C119" s="67">
        <v>6864</v>
      </c>
      <c r="D119" s="67" t="s">
        <v>5663</v>
      </c>
      <c r="E119" s="67" t="s">
        <v>1355</v>
      </c>
      <c r="F119" s="67" t="s">
        <v>46</v>
      </c>
      <c r="G119" s="68">
        <v>0.77083333333333337</v>
      </c>
      <c r="H119" s="69" t="s">
        <v>5664</v>
      </c>
      <c r="I119" s="69" t="s">
        <v>5665</v>
      </c>
      <c r="J119" s="67" t="s">
        <v>5666</v>
      </c>
      <c r="K119" s="67" t="s">
        <v>47</v>
      </c>
      <c r="L119" s="67">
        <v>25</v>
      </c>
      <c r="M119" s="67" t="s">
        <v>31</v>
      </c>
      <c r="N119" s="67" t="s">
        <v>155</v>
      </c>
      <c r="O119" s="67" t="s">
        <v>48</v>
      </c>
      <c r="P119" s="67" t="s">
        <v>42</v>
      </c>
      <c r="Q119" s="67" t="s">
        <v>36</v>
      </c>
      <c r="R119" s="67" t="s">
        <v>35</v>
      </c>
      <c r="S119" s="67" t="s">
        <v>127</v>
      </c>
      <c r="T119" s="67" t="s">
        <v>36</v>
      </c>
      <c r="U119" s="67" t="s">
        <v>44</v>
      </c>
      <c r="V119" s="67" t="s">
        <v>37</v>
      </c>
      <c r="W119" s="67" t="s">
        <v>169</v>
      </c>
      <c r="X119" s="67" t="s">
        <v>132</v>
      </c>
      <c r="Y119" s="67" t="s">
        <v>112</v>
      </c>
      <c r="Z119" s="67" t="s">
        <v>45</v>
      </c>
      <c r="AA119" s="67" t="s">
        <v>5667</v>
      </c>
      <c r="AB119" s="67" t="s">
        <v>5668</v>
      </c>
      <c r="AC119" s="67" t="s">
        <v>5669</v>
      </c>
      <c r="AD119" s="67"/>
      <c r="AE119" s="67"/>
    </row>
    <row r="120" spans="1:31" hidden="1" x14ac:dyDescent="0.25">
      <c r="A120" s="66">
        <v>43770</v>
      </c>
      <c r="B120" s="67">
        <v>6250</v>
      </c>
      <c r="C120" s="67">
        <v>6851</v>
      </c>
      <c r="D120" s="67" t="s">
        <v>5670</v>
      </c>
      <c r="E120" s="67" t="s">
        <v>106</v>
      </c>
      <c r="F120" s="67" t="s">
        <v>41</v>
      </c>
      <c r="G120" s="68">
        <v>0.52569444444444446</v>
      </c>
      <c r="H120" s="69" t="s">
        <v>5671</v>
      </c>
      <c r="I120" s="69" t="s">
        <v>5672</v>
      </c>
      <c r="J120" s="67" t="s">
        <v>5673</v>
      </c>
      <c r="K120" s="67" t="s">
        <v>47</v>
      </c>
      <c r="L120" s="67">
        <v>36</v>
      </c>
      <c r="M120" s="67" t="s">
        <v>31</v>
      </c>
      <c r="N120" s="67" t="s">
        <v>32</v>
      </c>
      <c r="O120" s="67" t="s">
        <v>48</v>
      </c>
      <c r="P120" s="67" t="s">
        <v>77</v>
      </c>
      <c r="Q120" s="67" t="s">
        <v>36</v>
      </c>
      <c r="R120" s="67" t="s">
        <v>81</v>
      </c>
      <c r="S120" s="67" t="s">
        <v>3823</v>
      </c>
      <c r="T120" s="67" t="s">
        <v>36</v>
      </c>
      <c r="U120" s="67" t="s">
        <v>51</v>
      </c>
      <c r="V120" s="67" t="s">
        <v>37</v>
      </c>
      <c r="W120" s="67" t="s">
        <v>386</v>
      </c>
      <c r="X120" s="67" t="s">
        <v>71</v>
      </c>
      <c r="Y120" s="67" t="s">
        <v>117</v>
      </c>
      <c r="Z120" s="67" t="s">
        <v>52</v>
      </c>
      <c r="AA120" s="67" t="s">
        <v>5674</v>
      </c>
      <c r="AB120" s="67" t="s">
        <v>5675</v>
      </c>
      <c r="AC120" s="67"/>
      <c r="AD120" s="67"/>
      <c r="AE120" s="67"/>
    </row>
    <row r="121" spans="1:31" hidden="1" x14ac:dyDescent="0.25">
      <c r="A121" s="66">
        <v>43770</v>
      </c>
      <c r="B121" s="67">
        <v>6249</v>
      </c>
      <c r="C121" s="67">
        <v>6850</v>
      </c>
      <c r="D121" s="67" t="s">
        <v>5676</v>
      </c>
      <c r="E121" s="67" t="s">
        <v>111</v>
      </c>
      <c r="F121" s="67" t="s">
        <v>41</v>
      </c>
      <c r="G121" s="68">
        <v>0.51041666666666663</v>
      </c>
      <c r="H121" s="69" t="s">
        <v>5677</v>
      </c>
      <c r="I121" s="69" t="s">
        <v>5678</v>
      </c>
      <c r="J121" s="67" t="s">
        <v>5679</v>
      </c>
      <c r="K121" s="67" t="s">
        <v>47</v>
      </c>
      <c r="L121" s="67">
        <v>70</v>
      </c>
      <c r="M121" s="67" t="s">
        <v>31</v>
      </c>
      <c r="N121" s="67" t="s">
        <v>36</v>
      </c>
      <c r="O121" s="67" t="s">
        <v>36</v>
      </c>
      <c r="P121" s="67" t="s">
        <v>33</v>
      </c>
      <c r="Q121" s="67" t="s">
        <v>60</v>
      </c>
      <c r="R121" s="67" t="s">
        <v>35</v>
      </c>
      <c r="S121" s="67" t="s">
        <v>65</v>
      </c>
      <c r="T121" s="67" t="s">
        <v>36</v>
      </c>
      <c r="U121" s="67" t="s">
        <v>109</v>
      </c>
      <c r="V121" s="67" t="s">
        <v>66</v>
      </c>
      <c r="W121" s="67" t="s">
        <v>54</v>
      </c>
      <c r="X121" s="67" t="s">
        <v>39</v>
      </c>
      <c r="Y121" s="67" t="s">
        <v>39</v>
      </c>
      <c r="Z121" s="67" t="s">
        <v>40</v>
      </c>
      <c r="AA121" s="67" t="s">
        <v>5680</v>
      </c>
      <c r="AB121" s="67" t="s">
        <v>5681</v>
      </c>
      <c r="AC121" s="67" t="s">
        <v>5682</v>
      </c>
      <c r="AD121" s="67"/>
      <c r="AE121" s="67"/>
    </row>
    <row r="122" spans="1:31" hidden="1" x14ac:dyDescent="0.25">
      <c r="A122" s="66">
        <v>43770</v>
      </c>
      <c r="B122" s="67">
        <v>6247</v>
      </c>
      <c r="C122" s="67">
        <v>6847</v>
      </c>
      <c r="D122" s="67" t="s">
        <v>1884</v>
      </c>
      <c r="E122" s="67" t="s">
        <v>79</v>
      </c>
      <c r="F122" s="67" t="s">
        <v>59</v>
      </c>
      <c r="G122" s="68">
        <v>0.10416666666666667</v>
      </c>
      <c r="H122" s="69" t="s">
        <v>5683</v>
      </c>
      <c r="I122" s="69" t="s">
        <v>5684</v>
      </c>
      <c r="J122" s="67" t="s">
        <v>5685</v>
      </c>
      <c r="K122" s="67" t="s">
        <v>30</v>
      </c>
      <c r="L122" s="67">
        <v>18</v>
      </c>
      <c r="M122" s="67" t="s">
        <v>31</v>
      </c>
      <c r="N122" s="67" t="s">
        <v>32</v>
      </c>
      <c r="O122" s="67" t="s">
        <v>36</v>
      </c>
      <c r="P122" s="67" t="s">
        <v>49</v>
      </c>
      <c r="Q122" s="67" t="s">
        <v>36</v>
      </c>
      <c r="R122" s="67" t="s">
        <v>56</v>
      </c>
      <c r="S122" s="67" t="s">
        <v>61</v>
      </c>
      <c r="T122" s="67" t="s">
        <v>36</v>
      </c>
      <c r="U122" s="67" t="s">
        <v>51</v>
      </c>
      <c r="V122" s="67" t="s">
        <v>37</v>
      </c>
      <c r="W122" s="67" t="s">
        <v>38</v>
      </c>
      <c r="X122" s="67" t="s">
        <v>71</v>
      </c>
      <c r="Y122" s="67" t="s">
        <v>163</v>
      </c>
      <c r="Z122" s="67" t="s">
        <v>52</v>
      </c>
      <c r="AA122" s="67" t="s">
        <v>5686</v>
      </c>
      <c r="AB122" s="67" t="s">
        <v>5687</v>
      </c>
      <c r="AC122" s="67"/>
      <c r="AD122" s="67"/>
      <c r="AE122" s="67"/>
    </row>
    <row r="123" spans="1:31" hidden="1" x14ac:dyDescent="0.25">
      <c r="A123" s="66">
        <v>43770</v>
      </c>
      <c r="B123" s="67">
        <v>6247</v>
      </c>
      <c r="C123" s="67">
        <v>6848</v>
      </c>
      <c r="D123" s="67" t="s">
        <v>1884</v>
      </c>
      <c r="E123" s="67" t="s">
        <v>79</v>
      </c>
      <c r="F123" s="67" t="s">
        <v>59</v>
      </c>
      <c r="G123" s="68">
        <v>0.10416666666666667</v>
      </c>
      <c r="H123" s="69" t="s">
        <v>5683</v>
      </c>
      <c r="I123" s="69" t="s">
        <v>5684</v>
      </c>
      <c r="J123" s="67" t="s">
        <v>5685</v>
      </c>
      <c r="K123" s="67" t="s">
        <v>47</v>
      </c>
      <c r="L123" s="67">
        <v>18</v>
      </c>
      <c r="M123" s="67" t="s">
        <v>31</v>
      </c>
      <c r="N123" s="67" t="s">
        <v>64</v>
      </c>
      <c r="O123" s="67" t="s">
        <v>36</v>
      </c>
      <c r="P123" s="67" t="s">
        <v>49</v>
      </c>
      <c r="Q123" s="67" t="s">
        <v>36</v>
      </c>
      <c r="R123" s="67" t="s">
        <v>50</v>
      </c>
      <c r="S123" s="67" t="s">
        <v>61</v>
      </c>
      <c r="T123" s="67" t="s">
        <v>36</v>
      </c>
      <c r="U123" s="67" t="s">
        <v>51</v>
      </c>
      <c r="V123" s="67" t="s">
        <v>37</v>
      </c>
      <c r="W123" s="67" t="s">
        <v>38</v>
      </c>
      <c r="X123" s="67" t="s">
        <v>71</v>
      </c>
      <c r="Y123" s="67" t="s">
        <v>163</v>
      </c>
      <c r="Z123" s="67" t="s">
        <v>52</v>
      </c>
      <c r="AA123" s="67" t="s">
        <v>5686</v>
      </c>
      <c r="AB123" s="67" t="s">
        <v>5687</v>
      </c>
      <c r="AC123" s="67"/>
      <c r="AD123" s="67"/>
      <c r="AE123" s="67"/>
    </row>
    <row r="124" spans="1:31" hidden="1" x14ac:dyDescent="0.25">
      <c r="A124" s="66">
        <v>43769</v>
      </c>
      <c r="B124" s="67">
        <v>6345</v>
      </c>
      <c r="C124" s="67">
        <v>6966</v>
      </c>
      <c r="D124" s="67" t="s">
        <v>6498</v>
      </c>
      <c r="E124" s="67" t="s">
        <v>780</v>
      </c>
      <c r="F124" s="67" t="s">
        <v>358</v>
      </c>
      <c r="G124" s="68"/>
      <c r="H124" s="69" t="s">
        <v>6499</v>
      </c>
      <c r="I124" s="69" t="s">
        <v>6500</v>
      </c>
      <c r="J124" s="67" t="s">
        <v>6501</v>
      </c>
      <c r="K124" s="67" t="s">
        <v>47</v>
      </c>
      <c r="L124" s="67">
        <v>96</v>
      </c>
      <c r="M124" s="67" t="s">
        <v>31</v>
      </c>
      <c r="N124" s="67" t="s">
        <v>32</v>
      </c>
      <c r="O124" s="67" t="s">
        <v>48</v>
      </c>
      <c r="P124" s="67" t="s">
        <v>62</v>
      </c>
      <c r="Q124" s="67" t="s">
        <v>60</v>
      </c>
      <c r="R124" s="67" t="s">
        <v>35</v>
      </c>
      <c r="S124" s="67" t="s">
        <v>57</v>
      </c>
      <c r="T124" s="67" t="s">
        <v>36</v>
      </c>
      <c r="U124" s="67" t="s">
        <v>44</v>
      </c>
      <c r="V124" s="67" t="s">
        <v>37</v>
      </c>
      <c r="W124" s="67" t="s">
        <v>38</v>
      </c>
      <c r="X124" s="67" t="s">
        <v>39</v>
      </c>
      <c r="Y124" s="67" t="s">
        <v>103</v>
      </c>
      <c r="Z124" s="67" t="s">
        <v>45</v>
      </c>
      <c r="AA124" s="67" t="s">
        <v>6502</v>
      </c>
      <c r="AB124" s="67" t="s">
        <v>6503</v>
      </c>
      <c r="AC124" s="67" t="s">
        <v>6504</v>
      </c>
      <c r="AD124" s="67"/>
      <c r="AE124" s="67"/>
    </row>
    <row r="125" spans="1:31" hidden="1" x14ac:dyDescent="0.25">
      <c r="A125" s="66">
        <v>43769</v>
      </c>
      <c r="B125" s="67">
        <v>6248</v>
      </c>
      <c r="C125" s="67">
        <v>6849</v>
      </c>
      <c r="D125" s="67" t="s">
        <v>5688</v>
      </c>
      <c r="E125" s="67" t="s">
        <v>111</v>
      </c>
      <c r="F125" s="67" t="s">
        <v>41</v>
      </c>
      <c r="G125" s="68">
        <v>0.66666666666666663</v>
      </c>
      <c r="H125" s="69" t="s">
        <v>5689</v>
      </c>
      <c r="I125" s="69" t="s">
        <v>5690</v>
      </c>
      <c r="J125" s="67" t="s">
        <v>5691</v>
      </c>
      <c r="K125" s="67" t="s">
        <v>47</v>
      </c>
      <c r="L125" s="67">
        <v>30</v>
      </c>
      <c r="M125" s="67" t="s">
        <v>31</v>
      </c>
      <c r="N125" s="67" t="s">
        <v>138</v>
      </c>
      <c r="O125" s="67" t="s">
        <v>48</v>
      </c>
      <c r="P125" s="67" t="s">
        <v>77</v>
      </c>
      <c r="Q125" s="67" t="s">
        <v>36</v>
      </c>
      <c r="R125" s="67" t="s">
        <v>81</v>
      </c>
      <c r="S125" s="67" t="s">
        <v>65</v>
      </c>
      <c r="T125" s="67" t="s">
        <v>36</v>
      </c>
      <c r="U125" s="67" t="s">
        <v>51</v>
      </c>
      <c r="V125" s="67" t="s">
        <v>66</v>
      </c>
      <c r="W125" s="67" t="s">
        <v>149</v>
      </c>
      <c r="X125" s="67" t="s">
        <v>107</v>
      </c>
      <c r="Y125" s="67" t="s">
        <v>129</v>
      </c>
      <c r="Z125" s="67" t="s">
        <v>108</v>
      </c>
      <c r="AA125" s="67" t="s">
        <v>5692</v>
      </c>
      <c r="AB125" s="67" t="s">
        <v>5693</v>
      </c>
      <c r="AC125" s="67"/>
      <c r="AD125" s="67"/>
      <c r="AE125" s="67"/>
    </row>
    <row r="126" spans="1:31" hidden="1" x14ac:dyDescent="0.25">
      <c r="A126" s="66">
        <v>43769</v>
      </c>
      <c r="B126" s="67">
        <v>6244</v>
      </c>
      <c r="C126" s="67">
        <v>6844</v>
      </c>
      <c r="D126" s="67" t="s">
        <v>5694</v>
      </c>
      <c r="E126" s="67" t="s">
        <v>74</v>
      </c>
      <c r="F126" s="67" t="s">
        <v>74</v>
      </c>
      <c r="G126" s="68"/>
      <c r="H126" s="69" t="s">
        <v>5695</v>
      </c>
      <c r="I126" s="69" t="s">
        <v>5696</v>
      </c>
      <c r="J126" s="67" t="s">
        <v>5697</v>
      </c>
      <c r="K126" s="67" t="s">
        <v>47</v>
      </c>
      <c r="L126" s="67">
        <v>60</v>
      </c>
      <c r="M126" s="67" t="s">
        <v>31</v>
      </c>
      <c r="N126" s="67" t="s">
        <v>36</v>
      </c>
      <c r="O126" s="67" t="s">
        <v>36</v>
      </c>
      <c r="P126" s="67" t="s">
        <v>42</v>
      </c>
      <c r="Q126" s="67" t="s">
        <v>36</v>
      </c>
      <c r="R126" s="67" t="s">
        <v>35</v>
      </c>
      <c r="S126" s="67" t="s">
        <v>3823</v>
      </c>
      <c r="T126" s="67" t="s">
        <v>36</v>
      </c>
      <c r="U126" s="67" t="s">
        <v>44</v>
      </c>
      <c r="V126" s="67" t="s">
        <v>37</v>
      </c>
      <c r="W126" s="67" t="s">
        <v>36</v>
      </c>
      <c r="X126" s="67" t="s">
        <v>39</v>
      </c>
      <c r="Y126" s="67" t="s">
        <v>39</v>
      </c>
      <c r="Z126" s="67" t="s">
        <v>45</v>
      </c>
      <c r="AA126" s="67" t="s">
        <v>5698</v>
      </c>
      <c r="AB126" s="67" t="s">
        <v>5699</v>
      </c>
      <c r="AC126" s="67"/>
      <c r="AD126" s="67"/>
      <c r="AE126" s="67"/>
    </row>
    <row r="127" spans="1:31" hidden="1" x14ac:dyDescent="0.25">
      <c r="A127" s="66">
        <v>43768</v>
      </c>
      <c r="B127" s="67">
        <v>6246</v>
      </c>
      <c r="C127" s="67">
        <v>6846</v>
      </c>
      <c r="D127" s="67" t="s">
        <v>5700</v>
      </c>
      <c r="E127" s="67" t="s">
        <v>1084</v>
      </c>
      <c r="F127" s="67" t="s">
        <v>41</v>
      </c>
      <c r="G127" s="68">
        <v>0.51041666666666663</v>
      </c>
      <c r="H127" s="69" t="s">
        <v>5701</v>
      </c>
      <c r="I127" s="69" t="s">
        <v>5702</v>
      </c>
      <c r="J127" s="67" t="s">
        <v>5703</v>
      </c>
      <c r="K127" s="67" t="s">
        <v>47</v>
      </c>
      <c r="L127" s="67">
        <v>74</v>
      </c>
      <c r="M127" s="67" t="s">
        <v>31</v>
      </c>
      <c r="N127" s="67" t="s">
        <v>36</v>
      </c>
      <c r="O127" s="67" t="s">
        <v>36</v>
      </c>
      <c r="P127" s="67" t="s">
        <v>2136</v>
      </c>
      <c r="Q127" s="67" t="s">
        <v>60</v>
      </c>
      <c r="R127" s="67" t="s">
        <v>76</v>
      </c>
      <c r="S127" s="67" t="s">
        <v>65</v>
      </c>
      <c r="T127" s="67" t="s">
        <v>927</v>
      </c>
      <c r="U127" s="67" t="s">
        <v>109</v>
      </c>
      <c r="V127" s="67" t="s">
        <v>66</v>
      </c>
      <c r="W127" s="67" t="s">
        <v>54</v>
      </c>
      <c r="X127" s="67" t="s">
        <v>107</v>
      </c>
      <c r="Y127" s="67" t="s">
        <v>129</v>
      </c>
      <c r="Z127" s="67" t="s">
        <v>108</v>
      </c>
      <c r="AA127" s="67" t="s">
        <v>5704</v>
      </c>
      <c r="AB127" s="67" t="s">
        <v>5705</v>
      </c>
      <c r="AC127" s="67" t="s">
        <v>5706</v>
      </c>
      <c r="AD127" s="67"/>
      <c r="AE127" s="67"/>
    </row>
    <row r="128" spans="1:31" hidden="1" x14ac:dyDescent="0.25">
      <c r="A128" s="66">
        <v>43768</v>
      </c>
      <c r="B128" s="67">
        <v>6245</v>
      </c>
      <c r="C128" s="67">
        <v>6845</v>
      </c>
      <c r="D128" s="67" t="s">
        <v>5707</v>
      </c>
      <c r="E128" s="67" t="s">
        <v>5708</v>
      </c>
      <c r="F128" s="67" t="s">
        <v>41</v>
      </c>
      <c r="G128" s="68">
        <v>0.52986111111111112</v>
      </c>
      <c r="H128" s="69" t="s">
        <v>5709</v>
      </c>
      <c r="I128" s="69" t="s">
        <v>6240</v>
      </c>
      <c r="J128" s="67" t="s">
        <v>5710</v>
      </c>
      <c r="K128" s="67" t="s">
        <v>30</v>
      </c>
      <c r="L128" s="67"/>
      <c r="M128" s="67" t="s">
        <v>31</v>
      </c>
      <c r="N128" s="67" t="s">
        <v>459</v>
      </c>
      <c r="O128" s="67" t="s">
        <v>36</v>
      </c>
      <c r="P128" s="67" t="s">
        <v>49</v>
      </c>
      <c r="Q128" s="67" t="s">
        <v>36</v>
      </c>
      <c r="R128" s="67" t="s">
        <v>50</v>
      </c>
      <c r="S128" s="67" t="s">
        <v>65</v>
      </c>
      <c r="T128" s="67" t="s">
        <v>36</v>
      </c>
      <c r="U128" s="67" t="s">
        <v>51</v>
      </c>
      <c r="V128" s="67" t="s">
        <v>66</v>
      </c>
      <c r="W128" s="67" t="s">
        <v>54</v>
      </c>
      <c r="X128" s="67" t="s">
        <v>107</v>
      </c>
      <c r="Y128" s="67" t="s">
        <v>129</v>
      </c>
      <c r="Z128" s="67" t="s">
        <v>108</v>
      </c>
      <c r="AA128" s="67" t="s">
        <v>5711</v>
      </c>
      <c r="AB128" s="67" t="s">
        <v>5712</v>
      </c>
      <c r="AC128" s="67"/>
      <c r="AD128" s="67"/>
      <c r="AE128" s="67"/>
    </row>
    <row r="129" spans="1:31" hidden="1" x14ac:dyDescent="0.25">
      <c r="A129" s="66">
        <v>43767</v>
      </c>
      <c r="B129" s="67">
        <v>6260</v>
      </c>
      <c r="C129" s="67">
        <v>6863</v>
      </c>
      <c r="D129" s="67" t="s">
        <v>570</v>
      </c>
      <c r="E129" s="67" t="s">
        <v>63</v>
      </c>
      <c r="F129" s="67" t="s">
        <v>41</v>
      </c>
      <c r="G129" s="68">
        <v>0.58333333333333337</v>
      </c>
      <c r="H129" s="69" t="s">
        <v>5713</v>
      </c>
      <c r="I129" s="69" t="s">
        <v>5714</v>
      </c>
      <c r="J129" s="67" t="s">
        <v>5715</v>
      </c>
      <c r="K129" s="67" t="s">
        <v>47</v>
      </c>
      <c r="L129" s="67">
        <v>35</v>
      </c>
      <c r="M129" s="67" t="s">
        <v>31</v>
      </c>
      <c r="N129" s="67" t="s">
        <v>138</v>
      </c>
      <c r="O129" s="67" t="s">
        <v>36</v>
      </c>
      <c r="P129" s="67" t="s">
        <v>77</v>
      </c>
      <c r="Q129" s="67" t="s">
        <v>36</v>
      </c>
      <c r="R129" s="67" t="s">
        <v>81</v>
      </c>
      <c r="S129" s="67" t="s">
        <v>43</v>
      </c>
      <c r="T129" s="67" t="s">
        <v>36</v>
      </c>
      <c r="U129" s="67" t="s">
        <v>51</v>
      </c>
      <c r="V129" s="67" t="s">
        <v>37</v>
      </c>
      <c r="W129" s="67" t="s">
        <v>149</v>
      </c>
      <c r="X129" s="67" t="s">
        <v>71</v>
      </c>
      <c r="Y129" s="67" t="s">
        <v>71</v>
      </c>
      <c r="Z129" s="67" t="s">
        <v>40</v>
      </c>
      <c r="AA129" s="67" t="s">
        <v>5716</v>
      </c>
      <c r="AB129" s="67"/>
      <c r="AC129" s="67"/>
      <c r="AD129" s="67"/>
      <c r="AE129" s="67"/>
    </row>
    <row r="130" spans="1:31" hidden="1" x14ac:dyDescent="0.25">
      <c r="A130" s="66">
        <v>43767</v>
      </c>
      <c r="B130" s="67">
        <v>6243</v>
      </c>
      <c r="C130" s="67">
        <v>6843</v>
      </c>
      <c r="D130" s="67" t="s">
        <v>5717</v>
      </c>
      <c r="E130" s="67" t="s">
        <v>80</v>
      </c>
      <c r="F130" s="67" t="s">
        <v>80</v>
      </c>
      <c r="G130" s="68">
        <v>0.58333333333333337</v>
      </c>
      <c r="H130" s="69" t="s">
        <v>5718</v>
      </c>
      <c r="I130" s="69" t="s">
        <v>5719</v>
      </c>
      <c r="J130" s="67" t="s">
        <v>5720</v>
      </c>
      <c r="K130" s="67" t="s">
        <v>47</v>
      </c>
      <c r="L130" s="67">
        <v>83</v>
      </c>
      <c r="M130" s="67" t="s">
        <v>31</v>
      </c>
      <c r="N130" s="67" t="s">
        <v>401</v>
      </c>
      <c r="O130" s="67" t="s">
        <v>48</v>
      </c>
      <c r="P130" s="67" t="s">
        <v>62</v>
      </c>
      <c r="Q130" s="67" t="s">
        <v>60</v>
      </c>
      <c r="R130" s="67" t="s">
        <v>35</v>
      </c>
      <c r="S130" s="67" t="s">
        <v>57</v>
      </c>
      <c r="T130" s="67" t="s">
        <v>36</v>
      </c>
      <c r="U130" s="67" t="s">
        <v>44</v>
      </c>
      <c r="V130" s="67" t="s">
        <v>37</v>
      </c>
      <c r="W130" s="67" t="s">
        <v>38</v>
      </c>
      <c r="X130" s="67" t="s">
        <v>39</v>
      </c>
      <c r="Y130" s="67" t="s">
        <v>103</v>
      </c>
      <c r="Z130" s="67" t="s">
        <v>45</v>
      </c>
      <c r="AA130" s="67" t="s">
        <v>5721</v>
      </c>
      <c r="AB130" s="67" t="s">
        <v>5722</v>
      </c>
      <c r="AC130" s="67"/>
      <c r="AD130" s="67"/>
      <c r="AE130" s="67"/>
    </row>
    <row r="131" spans="1:31" hidden="1" x14ac:dyDescent="0.25">
      <c r="A131" s="66">
        <v>43767</v>
      </c>
      <c r="B131" s="67">
        <v>6242</v>
      </c>
      <c r="C131" s="67">
        <v>6842</v>
      </c>
      <c r="D131" s="67" t="s">
        <v>1202</v>
      </c>
      <c r="E131" s="67" t="s">
        <v>106</v>
      </c>
      <c r="F131" s="67" t="s">
        <v>41</v>
      </c>
      <c r="G131" s="68">
        <v>0.3972222222222222</v>
      </c>
      <c r="H131" s="69" t="s">
        <v>5723</v>
      </c>
      <c r="I131" s="69" t="s">
        <v>5724</v>
      </c>
      <c r="J131" s="67" t="s">
        <v>5725</v>
      </c>
      <c r="K131" s="67" t="s">
        <v>30</v>
      </c>
      <c r="L131" s="67"/>
      <c r="M131" s="67" t="s">
        <v>31</v>
      </c>
      <c r="N131" s="67" t="s">
        <v>36</v>
      </c>
      <c r="O131" s="67" t="s">
        <v>36</v>
      </c>
      <c r="P131" s="67" t="s">
        <v>42</v>
      </c>
      <c r="Q131" s="67" t="s">
        <v>36</v>
      </c>
      <c r="R131" s="67" t="s">
        <v>35</v>
      </c>
      <c r="S131" s="67" t="s">
        <v>65</v>
      </c>
      <c r="T131" s="67" t="s">
        <v>36</v>
      </c>
      <c r="U131" s="67" t="s">
        <v>109</v>
      </c>
      <c r="V131" s="67" t="s">
        <v>157</v>
      </c>
      <c r="W131" s="67" t="s">
        <v>54</v>
      </c>
      <c r="X131" s="67" t="s">
        <v>39</v>
      </c>
      <c r="Y131" s="67" t="s">
        <v>129</v>
      </c>
      <c r="Z131" s="67" t="s">
        <v>108</v>
      </c>
      <c r="AA131" s="67" t="s">
        <v>5726</v>
      </c>
      <c r="AB131" s="67" t="s">
        <v>5727</v>
      </c>
      <c r="AC131" s="67" t="s">
        <v>5728</v>
      </c>
      <c r="AD131" s="67" t="s">
        <v>5729</v>
      </c>
      <c r="AE131" s="67"/>
    </row>
    <row r="132" spans="1:31" hidden="1" x14ac:dyDescent="0.25">
      <c r="A132" s="66">
        <v>43766</v>
      </c>
      <c r="B132" s="67">
        <v>6240</v>
      </c>
      <c r="C132" s="67">
        <v>6840</v>
      </c>
      <c r="D132" s="67" t="s">
        <v>5730</v>
      </c>
      <c r="E132" s="67" t="s">
        <v>106</v>
      </c>
      <c r="F132" s="67" t="s">
        <v>41</v>
      </c>
      <c r="G132" s="68">
        <v>0.62847222222222221</v>
      </c>
      <c r="H132" s="69" t="s">
        <v>5731</v>
      </c>
      <c r="I132" s="69" t="s">
        <v>5732</v>
      </c>
      <c r="J132" s="67" t="s">
        <v>5733</v>
      </c>
      <c r="K132" s="67" t="s">
        <v>47</v>
      </c>
      <c r="L132" s="67">
        <v>70</v>
      </c>
      <c r="M132" s="67" t="s">
        <v>31</v>
      </c>
      <c r="N132" s="67" t="s">
        <v>36</v>
      </c>
      <c r="O132" s="67" t="s">
        <v>36</v>
      </c>
      <c r="P132" s="67" t="s">
        <v>33</v>
      </c>
      <c r="Q132" s="67" t="s">
        <v>60</v>
      </c>
      <c r="R132" s="67" t="s">
        <v>35</v>
      </c>
      <c r="S132" s="67" t="s">
        <v>43</v>
      </c>
      <c r="T132" s="67" t="s">
        <v>36</v>
      </c>
      <c r="U132" s="67" t="s">
        <v>150</v>
      </c>
      <c r="V132" s="67" t="s">
        <v>37</v>
      </c>
      <c r="W132" s="67" t="s">
        <v>54</v>
      </c>
      <c r="X132" s="67" t="s">
        <v>39</v>
      </c>
      <c r="Y132" s="67" t="s">
        <v>39</v>
      </c>
      <c r="Z132" s="67" t="s">
        <v>40</v>
      </c>
      <c r="AA132" s="67" t="s">
        <v>5734</v>
      </c>
      <c r="AB132" s="67" t="s">
        <v>5735</v>
      </c>
      <c r="AC132" s="67" t="s">
        <v>5736</v>
      </c>
      <c r="AD132" s="67"/>
      <c r="AE132" s="67"/>
    </row>
    <row r="133" spans="1:31" hidden="1" x14ac:dyDescent="0.25">
      <c r="A133" s="66">
        <v>43765</v>
      </c>
      <c r="B133" s="67">
        <v>6239</v>
      </c>
      <c r="C133" s="67">
        <v>6838</v>
      </c>
      <c r="D133" s="67" t="s">
        <v>5737</v>
      </c>
      <c r="E133" s="67" t="s">
        <v>106</v>
      </c>
      <c r="F133" s="67" t="s">
        <v>41</v>
      </c>
      <c r="G133" s="68">
        <v>0.5</v>
      </c>
      <c r="H133" s="69" t="s">
        <v>5738</v>
      </c>
      <c r="I133" s="69" t="s">
        <v>5739</v>
      </c>
      <c r="J133" s="67" t="s">
        <v>5740</v>
      </c>
      <c r="K133" s="67" t="s">
        <v>30</v>
      </c>
      <c r="L133" s="67">
        <v>12</v>
      </c>
      <c r="M133" s="67" t="s">
        <v>31</v>
      </c>
      <c r="N133" s="67" t="s">
        <v>459</v>
      </c>
      <c r="O133" s="67" t="s">
        <v>36</v>
      </c>
      <c r="P133" s="67" t="s">
        <v>49</v>
      </c>
      <c r="Q133" s="67" t="s">
        <v>36</v>
      </c>
      <c r="R133" s="67" t="s">
        <v>50</v>
      </c>
      <c r="S133" s="67" t="s">
        <v>65</v>
      </c>
      <c r="T133" s="67" t="s">
        <v>147</v>
      </c>
      <c r="U133" s="67" t="s">
        <v>51</v>
      </c>
      <c r="V133" s="67" t="s">
        <v>66</v>
      </c>
      <c r="W133" s="67" t="s">
        <v>54</v>
      </c>
      <c r="X133" s="67" t="s">
        <v>107</v>
      </c>
      <c r="Y133" s="67" t="s">
        <v>129</v>
      </c>
      <c r="Z133" s="67" t="s">
        <v>108</v>
      </c>
      <c r="AA133" s="67" t="s">
        <v>5741</v>
      </c>
      <c r="AB133" s="67"/>
      <c r="AC133" s="67"/>
      <c r="AD133" s="67"/>
      <c r="AE133" s="67"/>
    </row>
    <row r="134" spans="1:31" hidden="1" x14ac:dyDescent="0.25">
      <c r="A134" s="66">
        <v>43765</v>
      </c>
      <c r="B134" s="67">
        <v>6239</v>
      </c>
      <c r="C134" s="67">
        <v>6839</v>
      </c>
      <c r="D134" s="67" t="s">
        <v>5737</v>
      </c>
      <c r="E134" s="67" t="s">
        <v>106</v>
      </c>
      <c r="F134" s="67" t="s">
        <v>41</v>
      </c>
      <c r="G134" s="68">
        <v>0.5</v>
      </c>
      <c r="H134" s="69" t="s">
        <v>5738</v>
      </c>
      <c r="I134" s="69" t="s">
        <v>5739</v>
      </c>
      <c r="J134" s="67" t="s">
        <v>5740</v>
      </c>
      <c r="K134" s="67" t="s">
        <v>30</v>
      </c>
      <c r="L134" s="67">
        <v>10</v>
      </c>
      <c r="M134" s="67" t="s">
        <v>31</v>
      </c>
      <c r="N134" s="67" t="s">
        <v>459</v>
      </c>
      <c r="O134" s="67" t="s">
        <v>36</v>
      </c>
      <c r="P134" s="67" t="s">
        <v>49</v>
      </c>
      <c r="Q134" s="67" t="s">
        <v>36</v>
      </c>
      <c r="R134" s="67" t="s">
        <v>50</v>
      </c>
      <c r="S134" s="67" t="s">
        <v>65</v>
      </c>
      <c r="T134" s="67" t="s">
        <v>147</v>
      </c>
      <c r="U134" s="67" t="s">
        <v>51</v>
      </c>
      <c r="V134" s="67" t="s">
        <v>66</v>
      </c>
      <c r="W134" s="67" t="s">
        <v>54</v>
      </c>
      <c r="X134" s="67" t="s">
        <v>107</v>
      </c>
      <c r="Y134" s="67" t="s">
        <v>129</v>
      </c>
      <c r="Z134" s="67" t="s">
        <v>108</v>
      </c>
      <c r="AA134" s="67" t="s">
        <v>5741</v>
      </c>
      <c r="AB134" s="67"/>
      <c r="AC134" s="67"/>
      <c r="AD134" s="67"/>
      <c r="AE134" s="67"/>
    </row>
    <row r="135" spans="1:31" hidden="1" x14ac:dyDescent="0.25">
      <c r="A135" s="66">
        <v>43765</v>
      </c>
      <c r="B135" s="67">
        <v>6238</v>
      </c>
      <c r="C135" s="67">
        <v>6837</v>
      </c>
      <c r="D135" s="67" t="s">
        <v>5742</v>
      </c>
      <c r="E135" s="67" t="s">
        <v>74</v>
      </c>
      <c r="F135" s="67" t="s">
        <v>74</v>
      </c>
      <c r="G135" s="68">
        <v>0.73611111111111116</v>
      </c>
      <c r="H135" s="69" t="s">
        <v>6241</v>
      </c>
      <c r="I135" s="69" t="s">
        <v>5743</v>
      </c>
      <c r="J135" s="67" t="s">
        <v>5744</v>
      </c>
      <c r="K135" s="67" t="s">
        <v>47</v>
      </c>
      <c r="L135" s="67">
        <v>47</v>
      </c>
      <c r="M135" s="67" t="s">
        <v>31</v>
      </c>
      <c r="N135" s="67" t="s">
        <v>155</v>
      </c>
      <c r="O135" s="67" t="s">
        <v>36</v>
      </c>
      <c r="P135" s="67" t="s">
        <v>62</v>
      </c>
      <c r="Q135" s="67" t="s">
        <v>36</v>
      </c>
      <c r="R135" s="67" t="s">
        <v>35</v>
      </c>
      <c r="S135" s="67" t="s">
        <v>127</v>
      </c>
      <c r="T135" s="67" t="s">
        <v>36</v>
      </c>
      <c r="U135" s="67" t="s">
        <v>70</v>
      </c>
      <c r="V135" s="67" t="s">
        <v>37</v>
      </c>
      <c r="W135" s="67" t="s">
        <v>78</v>
      </c>
      <c r="X135" s="67" t="s">
        <v>71</v>
      </c>
      <c r="Y135" s="67" t="s">
        <v>71</v>
      </c>
      <c r="Z135" s="67" t="s">
        <v>40</v>
      </c>
      <c r="AA135" s="67" t="s">
        <v>5745</v>
      </c>
      <c r="AB135" s="67" t="s">
        <v>5746</v>
      </c>
      <c r="AC135" s="67" t="s">
        <v>5747</v>
      </c>
      <c r="AD135" s="67"/>
      <c r="AE135" s="67"/>
    </row>
    <row r="136" spans="1:31" hidden="1" x14ac:dyDescent="0.25">
      <c r="A136" s="66">
        <v>43764</v>
      </c>
      <c r="B136" s="67">
        <v>6236</v>
      </c>
      <c r="C136" s="67">
        <v>6835</v>
      </c>
      <c r="D136" s="67" t="s">
        <v>5748</v>
      </c>
      <c r="E136" s="67" t="s">
        <v>74</v>
      </c>
      <c r="F136" s="67" t="s">
        <v>74</v>
      </c>
      <c r="G136" s="68"/>
      <c r="H136" s="69" t="s">
        <v>5749</v>
      </c>
      <c r="I136" s="69" t="s">
        <v>5750</v>
      </c>
      <c r="J136" s="67" t="s">
        <v>5751</v>
      </c>
      <c r="K136" s="67" t="s">
        <v>47</v>
      </c>
      <c r="L136" s="67"/>
      <c r="M136" s="67" t="s">
        <v>31</v>
      </c>
      <c r="N136" s="67" t="s">
        <v>155</v>
      </c>
      <c r="O136" s="67" t="s">
        <v>36</v>
      </c>
      <c r="P136" s="67" t="s">
        <v>62</v>
      </c>
      <c r="Q136" s="67" t="s">
        <v>36</v>
      </c>
      <c r="R136" s="67" t="s">
        <v>56</v>
      </c>
      <c r="S136" s="67" t="s">
        <v>127</v>
      </c>
      <c r="T136" s="67" t="s">
        <v>36</v>
      </c>
      <c r="U136" s="67" t="s">
        <v>51</v>
      </c>
      <c r="V136" s="67" t="s">
        <v>37</v>
      </c>
      <c r="W136" s="67" t="s">
        <v>78</v>
      </c>
      <c r="X136" s="67" t="s">
        <v>71</v>
      </c>
      <c r="Y136" s="67" t="s">
        <v>158</v>
      </c>
      <c r="Z136" s="67" t="s">
        <v>120</v>
      </c>
      <c r="AA136" s="67" t="s">
        <v>5752</v>
      </c>
      <c r="AB136" s="67"/>
      <c r="AC136" s="67"/>
      <c r="AD136" s="67"/>
      <c r="AE136" s="67"/>
    </row>
    <row r="137" spans="1:31" hidden="1" x14ac:dyDescent="0.25">
      <c r="A137" s="66">
        <v>43764</v>
      </c>
      <c r="B137" s="67">
        <v>6234</v>
      </c>
      <c r="C137" s="67">
        <v>6833</v>
      </c>
      <c r="D137" s="67" t="s">
        <v>5753</v>
      </c>
      <c r="E137" s="67" t="s">
        <v>404</v>
      </c>
      <c r="F137" s="67" t="s">
        <v>405</v>
      </c>
      <c r="G137" s="68">
        <v>0.375</v>
      </c>
      <c r="H137" s="69" t="s">
        <v>5754</v>
      </c>
      <c r="I137" s="69" t="s">
        <v>5755</v>
      </c>
      <c r="J137" s="67" t="s">
        <v>6031</v>
      </c>
      <c r="K137" s="67" t="s">
        <v>30</v>
      </c>
      <c r="L137" s="67">
        <v>79</v>
      </c>
      <c r="M137" s="67" t="s">
        <v>130</v>
      </c>
      <c r="N137" s="67" t="s">
        <v>36</v>
      </c>
      <c r="O137" s="67" t="s">
        <v>53</v>
      </c>
      <c r="P137" s="67" t="s">
        <v>33</v>
      </c>
      <c r="Q137" s="67" t="s">
        <v>60</v>
      </c>
      <c r="R137" s="67" t="s">
        <v>35</v>
      </c>
      <c r="S137" s="67" t="s">
        <v>43</v>
      </c>
      <c r="T137" s="67" t="s">
        <v>927</v>
      </c>
      <c r="U137" s="67" t="s">
        <v>150</v>
      </c>
      <c r="V137" s="67" t="s">
        <v>37</v>
      </c>
      <c r="W137" s="67" t="s">
        <v>54</v>
      </c>
      <c r="X137" s="67" t="s">
        <v>39</v>
      </c>
      <c r="Y137" s="67" t="s">
        <v>39</v>
      </c>
      <c r="Z137" s="67" t="s">
        <v>40</v>
      </c>
      <c r="AA137" s="67" t="s">
        <v>5756</v>
      </c>
      <c r="AB137" s="67" t="s">
        <v>5757</v>
      </c>
      <c r="AC137" s="67"/>
      <c r="AD137" s="67"/>
      <c r="AE137" s="67"/>
    </row>
    <row r="138" spans="1:31" hidden="1" x14ac:dyDescent="0.25">
      <c r="A138" s="66">
        <v>43762</v>
      </c>
      <c r="B138" s="67">
        <v>6237</v>
      </c>
      <c r="C138" s="67">
        <v>6836</v>
      </c>
      <c r="D138" s="67" t="s">
        <v>5758</v>
      </c>
      <c r="E138" s="67" t="s">
        <v>3370</v>
      </c>
      <c r="F138" s="67" t="s">
        <v>327</v>
      </c>
      <c r="G138" s="68"/>
      <c r="H138" s="69" t="s">
        <v>5759</v>
      </c>
      <c r="I138" s="69" t="s">
        <v>5760</v>
      </c>
      <c r="J138" s="67" t="s">
        <v>5761</v>
      </c>
      <c r="K138" s="67" t="s">
        <v>47</v>
      </c>
      <c r="L138" s="67">
        <v>45</v>
      </c>
      <c r="M138" s="67" t="s">
        <v>31</v>
      </c>
      <c r="N138" s="67" t="s">
        <v>155</v>
      </c>
      <c r="O138" s="67" t="s">
        <v>36</v>
      </c>
      <c r="P138" s="67" t="s">
        <v>62</v>
      </c>
      <c r="Q138" s="67" t="s">
        <v>34</v>
      </c>
      <c r="R138" s="67" t="s">
        <v>35</v>
      </c>
      <c r="S138" s="67" t="s">
        <v>131</v>
      </c>
      <c r="T138" s="67" t="s">
        <v>36</v>
      </c>
      <c r="U138" s="67" t="s">
        <v>44</v>
      </c>
      <c r="V138" s="67" t="s">
        <v>37</v>
      </c>
      <c r="W138" s="67" t="s">
        <v>78</v>
      </c>
      <c r="X138" s="67" t="s">
        <v>71</v>
      </c>
      <c r="Y138" s="67" t="s">
        <v>103</v>
      </c>
      <c r="Z138" s="67" t="s">
        <v>52</v>
      </c>
      <c r="AA138" s="67" t="s">
        <v>5762</v>
      </c>
      <c r="AB138" s="67"/>
      <c r="AC138" s="67"/>
      <c r="AD138" s="67"/>
      <c r="AE138" s="67"/>
    </row>
    <row r="139" spans="1:31" hidden="1" x14ac:dyDescent="0.25">
      <c r="A139" s="66">
        <v>43762</v>
      </c>
      <c r="B139" s="67">
        <v>6229</v>
      </c>
      <c r="C139" s="67">
        <v>6825</v>
      </c>
      <c r="D139" s="67" t="s">
        <v>5763</v>
      </c>
      <c r="E139" s="67" t="s">
        <v>1084</v>
      </c>
      <c r="F139" s="67" t="s">
        <v>41</v>
      </c>
      <c r="G139" s="68">
        <v>0.64583333333333337</v>
      </c>
      <c r="H139" s="69" t="s">
        <v>5764</v>
      </c>
      <c r="I139" s="69" t="s">
        <v>5765</v>
      </c>
      <c r="J139" s="67" t="s">
        <v>5766</v>
      </c>
      <c r="K139" s="67" t="s">
        <v>30</v>
      </c>
      <c r="L139" s="67">
        <v>70</v>
      </c>
      <c r="M139" s="67" t="s">
        <v>130</v>
      </c>
      <c r="N139" s="67" t="s">
        <v>519</v>
      </c>
      <c r="O139" s="67" t="s">
        <v>53</v>
      </c>
      <c r="P139" s="67" t="s">
        <v>520</v>
      </c>
      <c r="Q139" s="67" t="s">
        <v>60</v>
      </c>
      <c r="R139" s="67" t="s">
        <v>35</v>
      </c>
      <c r="S139" s="67" t="s">
        <v>65</v>
      </c>
      <c r="T139" s="67" t="s">
        <v>36</v>
      </c>
      <c r="U139" s="67" t="s">
        <v>109</v>
      </c>
      <c r="V139" s="67" t="s">
        <v>66</v>
      </c>
      <c r="W139" s="67" t="s">
        <v>54</v>
      </c>
      <c r="X139" s="67" t="s">
        <v>107</v>
      </c>
      <c r="Y139" s="67" t="s">
        <v>129</v>
      </c>
      <c r="Z139" s="67" t="s">
        <v>108</v>
      </c>
      <c r="AA139" s="67" t="s">
        <v>5767</v>
      </c>
      <c r="AB139" s="67" t="s">
        <v>5768</v>
      </c>
      <c r="AC139" s="67" t="s">
        <v>5769</v>
      </c>
      <c r="AD139" s="67" t="s">
        <v>5770</v>
      </c>
      <c r="AE139" s="67"/>
    </row>
    <row r="140" spans="1:31" hidden="1" x14ac:dyDescent="0.25">
      <c r="A140" s="66">
        <v>43761</v>
      </c>
      <c r="B140" s="67">
        <v>6233</v>
      </c>
      <c r="C140" s="67">
        <v>6831</v>
      </c>
      <c r="D140" s="67" t="s">
        <v>6517</v>
      </c>
      <c r="E140" s="67" t="s">
        <v>404</v>
      </c>
      <c r="F140" s="67" t="s">
        <v>405</v>
      </c>
      <c r="G140" s="68"/>
      <c r="H140" s="69" t="s">
        <v>6518</v>
      </c>
      <c r="I140" s="69" t="s">
        <v>6519</v>
      </c>
      <c r="J140" s="67" t="s">
        <v>6520</v>
      </c>
      <c r="K140" s="67" t="s">
        <v>47</v>
      </c>
      <c r="L140" s="67"/>
      <c r="M140" s="67" t="s">
        <v>31</v>
      </c>
      <c r="N140" s="67" t="s">
        <v>459</v>
      </c>
      <c r="O140" s="67" t="s">
        <v>36</v>
      </c>
      <c r="P140" s="67" t="s">
        <v>62</v>
      </c>
      <c r="Q140" s="67" t="s">
        <v>34</v>
      </c>
      <c r="R140" s="67" t="s">
        <v>35</v>
      </c>
      <c r="S140" s="67" t="s">
        <v>3823</v>
      </c>
      <c r="T140" s="67" t="s">
        <v>927</v>
      </c>
      <c r="U140" s="67" t="s">
        <v>44</v>
      </c>
      <c r="V140" s="67" t="s">
        <v>37</v>
      </c>
      <c r="W140" s="67" t="s">
        <v>38</v>
      </c>
      <c r="X140" s="67" t="s">
        <v>39</v>
      </c>
      <c r="Y140" s="67" t="s">
        <v>103</v>
      </c>
      <c r="Z140" s="67" t="s">
        <v>45</v>
      </c>
      <c r="AA140" s="67" t="s">
        <v>6521</v>
      </c>
      <c r="AB140" s="67" t="s">
        <v>6522</v>
      </c>
      <c r="AC140" s="67" t="s">
        <v>6523</v>
      </c>
      <c r="AD140" s="67" t="s">
        <v>6524</v>
      </c>
      <c r="AE140" s="67"/>
    </row>
    <row r="141" spans="1:31" hidden="1" x14ac:dyDescent="0.25">
      <c r="A141" s="66">
        <v>43761</v>
      </c>
      <c r="B141" s="67">
        <v>6233</v>
      </c>
      <c r="C141" s="67">
        <v>6832</v>
      </c>
      <c r="D141" s="67" t="s">
        <v>6517</v>
      </c>
      <c r="E141" s="67" t="s">
        <v>404</v>
      </c>
      <c r="F141" s="67" t="s">
        <v>405</v>
      </c>
      <c r="G141" s="68"/>
      <c r="H141" s="69" t="s">
        <v>6518</v>
      </c>
      <c r="I141" s="69" t="s">
        <v>6519</v>
      </c>
      <c r="J141" s="67" t="s">
        <v>6520</v>
      </c>
      <c r="K141" s="67" t="s">
        <v>47</v>
      </c>
      <c r="L141" s="67">
        <v>18</v>
      </c>
      <c r="M141" s="67" t="s">
        <v>6525</v>
      </c>
      <c r="N141" s="67" t="s">
        <v>459</v>
      </c>
      <c r="O141" s="67" t="s">
        <v>53</v>
      </c>
      <c r="P141" s="67" t="s">
        <v>62</v>
      </c>
      <c r="Q141" s="67" t="s">
        <v>34</v>
      </c>
      <c r="R141" s="67" t="s">
        <v>35</v>
      </c>
      <c r="S141" s="67" t="s">
        <v>3823</v>
      </c>
      <c r="T141" s="67" t="s">
        <v>927</v>
      </c>
      <c r="U141" s="67" t="s">
        <v>44</v>
      </c>
      <c r="V141" s="67" t="s">
        <v>37</v>
      </c>
      <c r="W141" s="67" t="s">
        <v>38</v>
      </c>
      <c r="X141" s="67" t="s">
        <v>39</v>
      </c>
      <c r="Y141" s="67" t="s">
        <v>103</v>
      </c>
      <c r="Z141" s="67" t="s">
        <v>45</v>
      </c>
      <c r="AA141" s="67" t="s">
        <v>6521</v>
      </c>
      <c r="AB141" s="67" t="s">
        <v>6522</v>
      </c>
      <c r="AC141" s="67" t="s">
        <v>6523</v>
      </c>
      <c r="AD141" s="67" t="s">
        <v>6524</v>
      </c>
      <c r="AE141" s="67"/>
    </row>
    <row r="142" spans="1:31" hidden="1" x14ac:dyDescent="0.25">
      <c r="A142" s="66">
        <v>43760</v>
      </c>
      <c r="B142" s="67">
        <v>6241</v>
      </c>
      <c r="C142" s="67">
        <v>6841</v>
      </c>
      <c r="D142" s="67" t="s">
        <v>5771</v>
      </c>
      <c r="E142" s="67" t="s">
        <v>693</v>
      </c>
      <c r="F142" s="67" t="s">
        <v>123</v>
      </c>
      <c r="G142" s="68"/>
      <c r="H142" s="69" t="s">
        <v>5772</v>
      </c>
      <c r="I142" s="69" t="s">
        <v>5773</v>
      </c>
      <c r="J142" s="67" t="s">
        <v>5774</v>
      </c>
      <c r="K142" s="67" t="s">
        <v>47</v>
      </c>
      <c r="L142" s="67"/>
      <c r="M142" s="67" t="s">
        <v>31</v>
      </c>
      <c r="N142" s="67" t="s">
        <v>408</v>
      </c>
      <c r="O142" s="67" t="s">
        <v>48</v>
      </c>
      <c r="P142" s="67" t="s">
        <v>62</v>
      </c>
      <c r="Q142" s="67" t="s">
        <v>36</v>
      </c>
      <c r="R142" s="67" t="s">
        <v>35</v>
      </c>
      <c r="S142" s="67" t="s">
        <v>57</v>
      </c>
      <c r="T142" s="67" t="s">
        <v>927</v>
      </c>
      <c r="U142" s="67" t="s">
        <v>44</v>
      </c>
      <c r="V142" s="67" t="s">
        <v>37</v>
      </c>
      <c r="W142" s="67" t="s">
        <v>38</v>
      </c>
      <c r="X142" s="67" t="s">
        <v>132</v>
      </c>
      <c r="Y142" s="67" t="s">
        <v>103</v>
      </c>
      <c r="Z142" s="67" t="s">
        <v>45</v>
      </c>
      <c r="AA142" s="67" t="s">
        <v>5775</v>
      </c>
      <c r="AB142" s="67" t="s">
        <v>5776</v>
      </c>
      <c r="AC142" s="67" t="s">
        <v>5777</v>
      </c>
      <c r="AD142" s="67" t="s">
        <v>5778</v>
      </c>
      <c r="AE142" s="67"/>
    </row>
    <row r="143" spans="1:31" hidden="1" x14ac:dyDescent="0.25">
      <c r="A143" s="66">
        <v>43760</v>
      </c>
      <c r="B143" s="67">
        <v>6235</v>
      </c>
      <c r="C143" s="67">
        <v>6834</v>
      </c>
      <c r="D143" s="67" t="s">
        <v>5779</v>
      </c>
      <c r="E143" s="67" t="s">
        <v>693</v>
      </c>
      <c r="F143" s="67" t="s">
        <v>123</v>
      </c>
      <c r="G143" s="68"/>
      <c r="H143" s="69" t="s">
        <v>5780</v>
      </c>
      <c r="I143" s="69" t="s">
        <v>5781</v>
      </c>
      <c r="J143" s="67" t="s">
        <v>5782</v>
      </c>
      <c r="K143" s="67" t="s">
        <v>47</v>
      </c>
      <c r="L143" s="67"/>
      <c r="M143" s="67" t="s">
        <v>170</v>
      </c>
      <c r="N143" s="67" t="s">
        <v>408</v>
      </c>
      <c r="O143" s="67" t="s">
        <v>53</v>
      </c>
      <c r="P143" s="67" t="s">
        <v>62</v>
      </c>
      <c r="Q143" s="67" t="s">
        <v>36</v>
      </c>
      <c r="R143" s="67" t="s">
        <v>35</v>
      </c>
      <c r="S143" s="67" t="s">
        <v>57</v>
      </c>
      <c r="T143" s="67" t="s">
        <v>927</v>
      </c>
      <c r="U143" s="67" t="s">
        <v>44</v>
      </c>
      <c r="V143" s="67" t="s">
        <v>37</v>
      </c>
      <c r="W143" s="67" t="s">
        <v>332</v>
      </c>
      <c r="X143" s="67" t="s">
        <v>39</v>
      </c>
      <c r="Y143" s="67" t="s">
        <v>103</v>
      </c>
      <c r="Z143" s="67" t="s">
        <v>45</v>
      </c>
      <c r="AA143" s="67" t="s">
        <v>5783</v>
      </c>
      <c r="AB143" s="67"/>
      <c r="AC143" s="67"/>
      <c r="AD143" s="67"/>
      <c r="AE143" s="67"/>
    </row>
    <row r="144" spans="1:31" hidden="1" x14ac:dyDescent="0.25">
      <c r="A144" s="66">
        <v>43760</v>
      </c>
      <c r="B144" s="67">
        <v>6231</v>
      </c>
      <c r="C144" s="67">
        <v>6828</v>
      </c>
      <c r="D144" s="67" t="s">
        <v>5779</v>
      </c>
      <c r="E144" s="67" t="s">
        <v>693</v>
      </c>
      <c r="F144" s="67" t="s">
        <v>123</v>
      </c>
      <c r="G144" s="68"/>
      <c r="H144" s="69" t="s">
        <v>5784</v>
      </c>
      <c r="I144" s="69" t="s">
        <v>5785</v>
      </c>
      <c r="J144" s="67" t="s">
        <v>5786</v>
      </c>
      <c r="K144" s="67" t="s">
        <v>30</v>
      </c>
      <c r="L144" s="67">
        <v>69</v>
      </c>
      <c r="M144" s="67" t="s">
        <v>31</v>
      </c>
      <c r="N144" s="67" t="s">
        <v>408</v>
      </c>
      <c r="O144" s="67" t="s">
        <v>36</v>
      </c>
      <c r="P144" s="67" t="s">
        <v>62</v>
      </c>
      <c r="Q144" s="67" t="s">
        <v>60</v>
      </c>
      <c r="R144" s="67" t="s">
        <v>35</v>
      </c>
      <c r="S144" s="67" t="s">
        <v>57</v>
      </c>
      <c r="T144" s="67" t="s">
        <v>927</v>
      </c>
      <c r="U144" s="67" t="s">
        <v>44</v>
      </c>
      <c r="V144" s="67" t="s">
        <v>37</v>
      </c>
      <c r="W144" s="67" t="s">
        <v>332</v>
      </c>
      <c r="X144" s="67" t="s">
        <v>39</v>
      </c>
      <c r="Y144" s="67" t="s">
        <v>103</v>
      </c>
      <c r="Z144" s="67" t="s">
        <v>45</v>
      </c>
      <c r="AA144" s="67" t="s">
        <v>5787</v>
      </c>
      <c r="AB144" s="67" t="s">
        <v>5788</v>
      </c>
      <c r="AC144" s="67" t="s">
        <v>5789</v>
      </c>
      <c r="AD144" s="67"/>
      <c r="AE144" s="67"/>
    </row>
    <row r="145" spans="1:31" hidden="1" x14ac:dyDescent="0.25">
      <c r="A145" s="66">
        <v>43760</v>
      </c>
      <c r="B145" s="67">
        <v>6231</v>
      </c>
      <c r="C145" s="67">
        <v>6829</v>
      </c>
      <c r="D145" s="67" t="s">
        <v>5779</v>
      </c>
      <c r="E145" s="67" t="s">
        <v>693</v>
      </c>
      <c r="F145" s="67" t="s">
        <v>123</v>
      </c>
      <c r="G145" s="68"/>
      <c r="H145" s="69" t="s">
        <v>5784</v>
      </c>
      <c r="I145" s="69" t="s">
        <v>5785</v>
      </c>
      <c r="J145" s="67" t="s">
        <v>5786</v>
      </c>
      <c r="K145" s="67" t="s">
        <v>47</v>
      </c>
      <c r="L145" s="67">
        <v>42</v>
      </c>
      <c r="M145" s="67" t="s">
        <v>31</v>
      </c>
      <c r="N145" s="67" t="s">
        <v>408</v>
      </c>
      <c r="O145" s="67" t="s">
        <v>36</v>
      </c>
      <c r="P145" s="67" t="s">
        <v>62</v>
      </c>
      <c r="Q145" s="67" t="s">
        <v>60</v>
      </c>
      <c r="R145" s="67" t="s">
        <v>35</v>
      </c>
      <c r="S145" s="67" t="s">
        <v>57</v>
      </c>
      <c r="T145" s="67" t="s">
        <v>927</v>
      </c>
      <c r="U145" s="67" t="s">
        <v>44</v>
      </c>
      <c r="V145" s="67" t="s">
        <v>37</v>
      </c>
      <c r="W145" s="67" t="s">
        <v>332</v>
      </c>
      <c r="X145" s="67" t="s">
        <v>39</v>
      </c>
      <c r="Y145" s="67" t="s">
        <v>103</v>
      </c>
      <c r="Z145" s="67" t="s">
        <v>45</v>
      </c>
      <c r="AA145" s="67" t="s">
        <v>5787</v>
      </c>
      <c r="AB145" s="67" t="s">
        <v>5788</v>
      </c>
      <c r="AC145" s="67" t="s">
        <v>5789</v>
      </c>
      <c r="AD145" s="67"/>
      <c r="AE145" s="67"/>
    </row>
    <row r="146" spans="1:31" hidden="1" x14ac:dyDescent="0.25">
      <c r="A146" s="66">
        <v>43760</v>
      </c>
      <c r="B146" s="67">
        <v>6227</v>
      </c>
      <c r="C146" s="67">
        <v>6824</v>
      </c>
      <c r="D146" s="67" t="s">
        <v>5790</v>
      </c>
      <c r="E146" s="67" t="s">
        <v>1390</v>
      </c>
      <c r="F146" s="67" t="s">
        <v>123</v>
      </c>
      <c r="G146" s="68">
        <v>8.3333333333333329E-2</v>
      </c>
      <c r="H146" s="69" t="s">
        <v>6242</v>
      </c>
      <c r="I146" s="69" t="s">
        <v>6243</v>
      </c>
      <c r="J146" s="67" t="s">
        <v>5791</v>
      </c>
      <c r="K146" s="67" t="s">
        <v>47</v>
      </c>
      <c r="L146" s="67">
        <v>75</v>
      </c>
      <c r="M146" s="67" t="s">
        <v>31</v>
      </c>
      <c r="N146" s="67" t="s">
        <v>408</v>
      </c>
      <c r="O146" s="67" t="s">
        <v>48</v>
      </c>
      <c r="P146" s="67" t="s">
        <v>62</v>
      </c>
      <c r="Q146" s="67" t="s">
        <v>60</v>
      </c>
      <c r="R146" s="67" t="s">
        <v>35</v>
      </c>
      <c r="S146" s="67" t="s">
        <v>57</v>
      </c>
      <c r="T146" s="67" t="s">
        <v>927</v>
      </c>
      <c r="U146" s="67" t="s">
        <v>44</v>
      </c>
      <c r="V146" s="67" t="s">
        <v>37</v>
      </c>
      <c r="W146" s="67" t="s">
        <v>38</v>
      </c>
      <c r="X146" s="67" t="s">
        <v>39</v>
      </c>
      <c r="Y146" s="67" t="s">
        <v>103</v>
      </c>
      <c r="Z146" s="67" t="s">
        <v>45</v>
      </c>
      <c r="AA146" s="67" t="s">
        <v>5792</v>
      </c>
      <c r="AB146" s="67"/>
      <c r="AC146" s="67"/>
      <c r="AD146" s="67"/>
      <c r="AE146" s="67"/>
    </row>
    <row r="147" spans="1:31" hidden="1" x14ac:dyDescent="0.25">
      <c r="A147" s="66">
        <v>43760</v>
      </c>
      <c r="B147" s="67">
        <v>6216</v>
      </c>
      <c r="C147" s="67">
        <v>6812</v>
      </c>
      <c r="D147" s="67" t="s">
        <v>5793</v>
      </c>
      <c r="E147" s="67" t="s">
        <v>79</v>
      </c>
      <c r="F147" s="67" t="s">
        <v>59</v>
      </c>
      <c r="G147" s="68">
        <v>0.90625</v>
      </c>
      <c r="H147" s="69" t="s">
        <v>5794</v>
      </c>
      <c r="I147" s="69" t="s">
        <v>5795</v>
      </c>
      <c r="J147" s="67" t="s">
        <v>5796</v>
      </c>
      <c r="K147" s="67" t="s">
        <v>47</v>
      </c>
      <c r="L147" s="67">
        <v>24</v>
      </c>
      <c r="M147" s="67" t="s">
        <v>31</v>
      </c>
      <c r="N147" s="67" t="s">
        <v>32</v>
      </c>
      <c r="O147" s="67" t="s">
        <v>48</v>
      </c>
      <c r="P147" s="67" t="s">
        <v>62</v>
      </c>
      <c r="Q147" s="67" t="s">
        <v>36</v>
      </c>
      <c r="R147" s="67" t="s">
        <v>35</v>
      </c>
      <c r="S147" s="67" t="s">
        <v>127</v>
      </c>
      <c r="T147" s="67" t="s">
        <v>36</v>
      </c>
      <c r="U147" s="67" t="s">
        <v>36</v>
      </c>
      <c r="V147" s="67" t="s">
        <v>37</v>
      </c>
      <c r="W147" s="67" t="s">
        <v>160</v>
      </c>
      <c r="X147" s="67" t="s">
        <v>71</v>
      </c>
      <c r="Y147" s="67" t="s">
        <v>117</v>
      </c>
      <c r="Z147" s="67" t="s">
        <v>45</v>
      </c>
      <c r="AA147" s="67" t="s">
        <v>5797</v>
      </c>
      <c r="AB147" s="67" t="s">
        <v>5798</v>
      </c>
      <c r="AC147" s="67"/>
      <c r="AD147" s="67"/>
      <c r="AE147" s="67"/>
    </row>
    <row r="148" spans="1:31" hidden="1" x14ac:dyDescent="0.25">
      <c r="A148" s="66">
        <v>43760</v>
      </c>
      <c r="B148" s="67">
        <v>6215</v>
      </c>
      <c r="C148" s="67">
        <v>6811</v>
      </c>
      <c r="D148" s="67" t="s">
        <v>5799</v>
      </c>
      <c r="E148" s="67" t="s">
        <v>63</v>
      </c>
      <c r="F148" s="67" t="s">
        <v>41</v>
      </c>
      <c r="G148" s="68">
        <v>0.36736111111111114</v>
      </c>
      <c r="H148" s="69" t="s">
        <v>6605</v>
      </c>
      <c r="I148" s="69" t="s">
        <v>5800</v>
      </c>
      <c r="J148" s="67" t="s">
        <v>5801</v>
      </c>
      <c r="K148" s="67" t="s">
        <v>47</v>
      </c>
      <c r="L148" s="67">
        <v>59</v>
      </c>
      <c r="M148" s="67" t="s">
        <v>31</v>
      </c>
      <c r="N148" s="67" t="s">
        <v>459</v>
      </c>
      <c r="O148" s="67" t="s">
        <v>48</v>
      </c>
      <c r="P148" s="67" t="s">
        <v>62</v>
      </c>
      <c r="Q148" s="67" t="s">
        <v>1184</v>
      </c>
      <c r="R148" s="67" t="s">
        <v>35</v>
      </c>
      <c r="S148" s="67" t="s">
        <v>3823</v>
      </c>
      <c r="T148" s="67" t="s">
        <v>36</v>
      </c>
      <c r="U148" s="67" t="s">
        <v>70</v>
      </c>
      <c r="V148" s="67" t="s">
        <v>37</v>
      </c>
      <c r="W148" s="67" t="s">
        <v>386</v>
      </c>
      <c r="X148" s="67" t="s">
        <v>39</v>
      </c>
      <c r="Y148" s="67" t="s">
        <v>104</v>
      </c>
      <c r="Z148" s="67" t="s">
        <v>52</v>
      </c>
      <c r="AA148" s="67" t="s">
        <v>5802</v>
      </c>
      <c r="AB148" s="67" t="s">
        <v>5803</v>
      </c>
      <c r="AC148" s="67" t="s">
        <v>5804</v>
      </c>
      <c r="AD148" s="67" t="s">
        <v>5805</v>
      </c>
      <c r="AE148" s="67"/>
    </row>
    <row r="149" spans="1:31" hidden="1" x14ac:dyDescent="0.25">
      <c r="A149" s="66">
        <v>43760</v>
      </c>
      <c r="B149" s="67">
        <v>6213</v>
      </c>
      <c r="C149" s="67">
        <v>6809</v>
      </c>
      <c r="D149" s="67" t="s">
        <v>5806</v>
      </c>
      <c r="E149" s="67" t="s">
        <v>1390</v>
      </c>
      <c r="F149" s="67" t="s">
        <v>123</v>
      </c>
      <c r="G149" s="68">
        <v>4.1666666666666664E-2</v>
      </c>
      <c r="H149" s="69" t="s">
        <v>5807</v>
      </c>
      <c r="I149" s="69" t="s">
        <v>5808</v>
      </c>
      <c r="J149" s="67" t="s">
        <v>5809</v>
      </c>
      <c r="K149" s="67" t="s">
        <v>47</v>
      </c>
      <c r="L149" s="67">
        <v>75</v>
      </c>
      <c r="M149" s="67" t="s">
        <v>31</v>
      </c>
      <c r="N149" s="67" t="s">
        <v>408</v>
      </c>
      <c r="O149" s="67" t="s">
        <v>48</v>
      </c>
      <c r="P149" s="67" t="s">
        <v>62</v>
      </c>
      <c r="Q149" s="67" t="s">
        <v>60</v>
      </c>
      <c r="R149" s="67" t="s">
        <v>35</v>
      </c>
      <c r="S149" s="67" t="s">
        <v>57</v>
      </c>
      <c r="T149" s="67" t="s">
        <v>927</v>
      </c>
      <c r="U149" s="67" t="s">
        <v>44</v>
      </c>
      <c r="V149" s="67" t="s">
        <v>37</v>
      </c>
      <c r="W149" s="67" t="s">
        <v>38</v>
      </c>
      <c r="X149" s="67" t="s">
        <v>39</v>
      </c>
      <c r="Y149" s="67" t="s">
        <v>103</v>
      </c>
      <c r="Z149" s="67" t="s">
        <v>45</v>
      </c>
      <c r="AA149" s="67" t="s">
        <v>5810</v>
      </c>
      <c r="AB149" s="67" t="s">
        <v>5811</v>
      </c>
      <c r="AC149" s="67" t="s">
        <v>5812</v>
      </c>
      <c r="AD149" s="67"/>
      <c r="AE149" s="67"/>
    </row>
    <row r="150" spans="1:31" hidden="1" x14ac:dyDescent="0.25">
      <c r="A150" s="66">
        <v>43759</v>
      </c>
      <c r="B150" s="67">
        <v>6212</v>
      </c>
      <c r="C150" s="67">
        <v>6808</v>
      </c>
      <c r="D150" s="67" t="s">
        <v>5813</v>
      </c>
      <c r="E150" s="67" t="s">
        <v>125</v>
      </c>
      <c r="F150" s="67" t="s">
        <v>46</v>
      </c>
      <c r="G150" s="68">
        <v>0.33333333333333331</v>
      </c>
      <c r="H150" s="69" t="s">
        <v>5814</v>
      </c>
      <c r="I150" s="69" t="s">
        <v>5815</v>
      </c>
      <c r="J150" s="67" t="s">
        <v>5816</v>
      </c>
      <c r="K150" s="67" t="s">
        <v>30</v>
      </c>
      <c r="L150" s="67">
        <v>65</v>
      </c>
      <c r="M150" s="67" t="s">
        <v>31</v>
      </c>
      <c r="N150" s="67" t="s">
        <v>331</v>
      </c>
      <c r="O150" s="67" t="s">
        <v>36</v>
      </c>
      <c r="P150" s="67" t="s">
        <v>62</v>
      </c>
      <c r="Q150" s="67" t="s">
        <v>36</v>
      </c>
      <c r="R150" s="67" t="s">
        <v>35</v>
      </c>
      <c r="S150" s="67" t="s">
        <v>57</v>
      </c>
      <c r="T150" s="67" t="s">
        <v>36</v>
      </c>
      <c r="U150" s="67" t="s">
        <v>44</v>
      </c>
      <c r="V150" s="67" t="s">
        <v>37</v>
      </c>
      <c r="W150" s="67" t="s">
        <v>332</v>
      </c>
      <c r="X150" s="67" t="s">
        <v>39</v>
      </c>
      <c r="Y150" s="67" t="s">
        <v>103</v>
      </c>
      <c r="Z150" s="67" t="s">
        <v>45</v>
      </c>
      <c r="AA150" s="67" t="s">
        <v>5817</v>
      </c>
      <c r="AB150" s="67" t="s">
        <v>5818</v>
      </c>
      <c r="AC150" s="67"/>
      <c r="AD150" s="67"/>
      <c r="AE150" s="67"/>
    </row>
    <row r="151" spans="1:31" hidden="1" x14ac:dyDescent="0.25">
      <c r="A151" s="66">
        <v>43758</v>
      </c>
      <c r="B151" s="67">
        <v>6263</v>
      </c>
      <c r="C151" s="67">
        <v>6865</v>
      </c>
      <c r="D151" s="67" t="s">
        <v>5819</v>
      </c>
      <c r="E151" s="67" t="s">
        <v>979</v>
      </c>
      <c r="F151" s="67" t="s">
        <v>59</v>
      </c>
      <c r="G151" s="68">
        <v>0.72569444444444442</v>
      </c>
      <c r="H151" s="69" t="s">
        <v>5820</v>
      </c>
      <c r="I151" s="69" t="s">
        <v>5821</v>
      </c>
      <c r="J151" s="67" t="s">
        <v>5822</v>
      </c>
      <c r="K151" s="67" t="s">
        <v>47</v>
      </c>
      <c r="L151" s="67"/>
      <c r="M151" s="67" t="s">
        <v>31</v>
      </c>
      <c r="N151" s="67" t="s">
        <v>32</v>
      </c>
      <c r="O151" s="67" t="s">
        <v>48</v>
      </c>
      <c r="P151" s="67" t="s">
        <v>49</v>
      </c>
      <c r="Q151" s="67" t="s">
        <v>36</v>
      </c>
      <c r="R151" s="67" t="s">
        <v>56</v>
      </c>
      <c r="S151" s="67" t="s">
        <v>57</v>
      </c>
      <c r="T151" s="67" t="s">
        <v>36</v>
      </c>
      <c r="U151" s="67" t="s">
        <v>51</v>
      </c>
      <c r="V151" s="67" t="s">
        <v>37</v>
      </c>
      <c r="W151" s="67" t="s">
        <v>38</v>
      </c>
      <c r="X151" s="67" t="s">
        <v>39</v>
      </c>
      <c r="Y151" s="67" t="s">
        <v>103</v>
      </c>
      <c r="Z151" s="67" t="s">
        <v>52</v>
      </c>
      <c r="AA151" s="67" t="s">
        <v>5823</v>
      </c>
      <c r="AB151" s="67" t="s">
        <v>5824</v>
      </c>
      <c r="AC151" s="67" t="s">
        <v>5825</v>
      </c>
      <c r="AD151" s="67"/>
      <c r="AE151" s="67"/>
    </row>
    <row r="152" spans="1:31" hidden="1" x14ac:dyDescent="0.25">
      <c r="A152" s="66">
        <v>43758</v>
      </c>
      <c r="B152" s="67">
        <v>6211</v>
      </c>
      <c r="C152" s="67">
        <v>6807</v>
      </c>
      <c r="D152" s="67" t="s">
        <v>5826</v>
      </c>
      <c r="E152" s="67" t="s">
        <v>185</v>
      </c>
      <c r="F152" s="67" t="s">
        <v>41</v>
      </c>
      <c r="G152" s="68">
        <v>0.5</v>
      </c>
      <c r="H152" s="69" t="s">
        <v>5827</v>
      </c>
      <c r="I152" s="69" t="s">
        <v>5828</v>
      </c>
      <c r="J152" s="67" t="s">
        <v>5829</v>
      </c>
      <c r="K152" s="67" t="s">
        <v>47</v>
      </c>
      <c r="L152" s="67">
        <v>60</v>
      </c>
      <c r="M152" s="67" t="s">
        <v>31</v>
      </c>
      <c r="N152" s="67" t="s">
        <v>36</v>
      </c>
      <c r="O152" s="67" t="s">
        <v>36</v>
      </c>
      <c r="P152" s="67" t="s">
        <v>42</v>
      </c>
      <c r="Q152" s="67" t="s">
        <v>36</v>
      </c>
      <c r="R152" s="67" t="s">
        <v>35</v>
      </c>
      <c r="S152" s="67" t="s">
        <v>43</v>
      </c>
      <c r="T152" s="67" t="s">
        <v>36</v>
      </c>
      <c r="U152" s="67" t="s">
        <v>44</v>
      </c>
      <c r="V152" s="67" t="s">
        <v>37</v>
      </c>
      <c r="W152" s="67" t="s">
        <v>54</v>
      </c>
      <c r="X152" s="67" t="s">
        <v>39</v>
      </c>
      <c r="Y152" s="67" t="s">
        <v>117</v>
      </c>
      <c r="Z152" s="67" t="s">
        <v>45</v>
      </c>
      <c r="AA152" s="67" t="s">
        <v>5830</v>
      </c>
      <c r="AB152" s="67" t="s">
        <v>5831</v>
      </c>
      <c r="AC152" s="67" t="s">
        <v>5832</v>
      </c>
      <c r="AD152" s="67" t="s">
        <v>5833</v>
      </c>
      <c r="AE152" s="67" t="s">
        <v>5834</v>
      </c>
    </row>
    <row r="153" spans="1:31" hidden="1" x14ac:dyDescent="0.25">
      <c r="A153" s="66">
        <v>43757</v>
      </c>
      <c r="B153" s="67">
        <v>6226</v>
      </c>
      <c r="C153" s="67">
        <v>6823</v>
      </c>
      <c r="D153" s="67" t="s">
        <v>5835</v>
      </c>
      <c r="E153" s="67" t="s">
        <v>404</v>
      </c>
      <c r="F153" s="67" t="s">
        <v>405</v>
      </c>
      <c r="G153" s="68">
        <v>0.41666666666666669</v>
      </c>
      <c r="H153" s="69" t="s">
        <v>5836</v>
      </c>
      <c r="I153" s="69" t="s">
        <v>5837</v>
      </c>
      <c r="J153" s="67" t="s">
        <v>5838</v>
      </c>
      <c r="K153" s="67" t="s">
        <v>47</v>
      </c>
      <c r="L153" s="67">
        <v>45</v>
      </c>
      <c r="M153" s="67" t="s">
        <v>118</v>
      </c>
      <c r="N153" s="67" t="s">
        <v>519</v>
      </c>
      <c r="O153" s="67" t="s">
        <v>53</v>
      </c>
      <c r="P153" s="67" t="s">
        <v>62</v>
      </c>
      <c r="Q153" s="67" t="s">
        <v>36</v>
      </c>
      <c r="R153" s="67" t="s">
        <v>35</v>
      </c>
      <c r="S153" s="67" t="s">
        <v>65</v>
      </c>
      <c r="T153" s="67" t="s">
        <v>36</v>
      </c>
      <c r="U153" s="67" t="s">
        <v>109</v>
      </c>
      <c r="V153" s="67" t="s">
        <v>66</v>
      </c>
      <c r="W153" s="67" t="s">
        <v>3298</v>
      </c>
      <c r="X153" s="67" t="s">
        <v>107</v>
      </c>
      <c r="Y153" s="67" t="s">
        <v>129</v>
      </c>
      <c r="Z153" s="67" t="s">
        <v>52</v>
      </c>
      <c r="AA153" s="67" t="s">
        <v>5839</v>
      </c>
      <c r="AB153" s="67" t="s">
        <v>5840</v>
      </c>
      <c r="AC153" s="67"/>
      <c r="AD153" s="67"/>
      <c r="AE153" s="67"/>
    </row>
    <row r="154" spans="1:31" hidden="1" x14ac:dyDescent="0.25">
      <c r="A154" s="66">
        <v>43757</v>
      </c>
      <c r="B154" s="67">
        <v>6225</v>
      </c>
      <c r="C154" s="67">
        <v>6822</v>
      </c>
      <c r="D154" s="67" t="s">
        <v>5841</v>
      </c>
      <c r="E154" s="67" t="s">
        <v>63</v>
      </c>
      <c r="F154" s="67" t="s">
        <v>41</v>
      </c>
      <c r="G154" s="68">
        <v>0.45833333333333331</v>
      </c>
      <c r="H154" s="69" t="s">
        <v>5842</v>
      </c>
      <c r="I154" s="69" t="s">
        <v>5843</v>
      </c>
      <c r="J154" s="67" t="s">
        <v>5844</v>
      </c>
      <c r="K154" s="67" t="s">
        <v>47</v>
      </c>
      <c r="L154" s="67">
        <v>66</v>
      </c>
      <c r="M154" s="67" t="s">
        <v>31</v>
      </c>
      <c r="N154" s="67" t="s">
        <v>36</v>
      </c>
      <c r="O154" s="67" t="s">
        <v>48</v>
      </c>
      <c r="P154" s="67" t="s">
        <v>33</v>
      </c>
      <c r="Q154" s="67" t="s">
        <v>60</v>
      </c>
      <c r="R154" s="67" t="s">
        <v>35</v>
      </c>
      <c r="S154" s="67" t="s">
        <v>65</v>
      </c>
      <c r="T154" s="67" t="s">
        <v>36</v>
      </c>
      <c r="U154" s="67" t="s">
        <v>3603</v>
      </c>
      <c r="V154" s="67" t="s">
        <v>66</v>
      </c>
      <c r="W154" s="67" t="s">
        <v>54</v>
      </c>
      <c r="X154" s="67" t="s">
        <v>39</v>
      </c>
      <c r="Y154" s="67" t="s">
        <v>39</v>
      </c>
      <c r="Z154" s="67" t="s">
        <v>36</v>
      </c>
      <c r="AA154" s="67" t="s">
        <v>5845</v>
      </c>
      <c r="AB154" s="67" t="s">
        <v>5846</v>
      </c>
      <c r="AC154" s="67" t="s">
        <v>5847</v>
      </c>
      <c r="AD154" s="67"/>
      <c r="AE154" s="67"/>
    </row>
    <row r="155" spans="1:31" hidden="1" x14ac:dyDescent="0.25">
      <c r="A155" s="66">
        <v>43756</v>
      </c>
      <c r="B155" s="67">
        <v>6214</v>
      </c>
      <c r="C155" s="67">
        <v>6810</v>
      </c>
      <c r="D155" s="67" t="s">
        <v>5848</v>
      </c>
      <c r="E155" s="67" t="s">
        <v>1390</v>
      </c>
      <c r="F155" s="67" t="s">
        <v>123</v>
      </c>
      <c r="G155" s="68"/>
      <c r="H155" s="69" t="s">
        <v>5849</v>
      </c>
      <c r="I155" s="69" t="s">
        <v>5850</v>
      </c>
      <c r="J155" s="67" t="s">
        <v>5851</v>
      </c>
      <c r="K155" s="67" t="s">
        <v>47</v>
      </c>
      <c r="L155" s="67">
        <v>26</v>
      </c>
      <c r="M155" s="67" t="s">
        <v>166</v>
      </c>
      <c r="N155" s="67" t="s">
        <v>401</v>
      </c>
      <c r="O155" s="67" t="s">
        <v>53</v>
      </c>
      <c r="P155" s="67" t="s">
        <v>49</v>
      </c>
      <c r="Q155" s="67" t="s">
        <v>492</v>
      </c>
      <c r="R155" s="67" t="s">
        <v>56</v>
      </c>
      <c r="S155" s="67" t="s">
        <v>61</v>
      </c>
      <c r="T155" s="67" t="s">
        <v>36</v>
      </c>
      <c r="U155" s="67" t="s">
        <v>51</v>
      </c>
      <c r="V155" s="67" t="s">
        <v>37</v>
      </c>
      <c r="W155" s="67" t="s">
        <v>38</v>
      </c>
      <c r="X155" s="67" t="s">
        <v>39</v>
      </c>
      <c r="Y155" s="67" t="s">
        <v>103</v>
      </c>
      <c r="Z155" s="67" t="s">
        <v>52</v>
      </c>
      <c r="AA155" s="67" t="s">
        <v>5852</v>
      </c>
      <c r="AB155" s="67" t="s">
        <v>5853</v>
      </c>
      <c r="AC155" s="67" t="s">
        <v>5854</v>
      </c>
      <c r="AD155" s="67"/>
      <c r="AE155" s="67"/>
    </row>
    <row r="156" spans="1:31" hidden="1" x14ac:dyDescent="0.25">
      <c r="A156" s="66">
        <v>43755</v>
      </c>
      <c r="B156" s="67">
        <v>6265</v>
      </c>
      <c r="C156" s="67">
        <v>6867</v>
      </c>
      <c r="D156" s="67" t="s">
        <v>5855</v>
      </c>
      <c r="E156" s="67" t="s">
        <v>58</v>
      </c>
      <c r="F156" s="67" t="s">
        <v>59</v>
      </c>
      <c r="G156" s="68">
        <v>0.58333333333333337</v>
      </c>
      <c r="H156" s="69" t="s">
        <v>5856</v>
      </c>
      <c r="I156" s="69" t="s">
        <v>5857</v>
      </c>
      <c r="J156" s="67" t="s">
        <v>5858</v>
      </c>
      <c r="K156" s="67" t="s">
        <v>30</v>
      </c>
      <c r="L156" s="67">
        <v>71</v>
      </c>
      <c r="M156" s="67" t="s">
        <v>31</v>
      </c>
      <c r="N156" s="67" t="s">
        <v>32</v>
      </c>
      <c r="O156" s="67" t="s">
        <v>48</v>
      </c>
      <c r="P156" s="67" t="s">
        <v>62</v>
      </c>
      <c r="Q156" s="67" t="s">
        <v>60</v>
      </c>
      <c r="R156" s="67" t="s">
        <v>35</v>
      </c>
      <c r="S156" s="67" t="s">
        <v>131</v>
      </c>
      <c r="T156" s="67" t="s">
        <v>36</v>
      </c>
      <c r="U156" s="67" t="s">
        <v>44</v>
      </c>
      <c r="V156" s="67" t="s">
        <v>37</v>
      </c>
      <c r="W156" s="67" t="s">
        <v>38</v>
      </c>
      <c r="X156" s="67" t="s">
        <v>71</v>
      </c>
      <c r="Y156" s="67" t="s">
        <v>103</v>
      </c>
      <c r="Z156" s="67" t="s">
        <v>45</v>
      </c>
      <c r="AA156" s="67" t="s">
        <v>5859</v>
      </c>
      <c r="AB156" s="67" t="s">
        <v>5860</v>
      </c>
      <c r="AC156" s="67" t="s">
        <v>5861</v>
      </c>
      <c r="AD156" s="67" t="s">
        <v>5862</v>
      </c>
      <c r="AE156" s="67"/>
    </row>
    <row r="157" spans="1:31" hidden="1" x14ac:dyDescent="0.25">
      <c r="A157" s="66">
        <v>43755</v>
      </c>
      <c r="B157" s="67">
        <v>6264</v>
      </c>
      <c r="C157" s="67">
        <v>6866</v>
      </c>
      <c r="D157" s="67" t="s">
        <v>5863</v>
      </c>
      <c r="E157" s="67" t="s">
        <v>536</v>
      </c>
      <c r="F157" s="67" t="s">
        <v>537</v>
      </c>
      <c r="G157" s="68"/>
      <c r="H157" s="69" t="s">
        <v>5864</v>
      </c>
      <c r="I157" s="69" t="s">
        <v>5865</v>
      </c>
      <c r="J157" s="67" t="s">
        <v>5866</v>
      </c>
      <c r="K157" s="67" t="s">
        <v>47</v>
      </c>
      <c r="L157" s="67">
        <v>54</v>
      </c>
      <c r="M157" s="67" t="s">
        <v>31</v>
      </c>
      <c r="N157" s="67" t="s">
        <v>32</v>
      </c>
      <c r="O157" s="67" t="s">
        <v>48</v>
      </c>
      <c r="P157" s="67" t="s">
        <v>62</v>
      </c>
      <c r="Q157" s="67" t="s">
        <v>60</v>
      </c>
      <c r="R157" s="67" t="s">
        <v>35</v>
      </c>
      <c r="S157" s="67" t="s">
        <v>57</v>
      </c>
      <c r="T157" s="67" t="s">
        <v>36</v>
      </c>
      <c r="U157" s="67" t="s">
        <v>44</v>
      </c>
      <c r="V157" s="67" t="s">
        <v>37</v>
      </c>
      <c r="W157" s="67" t="s">
        <v>38</v>
      </c>
      <c r="X157" s="67" t="s">
        <v>39</v>
      </c>
      <c r="Y157" s="67" t="s">
        <v>103</v>
      </c>
      <c r="Z157" s="67" t="s">
        <v>45</v>
      </c>
      <c r="AA157" s="67" t="s">
        <v>5867</v>
      </c>
      <c r="AB157" s="67" t="s">
        <v>5868</v>
      </c>
      <c r="AC157" s="67" t="s">
        <v>5869</v>
      </c>
      <c r="AD157" s="67"/>
      <c r="AE157" s="67"/>
    </row>
    <row r="158" spans="1:31" hidden="1" x14ac:dyDescent="0.25">
      <c r="A158" s="66">
        <v>43755</v>
      </c>
      <c r="B158" s="67">
        <v>6224</v>
      </c>
      <c r="C158" s="67">
        <v>6821</v>
      </c>
      <c r="D158" s="67" t="s">
        <v>5870</v>
      </c>
      <c r="E158" s="67" t="s">
        <v>1684</v>
      </c>
      <c r="F158" s="67" t="s">
        <v>55</v>
      </c>
      <c r="G158" s="68"/>
      <c r="H158" s="69" t="s">
        <v>5871</v>
      </c>
      <c r="I158" s="69" t="s">
        <v>5872</v>
      </c>
      <c r="J158" s="67" t="s">
        <v>5873</v>
      </c>
      <c r="K158" s="67" t="s">
        <v>47</v>
      </c>
      <c r="L158" s="67">
        <v>57</v>
      </c>
      <c r="M158" s="67" t="s">
        <v>31</v>
      </c>
      <c r="N158" s="67" t="s">
        <v>36</v>
      </c>
      <c r="O158" s="67" t="s">
        <v>385</v>
      </c>
      <c r="P158" s="67" t="s">
        <v>42</v>
      </c>
      <c r="Q158" s="67" t="s">
        <v>36</v>
      </c>
      <c r="R158" s="67" t="s">
        <v>35</v>
      </c>
      <c r="S158" s="67" t="s">
        <v>43</v>
      </c>
      <c r="T158" s="67" t="s">
        <v>36</v>
      </c>
      <c r="U158" s="67" t="s">
        <v>44</v>
      </c>
      <c r="V158" s="67" t="s">
        <v>37</v>
      </c>
      <c r="W158" s="67" t="s">
        <v>36</v>
      </c>
      <c r="X158" s="67" t="s">
        <v>39</v>
      </c>
      <c r="Y158" s="67" t="s">
        <v>39</v>
      </c>
      <c r="Z158" s="67" t="s">
        <v>45</v>
      </c>
      <c r="AA158" s="67" t="s">
        <v>5874</v>
      </c>
      <c r="AB158" s="67" t="s">
        <v>5875</v>
      </c>
      <c r="AC158" s="67" t="s">
        <v>5876</v>
      </c>
      <c r="AD158" s="67" t="s">
        <v>5877</v>
      </c>
      <c r="AE158" s="67"/>
    </row>
    <row r="159" spans="1:31" hidden="1" x14ac:dyDescent="0.25">
      <c r="A159" s="66">
        <v>43754</v>
      </c>
      <c r="B159" s="67">
        <v>6266</v>
      </c>
      <c r="C159" s="67">
        <v>6868</v>
      </c>
      <c r="D159" s="67" t="s">
        <v>5878</v>
      </c>
      <c r="E159" s="67" t="s">
        <v>74</v>
      </c>
      <c r="F159" s="67" t="s">
        <v>74</v>
      </c>
      <c r="G159" s="68"/>
      <c r="H159" s="69" t="s">
        <v>5879</v>
      </c>
      <c r="I159" s="69" t="s">
        <v>5880</v>
      </c>
      <c r="J159" s="67" t="s">
        <v>5881</v>
      </c>
      <c r="K159" s="67" t="s">
        <v>47</v>
      </c>
      <c r="L159" s="67">
        <v>80</v>
      </c>
      <c r="M159" s="67" t="s">
        <v>31</v>
      </c>
      <c r="N159" s="67" t="s">
        <v>32</v>
      </c>
      <c r="O159" s="67" t="s">
        <v>48</v>
      </c>
      <c r="P159" s="67" t="s">
        <v>33</v>
      </c>
      <c r="Q159" s="67" t="s">
        <v>60</v>
      </c>
      <c r="R159" s="67" t="s">
        <v>76</v>
      </c>
      <c r="S159" s="67" t="s">
        <v>57</v>
      </c>
      <c r="T159" s="67" t="s">
        <v>36</v>
      </c>
      <c r="U159" s="67" t="s">
        <v>150</v>
      </c>
      <c r="V159" s="67" t="s">
        <v>37</v>
      </c>
      <c r="W159" s="67" t="s">
        <v>38</v>
      </c>
      <c r="X159" s="67" t="s">
        <v>39</v>
      </c>
      <c r="Y159" s="67" t="s">
        <v>103</v>
      </c>
      <c r="Z159" s="67" t="s">
        <v>40</v>
      </c>
      <c r="AA159" s="67" t="s">
        <v>5882</v>
      </c>
      <c r="AB159" s="67"/>
      <c r="AC159" s="67"/>
      <c r="AD159" s="67"/>
      <c r="AE159" s="67"/>
    </row>
    <row r="160" spans="1:31" hidden="1" x14ac:dyDescent="0.25">
      <c r="A160" s="66">
        <v>43753</v>
      </c>
      <c r="B160" s="67">
        <v>6223</v>
      </c>
      <c r="C160" s="67">
        <v>6820</v>
      </c>
      <c r="D160" s="67" t="s">
        <v>5883</v>
      </c>
      <c r="E160" s="67" t="s">
        <v>586</v>
      </c>
      <c r="F160" s="67" t="s">
        <v>587</v>
      </c>
      <c r="G160" s="68"/>
      <c r="H160" s="69" t="s">
        <v>5884</v>
      </c>
      <c r="I160" s="69" t="s">
        <v>5885</v>
      </c>
      <c r="J160" s="67" t="s">
        <v>5886</v>
      </c>
      <c r="K160" s="67" t="s">
        <v>47</v>
      </c>
      <c r="L160" s="67">
        <v>70</v>
      </c>
      <c r="M160" s="67" t="s">
        <v>31</v>
      </c>
      <c r="N160" s="67" t="s">
        <v>32</v>
      </c>
      <c r="O160" s="67" t="s">
        <v>48</v>
      </c>
      <c r="P160" s="67" t="s">
        <v>62</v>
      </c>
      <c r="Q160" s="67" t="s">
        <v>60</v>
      </c>
      <c r="R160" s="67" t="s">
        <v>35</v>
      </c>
      <c r="S160" s="67" t="s">
        <v>152</v>
      </c>
      <c r="T160" s="67" t="s">
        <v>36</v>
      </c>
      <c r="U160" s="67" t="s">
        <v>44</v>
      </c>
      <c r="V160" s="67" t="s">
        <v>37</v>
      </c>
      <c r="W160" s="67" t="s">
        <v>38</v>
      </c>
      <c r="X160" s="67" t="s">
        <v>39</v>
      </c>
      <c r="Y160" s="67" t="s">
        <v>103</v>
      </c>
      <c r="Z160" s="67" t="s">
        <v>45</v>
      </c>
      <c r="AA160" s="67" t="s">
        <v>5887</v>
      </c>
      <c r="AB160" s="67"/>
      <c r="AC160" s="67"/>
      <c r="AD160" s="67"/>
      <c r="AE160" s="67"/>
    </row>
    <row r="161" spans="1:31" hidden="1" x14ac:dyDescent="0.25">
      <c r="A161" s="66">
        <v>43752</v>
      </c>
      <c r="B161" s="67">
        <v>6268</v>
      </c>
      <c r="C161" s="67">
        <v>6870</v>
      </c>
      <c r="D161" s="67" t="s">
        <v>5888</v>
      </c>
      <c r="E161" s="67" t="s">
        <v>1917</v>
      </c>
      <c r="F161" s="67" t="s">
        <v>405</v>
      </c>
      <c r="G161" s="68">
        <v>0.71875</v>
      </c>
      <c r="H161" s="69" t="s">
        <v>5889</v>
      </c>
      <c r="I161" s="69" t="s">
        <v>5890</v>
      </c>
      <c r="J161" s="67" t="s">
        <v>5891</v>
      </c>
      <c r="K161" s="67" t="s">
        <v>47</v>
      </c>
      <c r="L161" s="67">
        <v>4</v>
      </c>
      <c r="M161" s="67" t="s">
        <v>130</v>
      </c>
      <c r="N161" s="67" t="s">
        <v>36</v>
      </c>
      <c r="O161" s="67" t="s">
        <v>53</v>
      </c>
      <c r="P161" s="67" t="s">
        <v>33</v>
      </c>
      <c r="Q161" s="67" t="s">
        <v>36</v>
      </c>
      <c r="R161" s="67" t="s">
        <v>35</v>
      </c>
      <c r="S161" s="67" t="s">
        <v>501</v>
      </c>
      <c r="T161" s="67" t="s">
        <v>502</v>
      </c>
      <c r="U161" s="67" t="s">
        <v>70</v>
      </c>
      <c r="V161" s="67" t="s">
        <v>37</v>
      </c>
      <c r="W161" s="67" t="s">
        <v>54</v>
      </c>
      <c r="X161" s="67" t="s">
        <v>71</v>
      </c>
      <c r="Y161" s="67" t="s">
        <v>71</v>
      </c>
      <c r="Z161" s="67" t="s">
        <v>40</v>
      </c>
      <c r="AA161" s="67" t="s">
        <v>5892</v>
      </c>
      <c r="AB161" s="67" t="s">
        <v>5893</v>
      </c>
      <c r="AC161" s="67" t="s">
        <v>5894</v>
      </c>
      <c r="AD161" s="67" t="s">
        <v>5895</v>
      </c>
      <c r="AE161" s="67"/>
    </row>
    <row r="162" spans="1:31" hidden="1" x14ac:dyDescent="0.25">
      <c r="A162" s="66">
        <v>43752</v>
      </c>
      <c r="B162" s="67">
        <v>6267</v>
      </c>
      <c r="C162" s="67">
        <v>6869</v>
      </c>
      <c r="D162" s="67" t="s">
        <v>5896</v>
      </c>
      <c r="E162" s="67" t="s">
        <v>297</v>
      </c>
      <c r="F162" s="67" t="s">
        <v>46</v>
      </c>
      <c r="G162" s="68">
        <v>0.70833333333333337</v>
      </c>
      <c r="H162" s="69" t="s">
        <v>5897</v>
      </c>
      <c r="I162" s="69" t="s">
        <v>5898</v>
      </c>
      <c r="J162" s="67" t="s">
        <v>5899</v>
      </c>
      <c r="K162" s="67" t="s">
        <v>30</v>
      </c>
      <c r="L162" s="67">
        <v>70</v>
      </c>
      <c r="M162" s="67" t="s">
        <v>164</v>
      </c>
      <c r="N162" s="67" t="s">
        <v>36</v>
      </c>
      <c r="O162" s="67" t="s">
        <v>133</v>
      </c>
      <c r="P162" s="67" t="s">
        <v>33</v>
      </c>
      <c r="Q162" s="67" t="s">
        <v>60</v>
      </c>
      <c r="R162" s="67" t="s">
        <v>35</v>
      </c>
      <c r="S162" s="67" t="s">
        <v>501</v>
      </c>
      <c r="T162" s="67" t="s">
        <v>502</v>
      </c>
      <c r="U162" s="67" t="s">
        <v>70</v>
      </c>
      <c r="V162" s="67" t="s">
        <v>37</v>
      </c>
      <c r="W162" s="67" t="s">
        <v>54</v>
      </c>
      <c r="X162" s="67" t="s">
        <v>71</v>
      </c>
      <c r="Y162" s="67" t="s">
        <v>71</v>
      </c>
      <c r="Z162" s="67" t="s">
        <v>40</v>
      </c>
      <c r="AA162" s="67" t="s">
        <v>5900</v>
      </c>
      <c r="AB162" s="67" t="s">
        <v>5901</v>
      </c>
      <c r="AC162" s="67" t="s">
        <v>5902</v>
      </c>
      <c r="AD162" s="67" t="s">
        <v>5903</v>
      </c>
      <c r="AE162" s="67"/>
    </row>
    <row r="163" spans="1:31" hidden="1" x14ac:dyDescent="0.25">
      <c r="A163" s="66">
        <v>43752</v>
      </c>
      <c r="B163" s="67">
        <v>6222</v>
      </c>
      <c r="C163" s="67">
        <v>6819</v>
      </c>
      <c r="D163" s="67" t="s">
        <v>5904</v>
      </c>
      <c r="E163" s="67" t="s">
        <v>106</v>
      </c>
      <c r="F163" s="67" t="s">
        <v>41</v>
      </c>
      <c r="G163" s="68"/>
      <c r="H163" s="69" t="s">
        <v>5905</v>
      </c>
      <c r="I163" s="69" t="s">
        <v>5906</v>
      </c>
      <c r="J163" s="67" t="s">
        <v>5907</v>
      </c>
      <c r="K163" s="67" t="s">
        <v>30</v>
      </c>
      <c r="L163" s="67">
        <v>80</v>
      </c>
      <c r="M163" s="67" t="s">
        <v>31</v>
      </c>
      <c r="N163" s="67" t="s">
        <v>36</v>
      </c>
      <c r="O163" s="67" t="s">
        <v>48</v>
      </c>
      <c r="P163" s="67" t="s">
        <v>42</v>
      </c>
      <c r="Q163" s="67" t="s">
        <v>60</v>
      </c>
      <c r="R163" s="67" t="s">
        <v>35</v>
      </c>
      <c r="S163" s="67" t="s">
        <v>43</v>
      </c>
      <c r="T163" s="67" t="s">
        <v>36</v>
      </c>
      <c r="U163" s="67" t="s">
        <v>44</v>
      </c>
      <c r="V163" s="67" t="s">
        <v>37</v>
      </c>
      <c r="W163" s="67" t="s">
        <v>36</v>
      </c>
      <c r="X163" s="67" t="s">
        <v>39</v>
      </c>
      <c r="Y163" s="67" t="s">
        <v>39</v>
      </c>
      <c r="Z163" s="67" t="s">
        <v>45</v>
      </c>
      <c r="AA163" s="67" t="s">
        <v>5908</v>
      </c>
      <c r="AB163" s="67" t="s">
        <v>5909</v>
      </c>
      <c r="AC163" s="67" t="s">
        <v>5910</v>
      </c>
      <c r="AD163" s="67"/>
      <c r="AE163" s="67"/>
    </row>
    <row r="164" spans="1:31" hidden="1" x14ac:dyDescent="0.25">
      <c r="A164" s="66">
        <v>43752</v>
      </c>
      <c r="B164" s="67">
        <v>6221</v>
      </c>
      <c r="C164" s="67">
        <v>6818</v>
      </c>
      <c r="D164" s="67" t="s">
        <v>5911</v>
      </c>
      <c r="E164" s="67" t="s">
        <v>58</v>
      </c>
      <c r="F164" s="67" t="s">
        <v>59</v>
      </c>
      <c r="G164" s="68"/>
      <c r="H164" s="69" t="s">
        <v>5912</v>
      </c>
      <c r="I164" s="69" t="s">
        <v>5913</v>
      </c>
      <c r="J164" s="67" t="s">
        <v>5914</v>
      </c>
      <c r="K164" s="67" t="s">
        <v>30</v>
      </c>
      <c r="L164" s="67">
        <v>65</v>
      </c>
      <c r="M164" s="67" t="s">
        <v>31</v>
      </c>
      <c r="N164" s="67" t="s">
        <v>36</v>
      </c>
      <c r="O164" s="67" t="s">
        <v>48</v>
      </c>
      <c r="P164" s="67" t="s">
        <v>42</v>
      </c>
      <c r="Q164" s="67" t="s">
        <v>60</v>
      </c>
      <c r="R164" s="67" t="s">
        <v>35</v>
      </c>
      <c r="S164" s="67" t="s">
        <v>43</v>
      </c>
      <c r="T164" s="67" t="s">
        <v>36</v>
      </c>
      <c r="U164" s="67" t="s">
        <v>44</v>
      </c>
      <c r="V164" s="67" t="s">
        <v>37</v>
      </c>
      <c r="W164" s="67" t="s">
        <v>36</v>
      </c>
      <c r="X164" s="67" t="s">
        <v>39</v>
      </c>
      <c r="Y164" s="67" t="s">
        <v>39</v>
      </c>
      <c r="Z164" s="67" t="s">
        <v>45</v>
      </c>
      <c r="AA164" s="67" t="s">
        <v>5915</v>
      </c>
      <c r="AB164" s="67" t="s">
        <v>5916</v>
      </c>
      <c r="AC164" s="67" t="s">
        <v>5917</v>
      </c>
      <c r="AD164" s="67"/>
      <c r="AE164" s="67"/>
    </row>
    <row r="165" spans="1:31" hidden="1" x14ac:dyDescent="0.25">
      <c r="A165" s="66">
        <v>43751</v>
      </c>
      <c r="B165" s="67">
        <v>6269</v>
      </c>
      <c r="C165" s="67">
        <v>6871</v>
      </c>
      <c r="D165" s="67" t="s">
        <v>5918</v>
      </c>
      <c r="E165" s="67" t="s">
        <v>699</v>
      </c>
      <c r="F165" s="67" t="s">
        <v>122</v>
      </c>
      <c r="G165" s="68"/>
      <c r="H165" s="69" t="s">
        <v>6244</v>
      </c>
      <c r="I165" s="69" t="s">
        <v>5919</v>
      </c>
      <c r="J165" s="67" t="s">
        <v>5920</v>
      </c>
      <c r="K165" s="67" t="s">
        <v>30</v>
      </c>
      <c r="L165" s="67">
        <v>60</v>
      </c>
      <c r="M165" s="67" t="s">
        <v>36</v>
      </c>
      <c r="N165" s="67" t="s">
        <v>36</v>
      </c>
      <c r="O165" s="67" t="s">
        <v>53</v>
      </c>
      <c r="P165" s="67" t="s">
        <v>33</v>
      </c>
      <c r="Q165" s="67" t="s">
        <v>36</v>
      </c>
      <c r="R165" s="67" t="s">
        <v>35</v>
      </c>
      <c r="S165" s="67" t="s">
        <v>43</v>
      </c>
      <c r="T165" s="67" t="s">
        <v>36</v>
      </c>
      <c r="U165" s="67" t="s">
        <v>70</v>
      </c>
      <c r="V165" s="67" t="s">
        <v>37</v>
      </c>
      <c r="W165" s="67" t="s">
        <v>54</v>
      </c>
      <c r="X165" s="67" t="s">
        <v>39</v>
      </c>
      <c r="Y165" s="67" t="s">
        <v>39</v>
      </c>
      <c r="Z165" s="67" t="s">
        <v>40</v>
      </c>
      <c r="AA165" s="67" t="s">
        <v>5921</v>
      </c>
      <c r="AB165" s="67" t="s">
        <v>5922</v>
      </c>
      <c r="AC165" s="67" t="s">
        <v>5923</v>
      </c>
      <c r="AD165" s="67"/>
      <c r="AE165" s="67"/>
    </row>
    <row r="166" spans="1:31" hidden="1" x14ac:dyDescent="0.25">
      <c r="A166" s="66">
        <v>43751</v>
      </c>
      <c r="B166" s="67">
        <v>6219</v>
      </c>
      <c r="C166" s="67">
        <v>6815</v>
      </c>
      <c r="D166" s="67" t="s">
        <v>5924</v>
      </c>
      <c r="E166" s="67" t="s">
        <v>404</v>
      </c>
      <c r="F166" s="67" t="s">
        <v>405</v>
      </c>
      <c r="G166" s="68"/>
      <c r="H166" s="69" t="s">
        <v>5925</v>
      </c>
      <c r="I166" s="69" t="s">
        <v>5926</v>
      </c>
      <c r="J166" s="67" t="s">
        <v>5927</v>
      </c>
      <c r="K166" s="67" t="s">
        <v>47</v>
      </c>
      <c r="L166" s="67">
        <v>57</v>
      </c>
      <c r="M166" s="67" t="s">
        <v>31</v>
      </c>
      <c r="N166" s="67" t="s">
        <v>32</v>
      </c>
      <c r="O166" s="67" t="s">
        <v>48</v>
      </c>
      <c r="P166" s="67" t="s">
        <v>62</v>
      </c>
      <c r="Q166" s="67" t="s">
        <v>36</v>
      </c>
      <c r="R166" s="67" t="s">
        <v>35</v>
      </c>
      <c r="S166" s="67" t="s">
        <v>3823</v>
      </c>
      <c r="T166" s="67" t="s">
        <v>36</v>
      </c>
      <c r="U166" s="67" t="s">
        <v>44</v>
      </c>
      <c r="V166" s="67" t="s">
        <v>37</v>
      </c>
      <c r="W166" s="67" t="s">
        <v>38</v>
      </c>
      <c r="X166" s="67" t="s">
        <v>39</v>
      </c>
      <c r="Y166" s="67" t="s">
        <v>103</v>
      </c>
      <c r="Z166" s="67" t="s">
        <v>45</v>
      </c>
      <c r="AA166" s="67" t="s">
        <v>5928</v>
      </c>
      <c r="AB166" s="67" t="s">
        <v>5929</v>
      </c>
      <c r="AC166" s="67" t="s">
        <v>5930</v>
      </c>
      <c r="AD166" s="67" t="s">
        <v>5931</v>
      </c>
      <c r="AE166" s="67"/>
    </row>
    <row r="167" spans="1:31" hidden="1" x14ac:dyDescent="0.25">
      <c r="A167" s="66">
        <v>43750</v>
      </c>
      <c r="B167" s="67">
        <v>6220</v>
      </c>
      <c r="C167" s="67">
        <v>6816</v>
      </c>
      <c r="D167" s="67" t="s">
        <v>5932</v>
      </c>
      <c r="E167" s="67" t="s">
        <v>58</v>
      </c>
      <c r="F167" s="67" t="s">
        <v>59</v>
      </c>
      <c r="G167" s="68">
        <v>0.6743055555555556</v>
      </c>
      <c r="H167" s="69" t="s">
        <v>5933</v>
      </c>
      <c r="I167" s="69" t="s">
        <v>5934</v>
      </c>
      <c r="J167" s="67" t="s">
        <v>5935</v>
      </c>
      <c r="K167" s="67" t="s">
        <v>47</v>
      </c>
      <c r="L167" s="67"/>
      <c r="M167" s="67" t="s">
        <v>31</v>
      </c>
      <c r="N167" s="67" t="s">
        <v>155</v>
      </c>
      <c r="O167" s="67" t="s">
        <v>48</v>
      </c>
      <c r="P167" s="67" t="s">
        <v>49</v>
      </c>
      <c r="Q167" s="67" t="s">
        <v>36</v>
      </c>
      <c r="R167" s="67" t="s">
        <v>50</v>
      </c>
      <c r="S167" s="67" t="s">
        <v>127</v>
      </c>
      <c r="T167" s="67" t="s">
        <v>36</v>
      </c>
      <c r="U167" s="67" t="s">
        <v>51</v>
      </c>
      <c r="V167" s="67" t="s">
        <v>37</v>
      </c>
      <c r="W167" s="67" t="s">
        <v>78</v>
      </c>
      <c r="X167" s="67" t="s">
        <v>71</v>
      </c>
      <c r="Y167" s="67" t="s">
        <v>103</v>
      </c>
      <c r="Z167" s="67" t="s">
        <v>52</v>
      </c>
      <c r="AA167" s="67" t="s">
        <v>5936</v>
      </c>
      <c r="AB167" s="67" t="s">
        <v>5937</v>
      </c>
      <c r="AC167" s="67"/>
      <c r="AD167" s="67"/>
      <c r="AE167" s="67"/>
    </row>
    <row r="168" spans="1:31" hidden="1" x14ac:dyDescent="0.25">
      <c r="A168" s="66">
        <v>43750</v>
      </c>
      <c r="B168" s="67">
        <v>6220</v>
      </c>
      <c r="C168" s="67">
        <v>6817</v>
      </c>
      <c r="D168" s="67" t="s">
        <v>5932</v>
      </c>
      <c r="E168" s="67" t="s">
        <v>58</v>
      </c>
      <c r="F168" s="67" t="s">
        <v>59</v>
      </c>
      <c r="G168" s="68">
        <v>0.6743055555555556</v>
      </c>
      <c r="H168" s="69" t="s">
        <v>5933</v>
      </c>
      <c r="I168" s="69" t="s">
        <v>5934</v>
      </c>
      <c r="J168" s="67" t="s">
        <v>5935</v>
      </c>
      <c r="K168" s="67" t="s">
        <v>47</v>
      </c>
      <c r="L168" s="67"/>
      <c r="M168" s="67" t="s">
        <v>3458</v>
      </c>
      <c r="N168" s="67" t="s">
        <v>155</v>
      </c>
      <c r="O168" s="67" t="s">
        <v>53</v>
      </c>
      <c r="P168" s="67" t="s">
        <v>49</v>
      </c>
      <c r="Q168" s="67" t="s">
        <v>36</v>
      </c>
      <c r="R168" s="67" t="s">
        <v>50</v>
      </c>
      <c r="S168" s="67" t="s">
        <v>127</v>
      </c>
      <c r="T168" s="67" t="s">
        <v>36</v>
      </c>
      <c r="U168" s="67" t="s">
        <v>51</v>
      </c>
      <c r="V168" s="67" t="s">
        <v>37</v>
      </c>
      <c r="W168" s="67" t="s">
        <v>78</v>
      </c>
      <c r="X168" s="67" t="s">
        <v>71</v>
      </c>
      <c r="Y168" s="67" t="s">
        <v>103</v>
      </c>
      <c r="Z168" s="67" t="s">
        <v>52</v>
      </c>
      <c r="AA168" s="67" t="s">
        <v>5936</v>
      </c>
      <c r="AB168" s="67" t="s">
        <v>5937</v>
      </c>
      <c r="AC168" s="67"/>
      <c r="AD168" s="67"/>
      <c r="AE168" s="67"/>
    </row>
    <row r="169" spans="1:31" hidden="1" x14ac:dyDescent="0.25">
      <c r="A169" s="66">
        <v>43750</v>
      </c>
      <c r="B169" s="67">
        <v>6218</v>
      </c>
      <c r="C169" s="67">
        <v>6814</v>
      </c>
      <c r="D169" s="67" t="s">
        <v>5938</v>
      </c>
      <c r="E169" s="67" t="s">
        <v>707</v>
      </c>
      <c r="F169" s="67" t="s">
        <v>123</v>
      </c>
      <c r="G169" s="68">
        <v>0.39583333333333331</v>
      </c>
      <c r="H169" s="69" t="s">
        <v>5939</v>
      </c>
      <c r="I169" s="69" t="s">
        <v>5940</v>
      </c>
      <c r="J169" s="67" t="s">
        <v>5941</v>
      </c>
      <c r="K169" s="67" t="s">
        <v>47</v>
      </c>
      <c r="L169" s="67">
        <v>35</v>
      </c>
      <c r="M169" s="67" t="s">
        <v>31</v>
      </c>
      <c r="N169" s="67" t="s">
        <v>32</v>
      </c>
      <c r="O169" s="67" t="s">
        <v>385</v>
      </c>
      <c r="P169" s="67" t="s">
        <v>62</v>
      </c>
      <c r="Q169" s="67" t="s">
        <v>36</v>
      </c>
      <c r="R169" s="67" t="s">
        <v>35</v>
      </c>
      <c r="S169" s="67" t="s">
        <v>152</v>
      </c>
      <c r="T169" s="67" t="s">
        <v>36</v>
      </c>
      <c r="U169" s="67" t="s">
        <v>44</v>
      </c>
      <c r="V169" s="67" t="s">
        <v>37</v>
      </c>
      <c r="W169" s="67" t="s">
        <v>581</v>
      </c>
      <c r="X169" s="67" t="s">
        <v>39</v>
      </c>
      <c r="Y169" s="67" t="s">
        <v>103</v>
      </c>
      <c r="Z169" s="67" t="s">
        <v>52</v>
      </c>
      <c r="AA169" s="67" t="s">
        <v>5942</v>
      </c>
      <c r="AB169" s="67" t="s">
        <v>5943</v>
      </c>
      <c r="AC169" s="67"/>
      <c r="AD169" s="67"/>
      <c r="AE169" s="67"/>
    </row>
    <row r="170" spans="1:31" hidden="1" x14ac:dyDescent="0.25">
      <c r="A170" s="66">
        <v>43750</v>
      </c>
      <c r="B170" s="67">
        <v>6217</v>
      </c>
      <c r="C170" s="67">
        <v>6813</v>
      </c>
      <c r="D170" s="67" t="s">
        <v>5944</v>
      </c>
      <c r="E170" s="67" t="s">
        <v>74</v>
      </c>
      <c r="F170" s="67" t="s">
        <v>74</v>
      </c>
      <c r="G170" s="68">
        <v>0.65</v>
      </c>
      <c r="H170" s="69" t="s">
        <v>5945</v>
      </c>
      <c r="I170" s="69" t="s">
        <v>5946</v>
      </c>
      <c r="J170" s="67" t="s">
        <v>5947</v>
      </c>
      <c r="K170" s="67" t="s">
        <v>30</v>
      </c>
      <c r="L170" s="67">
        <v>65</v>
      </c>
      <c r="M170" s="67" t="s">
        <v>31</v>
      </c>
      <c r="N170" s="67" t="s">
        <v>36</v>
      </c>
      <c r="O170" s="67" t="s">
        <v>36</v>
      </c>
      <c r="P170" s="67" t="s">
        <v>42</v>
      </c>
      <c r="Q170" s="67" t="s">
        <v>60</v>
      </c>
      <c r="R170" s="67" t="s">
        <v>35</v>
      </c>
      <c r="S170" s="67" t="s">
        <v>65</v>
      </c>
      <c r="T170" s="67" t="s">
        <v>36</v>
      </c>
      <c r="U170" s="67" t="s">
        <v>109</v>
      </c>
      <c r="V170" s="67" t="s">
        <v>66</v>
      </c>
      <c r="W170" s="67" t="s">
        <v>54</v>
      </c>
      <c r="X170" s="67" t="s">
        <v>107</v>
      </c>
      <c r="Y170" s="67" t="s">
        <v>129</v>
      </c>
      <c r="Z170" s="67" t="s">
        <v>108</v>
      </c>
      <c r="AA170" s="67" t="s">
        <v>5948</v>
      </c>
      <c r="AB170" s="67" t="s">
        <v>5948</v>
      </c>
      <c r="AC170" s="67"/>
      <c r="AD170" s="67"/>
      <c r="AE170" s="67"/>
    </row>
    <row r="171" spans="1:31" hidden="1" x14ac:dyDescent="0.25">
      <c r="A171" s="66">
        <v>43749</v>
      </c>
      <c r="B171" s="67">
        <v>6210</v>
      </c>
      <c r="C171" s="67">
        <v>6806</v>
      </c>
      <c r="D171" s="67" t="s">
        <v>5949</v>
      </c>
      <c r="E171" s="67" t="s">
        <v>137</v>
      </c>
      <c r="F171" s="67" t="s">
        <v>122</v>
      </c>
      <c r="G171" s="68">
        <v>0.54166666666666663</v>
      </c>
      <c r="H171" s="69" t="s">
        <v>5950</v>
      </c>
      <c r="I171" s="69" t="s">
        <v>5951</v>
      </c>
      <c r="J171" s="67" t="s">
        <v>5952</v>
      </c>
      <c r="K171" s="67" t="s">
        <v>30</v>
      </c>
      <c r="L171" s="67">
        <v>70</v>
      </c>
      <c r="M171" s="67" t="s">
        <v>31</v>
      </c>
      <c r="N171" s="67" t="s">
        <v>36</v>
      </c>
      <c r="O171" s="67" t="s">
        <v>36</v>
      </c>
      <c r="P171" s="67" t="s">
        <v>42</v>
      </c>
      <c r="Q171" s="67" t="s">
        <v>60</v>
      </c>
      <c r="R171" s="67" t="s">
        <v>76</v>
      </c>
      <c r="S171" s="67" t="s">
        <v>43</v>
      </c>
      <c r="T171" s="67" t="s">
        <v>36</v>
      </c>
      <c r="U171" s="67" t="s">
        <v>70</v>
      </c>
      <c r="V171" s="67" t="s">
        <v>37</v>
      </c>
      <c r="W171" s="67" t="s">
        <v>54</v>
      </c>
      <c r="X171" s="67" t="s">
        <v>39</v>
      </c>
      <c r="Y171" s="67" t="s">
        <v>39</v>
      </c>
      <c r="Z171" s="67" t="s">
        <v>40</v>
      </c>
      <c r="AA171" s="67" t="s">
        <v>5953</v>
      </c>
      <c r="AB171" s="67" t="s">
        <v>5954</v>
      </c>
      <c r="AC171" s="67"/>
      <c r="AD171" s="67"/>
      <c r="AE171" s="67"/>
    </row>
    <row r="172" spans="1:31" hidden="1" x14ac:dyDescent="0.25">
      <c r="A172" s="66">
        <v>43748</v>
      </c>
      <c r="B172" s="67">
        <v>6209</v>
      </c>
      <c r="C172" s="67">
        <v>6805</v>
      </c>
      <c r="D172" s="67" t="s">
        <v>5955</v>
      </c>
      <c r="E172" s="67" t="s">
        <v>79</v>
      </c>
      <c r="F172" s="67" t="s">
        <v>59</v>
      </c>
      <c r="G172" s="68">
        <v>0.92708333333333337</v>
      </c>
      <c r="H172" s="69" t="s">
        <v>5956</v>
      </c>
      <c r="I172" s="69" t="s">
        <v>5957</v>
      </c>
      <c r="J172" s="67" t="s">
        <v>5958</v>
      </c>
      <c r="K172" s="67" t="s">
        <v>30</v>
      </c>
      <c r="L172" s="67">
        <v>32</v>
      </c>
      <c r="M172" s="67" t="s">
        <v>31</v>
      </c>
      <c r="N172" s="67" t="s">
        <v>331</v>
      </c>
      <c r="O172" s="67" t="s">
        <v>36</v>
      </c>
      <c r="P172" s="67" t="s">
        <v>62</v>
      </c>
      <c r="Q172" s="67" t="s">
        <v>36</v>
      </c>
      <c r="R172" s="67" t="s">
        <v>76</v>
      </c>
      <c r="S172" s="67" t="s">
        <v>61</v>
      </c>
      <c r="T172" s="67" t="s">
        <v>36</v>
      </c>
      <c r="U172" s="67" t="s">
        <v>70</v>
      </c>
      <c r="V172" s="67" t="s">
        <v>37</v>
      </c>
      <c r="W172" s="67" t="s">
        <v>332</v>
      </c>
      <c r="X172" s="67" t="s">
        <v>39</v>
      </c>
      <c r="Y172" s="67" t="s">
        <v>71</v>
      </c>
      <c r="Z172" s="67" t="s">
        <v>40</v>
      </c>
      <c r="AA172" s="67" t="s">
        <v>5959</v>
      </c>
      <c r="AB172" s="67" t="s">
        <v>5960</v>
      </c>
      <c r="AC172" s="67" t="s">
        <v>5961</v>
      </c>
      <c r="AD172" s="67" t="s">
        <v>5962</v>
      </c>
      <c r="AE172" s="67"/>
    </row>
    <row r="173" spans="1:31" hidden="1" x14ac:dyDescent="0.25">
      <c r="A173" s="66">
        <v>43748</v>
      </c>
      <c r="B173" s="67">
        <v>6208</v>
      </c>
      <c r="C173" s="67">
        <v>6804</v>
      </c>
      <c r="D173" s="67" t="s">
        <v>1025</v>
      </c>
      <c r="E173" s="67" t="s">
        <v>364</v>
      </c>
      <c r="F173" s="67" t="s">
        <v>364</v>
      </c>
      <c r="G173" s="68"/>
      <c r="H173" s="69" t="s">
        <v>5963</v>
      </c>
      <c r="I173" s="69" t="s">
        <v>5964</v>
      </c>
      <c r="J173" s="67" t="s">
        <v>5965</v>
      </c>
      <c r="K173" s="67" t="s">
        <v>47</v>
      </c>
      <c r="L173" s="67">
        <v>56</v>
      </c>
      <c r="M173" s="67" t="s">
        <v>31</v>
      </c>
      <c r="N173" s="67" t="s">
        <v>459</v>
      </c>
      <c r="O173" s="67" t="s">
        <v>368</v>
      </c>
      <c r="P173" s="67" t="s">
        <v>42</v>
      </c>
      <c r="Q173" s="67" t="s">
        <v>36</v>
      </c>
      <c r="R173" s="67" t="s">
        <v>35</v>
      </c>
      <c r="S173" s="67" t="s">
        <v>3823</v>
      </c>
      <c r="T173" s="67" t="s">
        <v>927</v>
      </c>
      <c r="U173" s="67" t="s">
        <v>44</v>
      </c>
      <c r="V173" s="67" t="s">
        <v>37</v>
      </c>
      <c r="W173" s="67" t="s">
        <v>36</v>
      </c>
      <c r="X173" s="67" t="s">
        <v>39</v>
      </c>
      <c r="Y173" s="67" t="s">
        <v>104</v>
      </c>
      <c r="Z173" s="67" t="s">
        <v>45</v>
      </c>
      <c r="AA173" s="67" t="s">
        <v>5966</v>
      </c>
      <c r="AB173" s="67" t="s">
        <v>5967</v>
      </c>
      <c r="AC173" s="67" t="s">
        <v>5968</v>
      </c>
      <c r="AD173" s="67" t="s">
        <v>5969</v>
      </c>
      <c r="AE173" s="67"/>
    </row>
    <row r="174" spans="1:31" hidden="1" x14ac:dyDescent="0.25">
      <c r="A174" s="66">
        <v>43748</v>
      </c>
      <c r="B174" s="67">
        <v>6207</v>
      </c>
      <c r="C174" s="67">
        <v>6803</v>
      </c>
      <c r="D174" s="67" t="s">
        <v>5970</v>
      </c>
      <c r="E174" s="67" t="s">
        <v>58</v>
      </c>
      <c r="F174" s="67" t="s">
        <v>59</v>
      </c>
      <c r="G174" s="68">
        <v>0.72222222222222221</v>
      </c>
      <c r="H174" s="69" t="s">
        <v>5971</v>
      </c>
      <c r="I174" s="69" t="s">
        <v>5972</v>
      </c>
      <c r="J174" s="67" t="s">
        <v>5973</v>
      </c>
      <c r="K174" s="67" t="s">
        <v>47</v>
      </c>
      <c r="L174" s="67">
        <v>35</v>
      </c>
      <c r="M174" s="67" t="s">
        <v>5974</v>
      </c>
      <c r="N174" s="67" t="s">
        <v>459</v>
      </c>
      <c r="O174" s="67" t="s">
        <v>133</v>
      </c>
      <c r="P174" s="67" t="s">
        <v>33</v>
      </c>
      <c r="Q174" s="67" t="s">
        <v>36</v>
      </c>
      <c r="R174" s="67" t="s">
        <v>35</v>
      </c>
      <c r="S174" s="67" t="s">
        <v>43</v>
      </c>
      <c r="T174" s="67" t="s">
        <v>36</v>
      </c>
      <c r="U174" s="67" t="s">
        <v>70</v>
      </c>
      <c r="V174" s="67" t="s">
        <v>37</v>
      </c>
      <c r="W174" s="67" t="s">
        <v>54</v>
      </c>
      <c r="X174" s="67" t="s">
        <v>39</v>
      </c>
      <c r="Y174" s="67" t="s">
        <v>117</v>
      </c>
      <c r="Z174" s="67" t="s">
        <v>52</v>
      </c>
      <c r="AA174" s="67" t="s">
        <v>5975</v>
      </c>
      <c r="AB174" s="67" t="s">
        <v>5976</v>
      </c>
      <c r="AC174" s="67" t="s">
        <v>5977</v>
      </c>
      <c r="AD174" s="67"/>
      <c r="AE174" s="67"/>
    </row>
    <row r="175" spans="1:31" hidden="1" x14ac:dyDescent="0.25">
      <c r="A175" s="66">
        <v>43746</v>
      </c>
      <c r="B175" s="67">
        <v>6206</v>
      </c>
      <c r="C175" s="67">
        <v>6802</v>
      </c>
      <c r="D175" s="67" t="s">
        <v>5978</v>
      </c>
      <c r="E175" s="67" t="s">
        <v>364</v>
      </c>
      <c r="F175" s="67" t="s">
        <v>364</v>
      </c>
      <c r="G175" s="68">
        <v>0.58333333333333337</v>
      </c>
      <c r="H175" s="69" t="s">
        <v>5979</v>
      </c>
      <c r="I175" s="69" t="s">
        <v>5980</v>
      </c>
      <c r="J175" s="67" t="s">
        <v>5981</v>
      </c>
      <c r="K175" s="67" t="s">
        <v>47</v>
      </c>
      <c r="L175" s="67">
        <v>80</v>
      </c>
      <c r="M175" s="67" t="s">
        <v>31</v>
      </c>
      <c r="N175" s="67" t="s">
        <v>615</v>
      </c>
      <c r="O175" s="67" t="s">
        <v>48</v>
      </c>
      <c r="P175" s="67" t="s">
        <v>33</v>
      </c>
      <c r="Q175" s="67" t="s">
        <v>60</v>
      </c>
      <c r="R175" s="67" t="s">
        <v>35</v>
      </c>
      <c r="S175" s="67" t="s">
        <v>43</v>
      </c>
      <c r="T175" s="67" t="s">
        <v>36</v>
      </c>
      <c r="U175" s="67" t="s">
        <v>82</v>
      </c>
      <c r="V175" s="67" t="s">
        <v>37</v>
      </c>
      <c r="W175" s="67" t="s">
        <v>54</v>
      </c>
      <c r="X175" s="67" t="s">
        <v>39</v>
      </c>
      <c r="Y175" s="67" t="s">
        <v>39</v>
      </c>
      <c r="Z175" s="67" t="s">
        <v>40</v>
      </c>
      <c r="AA175" s="67" t="s">
        <v>5982</v>
      </c>
      <c r="AB175" s="67"/>
      <c r="AC175" s="67"/>
      <c r="AD175" s="67"/>
      <c r="AE175" s="67"/>
    </row>
    <row r="176" spans="1:31" hidden="1" x14ac:dyDescent="0.25">
      <c r="A176" s="66">
        <v>43746</v>
      </c>
      <c r="B176" s="67">
        <v>6205</v>
      </c>
      <c r="C176" s="67">
        <v>6801</v>
      </c>
      <c r="D176" s="67" t="s">
        <v>5983</v>
      </c>
      <c r="E176" s="67" t="s">
        <v>125</v>
      </c>
      <c r="F176" s="67" t="s">
        <v>46</v>
      </c>
      <c r="G176" s="68">
        <v>0.6875</v>
      </c>
      <c r="H176" s="69" t="s">
        <v>5984</v>
      </c>
      <c r="I176" s="69" t="s">
        <v>5985</v>
      </c>
      <c r="J176" s="67" t="s">
        <v>5986</v>
      </c>
      <c r="K176" s="67" t="s">
        <v>30</v>
      </c>
      <c r="L176" s="67">
        <v>73</v>
      </c>
      <c r="M176" s="67" t="s">
        <v>31</v>
      </c>
      <c r="N176" s="67" t="s">
        <v>36</v>
      </c>
      <c r="O176" s="67" t="s">
        <v>48</v>
      </c>
      <c r="P176" s="67" t="s">
        <v>33</v>
      </c>
      <c r="Q176" s="67" t="s">
        <v>60</v>
      </c>
      <c r="R176" s="67" t="s">
        <v>35</v>
      </c>
      <c r="S176" s="67" t="s">
        <v>43</v>
      </c>
      <c r="T176" s="67" t="s">
        <v>36</v>
      </c>
      <c r="U176" s="67" t="s">
        <v>44</v>
      </c>
      <c r="V176" s="67" t="s">
        <v>37</v>
      </c>
      <c r="W176" s="67" t="s">
        <v>54</v>
      </c>
      <c r="X176" s="67" t="s">
        <v>39</v>
      </c>
      <c r="Y176" s="67" t="s">
        <v>39</v>
      </c>
      <c r="Z176" s="67" t="s">
        <v>40</v>
      </c>
      <c r="AA176" s="67" t="s">
        <v>5987</v>
      </c>
      <c r="AB176" s="67" t="s">
        <v>5988</v>
      </c>
      <c r="AC176" s="67" t="s">
        <v>5989</v>
      </c>
      <c r="AD176" s="67"/>
      <c r="AE176" s="67"/>
    </row>
    <row r="177" spans="1:31" hidden="1" x14ac:dyDescent="0.25">
      <c r="A177" s="66">
        <v>43745</v>
      </c>
      <c r="B177" s="67">
        <v>6203</v>
      </c>
      <c r="C177" s="67">
        <v>6798</v>
      </c>
      <c r="D177" s="67" t="s">
        <v>5990</v>
      </c>
      <c r="E177" s="67" t="s">
        <v>297</v>
      </c>
      <c r="F177" s="67" t="s">
        <v>46</v>
      </c>
      <c r="G177" s="68">
        <v>0.60416666666666663</v>
      </c>
      <c r="H177" s="69" t="s">
        <v>5991</v>
      </c>
      <c r="I177" s="69" t="s">
        <v>5992</v>
      </c>
      <c r="J177" s="67" t="s">
        <v>5993</v>
      </c>
      <c r="K177" s="67" t="s">
        <v>47</v>
      </c>
      <c r="L177" s="67"/>
      <c r="M177" s="67" t="s">
        <v>31</v>
      </c>
      <c r="N177" s="67" t="s">
        <v>36</v>
      </c>
      <c r="O177" s="67" t="s">
        <v>36</v>
      </c>
      <c r="P177" s="67" t="s">
        <v>33</v>
      </c>
      <c r="Q177" s="67" t="s">
        <v>36</v>
      </c>
      <c r="R177" s="67" t="s">
        <v>35</v>
      </c>
      <c r="S177" s="67" t="s">
        <v>43</v>
      </c>
      <c r="T177" s="67" t="s">
        <v>36</v>
      </c>
      <c r="U177" s="67" t="s">
        <v>70</v>
      </c>
      <c r="V177" s="67" t="s">
        <v>37</v>
      </c>
      <c r="W177" s="67" t="s">
        <v>54</v>
      </c>
      <c r="X177" s="67" t="s">
        <v>39</v>
      </c>
      <c r="Y177" s="67" t="s">
        <v>39</v>
      </c>
      <c r="Z177" s="67" t="s">
        <v>40</v>
      </c>
      <c r="AA177" s="67" t="s">
        <v>5994</v>
      </c>
      <c r="AB177" s="67" t="s">
        <v>5995</v>
      </c>
      <c r="AC177" s="67" t="s">
        <v>5996</v>
      </c>
      <c r="AD177" s="67" t="s">
        <v>5997</v>
      </c>
      <c r="AE177" s="67"/>
    </row>
    <row r="178" spans="1:31" hidden="1" x14ac:dyDescent="0.25">
      <c r="A178" s="66">
        <v>43745</v>
      </c>
      <c r="B178" s="67">
        <v>6202</v>
      </c>
      <c r="C178" s="67">
        <v>6797</v>
      </c>
      <c r="D178" s="67" t="s">
        <v>1316</v>
      </c>
      <c r="E178" s="67" t="s">
        <v>79</v>
      </c>
      <c r="F178" s="67" t="s">
        <v>59</v>
      </c>
      <c r="G178" s="68">
        <v>0.86805555555555558</v>
      </c>
      <c r="H178" s="69" t="s">
        <v>5998</v>
      </c>
      <c r="I178" s="69" t="s">
        <v>5999</v>
      </c>
      <c r="J178" s="67" t="s">
        <v>6000</v>
      </c>
      <c r="K178" s="67" t="s">
        <v>47</v>
      </c>
      <c r="L178" s="67"/>
      <c r="M178" s="67" t="s">
        <v>31</v>
      </c>
      <c r="N178" s="67" t="s">
        <v>126</v>
      </c>
      <c r="O178" s="67" t="s">
        <v>48</v>
      </c>
      <c r="P178" s="67" t="s">
        <v>49</v>
      </c>
      <c r="Q178" s="67" t="s">
        <v>36</v>
      </c>
      <c r="R178" s="67" t="s">
        <v>50</v>
      </c>
      <c r="S178" s="67" t="s">
        <v>127</v>
      </c>
      <c r="T178" s="67" t="s">
        <v>36</v>
      </c>
      <c r="U178" s="67" t="s">
        <v>51</v>
      </c>
      <c r="V178" s="67" t="s">
        <v>37</v>
      </c>
      <c r="W178" s="67" t="s">
        <v>140</v>
      </c>
      <c r="X178" s="67" t="s">
        <v>39</v>
      </c>
      <c r="Y178" s="67" t="s">
        <v>163</v>
      </c>
      <c r="Z178" s="67" t="s">
        <v>52</v>
      </c>
      <c r="AA178" s="67" t="s">
        <v>6001</v>
      </c>
      <c r="AB178" s="67"/>
      <c r="AC178" s="67"/>
      <c r="AD178" s="67"/>
      <c r="AE178" s="67"/>
    </row>
    <row r="179" spans="1:31" hidden="1" x14ac:dyDescent="0.25">
      <c r="A179" s="66">
        <v>43745</v>
      </c>
      <c r="B179" s="67">
        <v>6201</v>
      </c>
      <c r="C179" s="67">
        <v>6796</v>
      </c>
      <c r="D179" s="67" t="s">
        <v>6002</v>
      </c>
      <c r="E179" s="67" t="s">
        <v>58</v>
      </c>
      <c r="F179" s="67" t="s">
        <v>59</v>
      </c>
      <c r="G179" s="68">
        <v>0.75</v>
      </c>
      <c r="H179" s="69" t="s">
        <v>6003</v>
      </c>
      <c r="I179" s="69" t="s">
        <v>6004</v>
      </c>
      <c r="J179" s="67" t="s">
        <v>6005</v>
      </c>
      <c r="K179" s="67" t="s">
        <v>47</v>
      </c>
      <c r="L179" s="67">
        <v>59</v>
      </c>
      <c r="M179" s="67" t="s">
        <v>31</v>
      </c>
      <c r="N179" s="67" t="s">
        <v>459</v>
      </c>
      <c r="O179" s="67" t="s">
        <v>48</v>
      </c>
      <c r="P179" s="67" t="s">
        <v>33</v>
      </c>
      <c r="Q179" s="67" t="s">
        <v>36</v>
      </c>
      <c r="R179" s="67" t="s">
        <v>35</v>
      </c>
      <c r="S179" s="67" t="s">
        <v>43</v>
      </c>
      <c r="T179" s="67" t="s">
        <v>36</v>
      </c>
      <c r="U179" s="67" t="s">
        <v>70</v>
      </c>
      <c r="V179" s="67" t="s">
        <v>37</v>
      </c>
      <c r="W179" s="67" t="s">
        <v>54</v>
      </c>
      <c r="X179" s="67" t="s">
        <v>39</v>
      </c>
      <c r="Y179" s="67" t="s">
        <v>117</v>
      </c>
      <c r="Z179" s="67" t="s">
        <v>52</v>
      </c>
      <c r="AA179" s="67" t="s">
        <v>6006</v>
      </c>
      <c r="AB179" s="67" t="s">
        <v>6007</v>
      </c>
      <c r="AC179" s="67"/>
      <c r="AD179" s="67"/>
      <c r="AE179" s="67"/>
    </row>
    <row r="180" spans="1:31" hidden="1" x14ac:dyDescent="0.25">
      <c r="A180" s="66">
        <v>43744</v>
      </c>
      <c r="B180" s="67">
        <v>6200</v>
      </c>
      <c r="C180" s="67">
        <v>6795</v>
      </c>
      <c r="D180" s="67" t="s">
        <v>6008</v>
      </c>
      <c r="E180" s="67" t="s">
        <v>137</v>
      </c>
      <c r="F180" s="67" t="s">
        <v>122</v>
      </c>
      <c r="G180" s="68">
        <v>0.51527777777777772</v>
      </c>
      <c r="H180" s="69" t="s">
        <v>6009</v>
      </c>
      <c r="I180" s="69" t="s">
        <v>6010</v>
      </c>
      <c r="J180" s="67" t="s">
        <v>6011</v>
      </c>
      <c r="K180" s="67" t="s">
        <v>47</v>
      </c>
      <c r="L180" s="67">
        <v>56</v>
      </c>
      <c r="M180" s="67" t="s">
        <v>31</v>
      </c>
      <c r="N180" s="67" t="s">
        <v>36</v>
      </c>
      <c r="O180" s="67" t="s">
        <v>36</v>
      </c>
      <c r="P180" s="67" t="s">
        <v>33</v>
      </c>
      <c r="Q180" s="67" t="s">
        <v>36</v>
      </c>
      <c r="R180" s="67" t="s">
        <v>76</v>
      </c>
      <c r="S180" s="67" t="s">
        <v>43</v>
      </c>
      <c r="T180" s="67" t="s">
        <v>36</v>
      </c>
      <c r="U180" s="67" t="s">
        <v>70</v>
      </c>
      <c r="V180" s="67" t="s">
        <v>37</v>
      </c>
      <c r="W180" s="67" t="s">
        <v>54</v>
      </c>
      <c r="X180" s="67" t="s">
        <v>39</v>
      </c>
      <c r="Y180" s="67" t="s">
        <v>39</v>
      </c>
      <c r="Z180" s="67" t="s">
        <v>40</v>
      </c>
      <c r="AA180" s="67" t="s">
        <v>6012</v>
      </c>
      <c r="AB180" s="67" t="s">
        <v>6013</v>
      </c>
      <c r="AC180" s="67" t="s">
        <v>6014</v>
      </c>
      <c r="AD180" s="67"/>
      <c r="AE180" s="67"/>
    </row>
    <row r="181" spans="1:31" hidden="1" x14ac:dyDescent="0.25">
      <c r="A181" s="66">
        <v>43744</v>
      </c>
      <c r="B181" s="67">
        <v>6199</v>
      </c>
      <c r="C181" s="67">
        <v>6794</v>
      </c>
      <c r="D181" s="67" t="s">
        <v>6015</v>
      </c>
      <c r="E181" s="67" t="s">
        <v>137</v>
      </c>
      <c r="F181" s="67" t="s">
        <v>122</v>
      </c>
      <c r="G181" s="68">
        <v>0.56666666666666665</v>
      </c>
      <c r="H181" s="69" t="s">
        <v>6016</v>
      </c>
      <c r="I181" s="69" t="s">
        <v>6017</v>
      </c>
      <c r="J181" s="67" t="s">
        <v>6018</v>
      </c>
      <c r="K181" s="67" t="s">
        <v>47</v>
      </c>
      <c r="L181" s="67">
        <v>62</v>
      </c>
      <c r="M181" s="67" t="s">
        <v>31</v>
      </c>
      <c r="N181" s="67" t="s">
        <v>36</v>
      </c>
      <c r="O181" s="67" t="s">
        <v>36</v>
      </c>
      <c r="P181" s="67" t="s">
        <v>33</v>
      </c>
      <c r="Q181" s="67" t="s">
        <v>60</v>
      </c>
      <c r="R181" s="67" t="s">
        <v>35</v>
      </c>
      <c r="S181" s="67" t="s">
        <v>43</v>
      </c>
      <c r="T181" s="67" t="s">
        <v>36</v>
      </c>
      <c r="U181" s="67" t="s">
        <v>70</v>
      </c>
      <c r="V181" s="67" t="s">
        <v>37</v>
      </c>
      <c r="W181" s="67" t="s">
        <v>54</v>
      </c>
      <c r="X181" s="67" t="s">
        <v>39</v>
      </c>
      <c r="Y181" s="67" t="s">
        <v>39</v>
      </c>
      <c r="Z181" s="67" t="s">
        <v>40</v>
      </c>
      <c r="AA181" s="67" t="s">
        <v>6012</v>
      </c>
      <c r="AB181" s="67" t="s">
        <v>6013</v>
      </c>
      <c r="AC181" s="67" t="s">
        <v>6014</v>
      </c>
      <c r="AD181" s="67"/>
      <c r="AE181" s="67"/>
    </row>
    <row r="182" spans="1:31" hidden="1" x14ac:dyDescent="0.25">
      <c r="A182" s="66">
        <v>43743</v>
      </c>
      <c r="B182" s="67">
        <v>6198</v>
      </c>
      <c r="C182" s="67">
        <v>6792</v>
      </c>
      <c r="D182" s="67" t="s">
        <v>5594</v>
      </c>
      <c r="E182" s="67" t="s">
        <v>63</v>
      </c>
      <c r="F182" s="67" t="s">
        <v>41</v>
      </c>
      <c r="G182" s="68">
        <v>0.5</v>
      </c>
      <c r="H182" s="69" t="s">
        <v>5595</v>
      </c>
      <c r="I182" s="69" t="s">
        <v>5596</v>
      </c>
      <c r="J182" s="67" t="s">
        <v>6019</v>
      </c>
      <c r="K182" s="67" t="s">
        <v>47</v>
      </c>
      <c r="L182" s="67">
        <v>23</v>
      </c>
      <c r="M182" s="67" t="s">
        <v>31</v>
      </c>
      <c r="N182" s="67" t="s">
        <v>32</v>
      </c>
      <c r="O182" s="67" t="s">
        <v>36</v>
      </c>
      <c r="P182" s="67" t="s">
        <v>62</v>
      </c>
      <c r="Q182" s="67" t="s">
        <v>36</v>
      </c>
      <c r="R182" s="67" t="s">
        <v>35</v>
      </c>
      <c r="S182" s="67" t="s">
        <v>3823</v>
      </c>
      <c r="T182" s="67" t="s">
        <v>36</v>
      </c>
      <c r="U182" s="67" t="s">
        <v>44</v>
      </c>
      <c r="V182" s="67" t="s">
        <v>37</v>
      </c>
      <c r="W182" s="67" t="s">
        <v>38</v>
      </c>
      <c r="X182" s="67" t="s">
        <v>39</v>
      </c>
      <c r="Y182" s="67" t="s">
        <v>103</v>
      </c>
      <c r="Z182" s="67" t="s">
        <v>52</v>
      </c>
      <c r="AA182" s="67" t="s">
        <v>5597</v>
      </c>
      <c r="AB182" s="67" t="s">
        <v>5598</v>
      </c>
      <c r="AC182" s="67" t="s">
        <v>5599</v>
      </c>
      <c r="AD182" s="67" t="s">
        <v>6020</v>
      </c>
      <c r="AE182" s="67" t="s">
        <v>6021</v>
      </c>
    </row>
    <row r="183" spans="1:31" hidden="1" x14ac:dyDescent="0.25">
      <c r="A183" s="66">
        <v>43743</v>
      </c>
      <c r="B183" s="67">
        <v>6198</v>
      </c>
      <c r="C183" s="67">
        <v>6793</v>
      </c>
      <c r="D183" s="67" t="s">
        <v>5594</v>
      </c>
      <c r="E183" s="67" t="s">
        <v>63</v>
      </c>
      <c r="F183" s="67" t="s">
        <v>41</v>
      </c>
      <c r="G183" s="68">
        <v>0.5</v>
      </c>
      <c r="H183" s="69" t="s">
        <v>5595</v>
      </c>
      <c r="I183" s="69" t="s">
        <v>5596</v>
      </c>
      <c r="J183" s="67" t="s">
        <v>6019</v>
      </c>
      <c r="K183" s="67" t="s">
        <v>30</v>
      </c>
      <c r="L183" s="67"/>
      <c r="M183" s="67" t="s">
        <v>31</v>
      </c>
      <c r="N183" s="67" t="s">
        <v>32</v>
      </c>
      <c r="O183" s="67" t="s">
        <v>36</v>
      </c>
      <c r="P183" s="67" t="s">
        <v>49</v>
      </c>
      <c r="Q183" s="67" t="s">
        <v>36</v>
      </c>
      <c r="R183" s="67" t="s">
        <v>50</v>
      </c>
      <c r="S183" s="67" t="s">
        <v>3823</v>
      </c>
      <c r="T183" s="67" t="s">
        <v>36</v>
      </c>
      <c r="U183" s="67" t="s">
        <v>51</v>
      </c>
      <c r="V183" s="67" t="s">
        <v>37</v>
      </c>
      <c r="W183" s="67" t="s">
        <v>38</v>
      </c>
      <c r="X183" s="67" t="s">
        <v>39</v>
      </c>
      <c r="Y183" s="67" t="s">
        <v>117</v>
      </c>
      <c r="Z183" s="67" t="s">
        <v>52</v>
      </c>
      <c r="AA183" s="67" t="s">
        <v>5597</v>
      </c>
      <c r="AB183" s="67" t="s">
        <v>5598</v>
      </c>
      <c r="AC183" s="67" t="s">
        <v>5599</v>
      </c>
      <c r="AD183" s="67" t="s">
        <v>6020</v>
      </c>
      <c r="AE183" s="67" t="s">
        <v>6021</v>
      </c>
    </row>
    <row r="184" spans="1:31" hidden="1" x14ac:dyDescent="0.25">
      <c r="A184" s="66">
        <v>43743</v>
      </c>
      <c r="B184" s="67">
        <v>6196</v>
      </c>
      <c r="C184" s="67">
        <v>6790</v>
      </c>
      <c r="D184" s="67" t="s">
        <v>1856</v>
      </c>
      <c r="E184" s="67" t="s">
        <v>699</v>
      </c>
      <c r="F184" s="67" t="s">
        <v>122</v>
      </c>
      <c r="G184" s="68">
        <v>0.54166666666666663</v>
      </c>
      <c r="H184" s="69" t="s">
        <v>5490</v>
      </c>
      <c r="I184" s="69" t="s">
        <v>5491</v>
      </c>
      <c r="J184" s="67" t="s">
        <v>5492</v>
      </c>
      <c r="K184" s="67" t="s">
        <v>47</v>
      </c>
      <c r="L184" s="67">
        <v>80</v>
      </c>
      <c r="M184" s="67" t="s">
        <v>31</v>
      </c>
      <c r="N184" s="67" t="s">
        <v>36</v>
      </c>
      <c r="O184" s="67" t="s">
        <v>36</v>
      </c>
      <c r="P184" s="67" t="s">
        <v>33</v>
      </c>
      <c r="Q184" s="67" t="s">
        <v>60</v>
      </c>
      <c r="R184" s="67" t="s">
        <v>76</v>
      </c>
      <c r="S184" s="67" t="s">
        <v>43</v>
      </c>
      <c r="T184" s="67" t="s">
        <v>36</v>
      </c>
      <c r="U184" s="67" t="s">
        <v>70</v>
      </c>
      <c r="V184" s="67" t="s">
        <v>37</v>
      </c>
      <c r="W184" s="67" t="s">
        <v>54</v>
      </c>
      <c r="X184" s="67" t="s">
        <v>39</v>
      </c>
      <c r="Y184" s="67" t="s">
        <v>39</v>
      </c>
      <c r="Z184" s="67" t="s">
        <v>40</v>
      </c>
      <c r="AA184" s="67" t="s">
        <v>5493</v>
      </c>
      <c r="AB184" s="67" t="s">
        <v>5494</v>
      </c>
      <c r="AC184" s="67" t="s">
        <v>5600</v>
      </c>
      <c r="AD184" s="67"/>
      <c r="AE184" s="67"/>
    </row>
    <row r="185" spans="1:31" hidden="1" x14ac:dyDescent="0.25">
      <c r="A185" s="66">
        <v>43742</v>
      </c>
      <c r="B185" s="67">
        <v>6204</v>
      </c>
      <c r="C185" s="67">
        <v>6799</v>
      </c>
      <c r="D185" s="67" t="s">
        <v>4895</v>
      </c>
      <c r="E185" s="67" t="s">
        <v>693</v>
      </c>
      <c r="F185" s="67" t="s">
        <v>123</v>
      </c>
      <c r="G185" s="68">
        <v>0.54305555555555551</v>
      </c>
      <c r="H185" s="69" t="s">
        <v>6022</v>
      </c>
      <c r="I185" s="69" t="s">
        <v>6023</v>
      </c>
      <c r="J185" s="67" t="s">
        <v>6024</v>
      </c>
      <c r="K185" s="67" t="s">
        <v>47</v>
      </c>
      <c r="L185" s="67">
        <v>30</v>
      </c>
      <c r="M185" s="67" t="s">
        <v>31</v>
      </c>
      <c r="N185" s="67" t="s">
        <v>155</v>
      </c>
      <c r="O185" s="67" t="s">
        <v>36</v>
      </c>
      <c r="P185" s="67" t="s">
        <v>49</v>
      </c>
      <c r="Q185" s="67" t="s">
        <v>36</v>
      </c>
      <c r="R185" s="67" t="s">
        <v>56</v>
      </c>
      <c r="S185" s="67" t="s">
        <v>127</v>
      </c>
      <c r="T185" s="67" t="s">
        <v>36</v>
      </c>
      <c r="U185" s="67" t="s">
        <v>51</v>
      </c>
      <c r="V185" s="67" t="s">
        <v>37</v>
      </c>
      <c r="W185" s="67" t="s">
        <v>78</v>
      </c>
      <c r="X185" s="67" t="s">
        <v>71</v>
      </c>
      <c r="Y185" s="67" t="s">
        <v>71</v>
      </c>
      <c r="Z185" s="67" t="s">
        <v>120</v>
      </c>
      <c r="AA185" s="67" t="s">
        <v>6025</v>
      </c>
      <c r="AB185" s="67" t="s">
        <v>6026</v>
      </c>
      <c r="AC185" s="67"/>
      <c r="AD185" s="67"/>
      <c r="AE185" s="67"/>
    </row>
    <row r="186" spans="1:31" hidden="1" x14ac:dyDescent="0.25">
      <c r="A186" s="66">
        <v>43742</v>
      </c>
      <c r="B186" s="67">
        <v>6204</v>
      </c>
      <c r="C186" s="67">
        <v>6800</v>
      </c>
      <c r="D186" s="67" t="s">
        <v>4895</v>
      </c>
      <c r="E186" s="67" t="s">
        <v>693</v>
      </c>
      <c r="F186" s="67" t="s">
        <v>123</v>
      </c>
      <c r="G186" s="68">
        <v>0.54305555555555551</v>
      </c>
      <c r="H186" s="69" t="s">
        <v>6022</v>
      </c>
      <c r="I186" s="69" t="s">
        <v>6023</v>
      </c>
      <c r="J186" s="67" t="s">
        <v>6024</v>
      </c>
      <c r="K186" s="67" t="s">
        <v>47</v>
      </c>
      <c r="L186" s="67">
        <v>30</v>
      </c>
      <c r="M186" s="67" t="s">
        <v>31</v>
      </c>
      <c r="N186" s="67" t="s">
        <v>155</v>
      </c>
      <c r="O186" s="67" t="s">
        <v>36</v>
      </c>
      <c r="P186" s="67" t="s">
        <v>49</v>
      </c>
      <c r="Q186" s="67" t="s">
        <v>36</v>
      </c>
      <c r="R186" s="67" t="s">
        <v>56</v>
      </c>
      <c r="S186" s="67" t="s">
        <v>127</v>
      </c>
      <c r="T186" s="67" t="s">
        <v>36</v>
      </c>
      <c r="U186" s="67" t="s">
        <v>51</v>
      </c>
      <c r="V186" s="67" t="s">
        <v>37</v>
      </c>
      <c r="W186" s="67" t="s">
        <v>78</v>
      </c>
      <c r="X186" s="67" t="s">
        <v>71</v>
      </c>
      <c r="Y186" s="67" t="s">
        <v>71</v>
      </c>
      <c r="Z186" s="67" t="s">
        <v>120</v>
      </c>
      <c r="AA186" s="67" t="s">
        <v>6025</v>
      </c>
      <c r="AB186" s="67" t="s">
        <v>6026</v>
      </c>
      <c r="AC186" s="67"/>
      <c r="AD186" s="67"/>
      <c r="AE186" s="67"/>
    </row>
    <row r="187" spans="1:31" hidden="1" x14ac:dyDescent="0.25">
      <c r="A187" s="66">
        <v>43742</v>
      </c>
      <c r="B187" s="67">
        <v>6197</v>
      </c>
      <c r="C187" s="67">
        <v>6791</v>
      </c>
      <c r="D187" s="67" t="s">
        <v>5495</v>
      </c>
      <c r="E187" s="67" t="s">
        <v>577</v>
      </c>
      <c r="F187" s="67" t="s">
        <v>46</v>
      </c>
      <c r="G187" s="68">
        <v>0.83333333333333337</v>
      </c>
      <c r="H187" s="69" t="s">
        <v>5496</v>
      </c>
      <c r="I187" s="69" t="s">
        <v>5497</v>
      </c>
      <c r="J187" s="67" t="s">
        <v>5498</v>
      </c>
      <c r="K187" s="67" t="s">
        <v>47</v>
      </c>
      <c r="L187" s="67"/>
      <c r="M187" s="67" t="s">
        <v>31</v>
      </c>
      <c r="N187" s="67" t="s">
        <v>331</v>
      </c>
      <c r="O187" s="67" t="s">
        <v>36</v>
      </c>
      <c r="P187" s="67" t="s">
        <v>62</v>
      </c>
      <c r="Q187" s="67" t="s">
        <v>36</v>
      </c>
      <c r="R187" s="67" t="s">
        <v>35</v>
      </c>
      <c r="S187" s="67" t="s">
        <v>152</v>
      </c>
      <c r="T187" s="67" t="s">
        <v>36</v>
      </c>
      <c r="U187" s="67" t="s">
        <v>44</v>
      </c>
      <c r="V187" s="67" t="s">
        <v>37</v>
      </c>
      <c r="W187" s="67" t="s">
        <v>332</v>
      </c>
      <c r="X187" s="67" t="s">
        <v>39</v>
      </c>
      <c r="Y187" s="67" t="s">
        <v>103</v>
      </c>
      <c r="Z187" s="67" t="s">
        <v>45</v>
      </c>
      <c r="AA187" s="67" t="s">
        <v>5499</v>
      </c>
      <c r="AB187" s="67" t="s">
        <v>5500</v>
      </c>
      <c r="AC187" s="67"/>
      <c r="AD187" s="67"/>
      <c r="AE187" s="67"/>
    </row>
    <row r="188" spans="1:31" hidden="1" x14ac:dyDescent="0.25">
      <c r="A188" s="66">
        <v>43742</v>
      </c>
      <c r="B188" s="67">
        <v>6195</v>
      </c>
      <c r="C188" s="67">
        <v>6789</v>
      </c>
      <c r="D188" s="67" t="s">
        <v>3250</v>
      </c>
      <c r="E188" s="67" t="s">
        <v>125</v>
      </c>
      <c r="F188" s="67" t="s">
        <v>46</v>
      </c>
      <c r="G188" s="68"/>
      <c r="H188" s="69" t="s">
        <v>5501</v>
      </c>
      <c r="I188" s="69" t="s">
        <v>5502</v>
      </c>
      <c r="J188" s="67" t="s">
        <v>5503</v>
      </c>
      <c r="K188" s="67" t="s">
        <v>47</v>
      </c>
      <c r="L188" s="67">
        <v>65</v>
      </c>
      <c r="M188" s="67" t="s">
        <v>31</v>
      </c>
      <c r="N188" s="67" t="s">
        <v>459</v>
      </c>
      <c r="O188" s="67" t="s">
        <v>36</v>
      </c>
      <c r="P188" s="67" t="s">
        <v>49</v>
      </c>
      <c r="Q188" s="67" t="s">
        <v>36</v>
      </c>
      <c r="R188" s="67" t="s">
        <v>50</v>
      </c>
      <c r="S188" s="67" t="s">
        <v>43</v>
      </c>
      <c r="T188" s="67" t="s">
        <v>147</v>
      </c>
      <c r="U188" s="67" t="s">
        <v>51</v>
      </c>
      <c r="V188" s="67" t="s">
        <v>37</v>
      </c>
      <c r="W188" s="67" t="s">
        <v>54</v>
      </c>
      <c r="X188" s="67" t="s">
        <v>39</v>
      </c>
      <c r="Y188" s="67" t="s">
        <v>39</v>
      </c>
      <c r="Z188" s="67" t="s">
        <v>40</v>
      </c>
      <c r="AA188" s="67" t="s">
        <v>5504</v>
      </c>
      <c r="AB188" s="67"/>
      <c r="AC188" s="67"/>
      <c r="AD188" s="67"/>
      <c r="AE188" s="67"/>
    </row>
    <row r="189" spans="1:31" hidden="1" x14ac:dyDescent="0.25">
      <c r="A189" s="66">
        <v>43742</v>
      </c>
      <c r="B189" s="67">
        <v>6194</v>
      </c>
      <c r="C189" s="67">
        <v>6787</v>
      </c>
      <c r="D189" s="67" t="s">
        <v>5505</v>
      </c>
      <c r="E189" s="67" t="s">
        <v>121</v>
      </c>
      <c r="F189" s="67" t="s">
        <v>122</v>
      </c>
      <c r="G189" s="68"/>
      <c r="H189" s="69" t="s">
        <v>5506</v>
      </c>
      <c r="I189" s="69" t="s">
        <v>5507</v>
      </c>
      <c r="J189" s="67" t="s">
        <v>5508</v>
      </c>
      <c r="K189" s="67" t="s">
        <v>30</v>
      </c>
      <c r="L189" s="67">
        <v>55</v>
      </c>
      <c r="M189" s="67" t="s">
        <v>164</v>
      </c>
      <c r="N189" s="67" t="s">
        <v>36</v>
      </c>
      <c r="O189" s="67" t="s">
        <v>53</v>
      </c>
      <c r="P189" s="67" t="s">
        <v>49</v>
      </c>
      <c r="Q189" s="67" t="s">
        <v>36</v>
      </c>
      <c r="R189" s="67" t="s">
        <v>50</v>
      </c>
      <c r="S189" s="67" t="s">
        <v>43</v>
      </c>
      <c r="T189" s="67" t="s">
        <v>36</v>
      </c>
      <c r="U189" s="67" t="s">
        <v>51</v>
      </c>
      <c r="V189" s="67" t="s">
        <v>37</v>
      </c>
      <c r="W189" s="67" t="s">
        <v>54</v>
      </c>
      <c r="X189" s="67" t="s">
        <v>39</v>
      </c>
      <c r="Y189" s="67" t="s">
        <v>129</v>
      </c>
      <c r="Z189" s="67" t="s">
        <v>108</v>
      </c>
      <c r="AA189" s="67" t="s">
        <v>5509</v>
      </c>
      <c r="AB189" s="67"/>
      <c r="AC189" s="67"/>
      <c r="AD189" s="67"/>
      <c r="AE189" s="67"/>
    </row>
    <row r="190" spans="1:31" hidden="1" x14ac:dyDescent="0.25">
      <c r="A190" s="66">
        <v>43742</v>
      </c>
      <c r="B190" s="67">
        <v>6194</v>
      </c>
      <c r="C190" s="67">
        <v>6788</v>
      </c>
      <c r="D190" s="67" t="s">
        <v>5505</v>
      </c>
      <c r="E190" s="67" t="s">
        <v>121</v>
      </c>
      <c r="F190" s="67" t="s">
        <v>122</v>
      </c>
      <c r="G190" s="68"/>
      <c r="H190" s="69" t="s">
        <v>5506</v>
      </c>
      <c r="I190" s="69" t="s">
        <v>5507</v>
      </c>
      <c r="J190" s="67" t="s">
        <v>5508</v>
      </c>
      <c r="K190" s="67" t="s">
        <v>30</v>
      </c>
      <c r="L190" s="67">
        <v>55</v>
      </c>
      <c r="M190" s="67" t="s">
        <v>164</v>
      </c>
      <c r="N190" s="67" t="s">
        <v>36</v>
      </c>
      <c r="O190" s="67" t="s">
        <v>53</v>
      </c>
      <c r="P190" s="67" t="s">
        <v>33</v>
      </c>
      <c r="Q190" s="67" t="s">
        <v>36</v>
      </c>
      <c r="R190" s="67" t="s">
        <v>76</v>
      </c>
      <c r="S190" s="67" t="s">
        <v>43</v>
      </c>
      <c r="T190" s="67" t="s">
        <v>36</v>
      </c>
      <c r="U190" s="67" t="s">
        <v>3473</v>
      </c>
      <c r="V190" s="67" t="s">
        <v>37</v>
      </c>
      <c r="W190" s="67" t="s">
        <v>54</v>
      </c>
      <c r="X190" s="67" t="s">
        <v>39</v>
      </c>
      <c r="Y190" s="67" t="s">
        <v>129</v>
      </c>
      <c r="Z190" s="67" t="s">
        <v>108</v>
      </c>
      <c r="AA190" s="67" t="s">
        <v>5509</v>
      </c>
      <c r="AB190" s="67"/>
      <c r="AC190" s="67"/>
      <c r="AD190" s="67"/>
      <c r="AE190" s="67"/>
    </row>
    <row r="191" spans="1:31" hidden="1" x14ac:dyDescent="0.25">
      <c r="A191" s="66">
        <v>43742</v>
      </c>
      <c r="B191" s="67">
        <v>6193</v>
      </c>
      <c r="C191" s="67">
        <v>6786</v>
      </c>
      <c r="D191" s="67" t="s">
        <v>5510</v>
      </c>
      <c r="E191" s="67" t="s">
        <v>693</v>
      </c>
      <c r="F191" s="67" t="s">
        <v>123</v>
      </c>
      <c r="G191" s="68">
        <v>0.66666666666666663</v>
      </c>
      <c r="H191" s="69" t="s">
        <v>5511</v>
      </c>
      <c r="I191" s="69" t="s">
        <v>5512</v>
      </c>
      <c r="J191" s="67" t="s">
        <v>5513</v>
      </c>
      <c r="K191" s="67" t="s">
        <v>47</v>
      </c>
      <c r="L191" s="67">
        <v>70</v>
      </c>
      <c r="M191" s="67" t="s">
        <v>31</v>
      </c>
      <c r="N191" s="67" t="s">
        <v>36</v>
      </c>
      <c r="O191" s="67" t="s">
        <v>36</v>
      </c>
      <c r="P191" s="67" t="s">
        <v>33</v>
      </c>
      <c r="Q191" s="67" t="s">
        <v>60</v>
      </c>
      <c r="R191" s="67" t="s">
        <v>35</v>
      </c>
      <c r="S191" s="67" t="s">
        <v>65</v>
      </c>
      <c r="T191" s="67" t="s">
        <v>863</v>
      </c>
      <c r="U191" s="67" t="s">
        <v>109</v>
      </c>
      <c r="V191" s="67" t="s">
        <v>66</v>
      </c>
      <c r="W191" s="67" t="s">
        <v>54</v>
      </c>
      <c r="X191" s="67" t="s">
        <v>107</v>
      </c>
      <c r="Y191" s="67" t="s">
        <v>129</v>
      </c>
      <c r="Z191" s="67" t="s">
        <v>108</v>
      </c>
      <c r="AA191" s="67" t="s">
        <v>5514</v>
      </c>
      <c r="AB191" s="67" t="s">
        <v>5515</v>
      </c>
      <c r="AC191" s="67"/>
      <c r="AD191" s="67"/>
      <c r="AE191" s="67"/>
    </row>
    <row r="192" spans="1:31" hidden="1" x14ac:dyDescent="0.25">
      <c r="A192" s="66">
        <v>43742</v>
      </c>
      <c r="B192" s="67">
        <v>6192</v>
      </c>
      <c r="C192" s="67">
        <v>6785</v>
      </c>
      <c r="D192" s="67" t="s">
        <v>5516</v>
      </c>
      <c r="E192" s="67" t="s">
        <v>137</v>
      </c>
      <c r="F192" s="67" t="s">
        <v>122</v>
      </c>
      <c r="G192" s="68">
        <v>0.45833333333333331</v>
      </c>
      <c r="H192" s="69" t="s">
        <v>5517</v>
      </c>
      <c r="I192" s="69" t="s">
        <v>5518</v>
      </c>
      <c r="J192" s="67" t="s">
        <v>6027</v>
      </c>
      <c r="K192" s="67" t="s">
        <v>47</v>
      </c>
      <c r="L192" s="67">
        <v>84</v>
      </c>
      <c r="M192" s="67" t="s">
        <v>31</v>
      </c>
      <c r="N192" s="67" t="s">
        <v>36</v>
      </c>
      <c r="O192" s="67" t="s">
        <v>36</v>
      </c>
      <c r="P192" s="67" t="s">
        <v>42</v>
      </c>
      <c r="Q192" s="67" t="s">
        <v>60</v>
      </c>
      <c r="R192" s="67" t="s">
        <v>76</v>
      </c>
      <c r="S192" s="67" t="s">
        <v>43</v>
      </c>
      <c r="T192" s="67" t="s">
        <v>36</v>
      </c>
      <c r="U192" s="67" t="s">
        <v>70</v>
      </c>
      <c r="V192" s="67" t="s">
        <v>37</v>
      </c>
      <c r="W192" s="67" t="s">
        <v>54</v>
      </c>
      <c r="X192" s="67" t="s">
        <v>36</v>
      </c>
      <c r="Y192" s="67" t="s">
        <v>39</v>
      </c>
      <c r="Z192" s="67" t="s">
        <v>40</v>
      </c>
      <c r="AA192" s="67" t="s">
        <v>5519</v>
      </c>
      <c r="AB192" s="67" t="s">
        <v>5520</v>
      </c>
      <c r="AC192" s="67"/>
      <c r="AD192" s="67"/>
      <c r="AE192" s="67"/>
    </row>
    <row r="193" spans="1:31" hidden="1" x14ac:dyDescent="0.25">
      <c r="A193" s="66">
        <v>43742</v>
      </c>
      <c r="B193" s="67">
        <v>6191</v>
      </c>
      <c r="C193" s="67">
        <v>6784</v>
      </c>
      <c r="D193" s="67" t="s">
        <v>5521</v>
      </c>
      <c r="E193" s="67" t="s">
        <v>137</v>
      </c>
      <c r="F193" s="67" t="s">
        <v>122</v>
      </c>
      <c r="G193" s="68">
        <v>0.45833333333333331</v>
      </c>
      <c r="H193" s="69" t="s">
        <v>5522</v>
      </c>
      <c r="I193" s="69" t="s">
        <v>5523</v>
      </c>
      <c r="J193" s="67" t="s">
        <v>5524</v>
      </c>
      <c r="K193" s="67" t="s">
        <v>47</v>
      </c>
      <c r="L193" s="67">
        <v>75</v>
      </c>
      <c r="M193" s="67" t="s">
        <v>31</v>
      </c>
      <c r="N193" s="67" t="s">
        <v>519</v>
      </c>
      <c r="O193" s="67" t="s">
        <v>36</v>
      </c>
      <c r="P193" s="67" t="s">
        <v>520</v>
      </c>
      <c r="Q193" s="67" t="s">
        <v>60</v>
      </c>
      <c r="R193" s="67" t="s">
        <v>35</v>
      </c>
      <c r="S193" s="67" t="s">
        <v>43</v>
      </c>
      <c r="T193" s="67" t="s">
        <v>36</v>
      </c>
      <c r="U193" s="67" t="s">
        <v>70</v>
      </c>
      <c r="V193" s="67" t="s">
        <v>37</v>
      </c>
      <c r="W193" s="67" t="s">
        <v>54</v>
      </c>
      <c r="X193" s="67" t="s">
        <v>36</v>
      </c>
      <c r="Y193" s="67" t="s">
        <v>39</v>
      </c>
      <c r="Z193" s="67" t="s">
        <v>40</v>
      </c>
      <c r="AA193" s="67" t="s">
        <v>5519</v>
      </c>
      <c r="AB193" s="67" t="s">
        <v>5520</v>
      </c>
      <c r="AC193" s="67" t="s">
        <v>5525</v>
      </c>
      <c r="AD193" s="67"/>
      <c r="AE193" s="67"/>
    </row>
    <row r="194" spans="1:31" hidden="1" x14ac:dyDescent="0.25">
      <c r="A194" s="66">
        <v>43742</v>
      </c>
      <c r="B194" s="67">
        <v>6189</v>
      </c>
      <c r="C194" s="67">
        <v>6781</v>
      </c>
      <c r="D194" s="67" t="s">
        <v>5526</v>
      </c>
      <c r="E194" s="67" t="s">
        <v>121</v>
      </c>
      <c r="F194" s="67" t="s">
        <v>122</v>
      </c>
      <c r="G194" s="68"/>
      <c r="H194" s="69" t="s">
        <v>5527</v>
      </c>
      <c r="I194" s="69" t="s">
        <v>5528</v>
      </c>
      <c r="J194" s="67" t="s">
        <v>5529</v>
      </c>
      <c r="K194" s="67" t="s">
        <v>30</v>
      </c>
      <c r="L194" s="67">
        <v>49</v>
      </c>
      <c r="M194" s="67" t="s">
        <v>3541</v>
      </c>
      <c r="N194" s="67" t="s">
        <v>36</v>
      </c>
      <c r="O194" s="67" t="s">
        <v>133</v>
      </c>
      <c r="P194" s="67" t="s">
        <v>42</v>
      </c>
      <c r="Q194" s="67" t="s">
        <v>492</v>
      </c>
      <c r="R194" s="67" t="s">
        <v>35</v>
      </c>
      <c r="S194" s="67" t="s">
        <v>43</v>
      </c>
      <c r="T194" s="67" t="s">
        <v>36</v>
      </c>
      <c r="U194" s="67" t="s">
        <v>44</v>
      </c>
      <c r="V194" s="67" t="s">
        <v>37</v>
      </c>
      <c r="W194" s="67" t="s">
        <v>54</v>
      </c>
      <c r="X194" s="67" t="s">
        <v>39</v>
      </c>
      <c r="Y194" s="67" t="s">
        <v>103</v>
      </c>
      <c r="Z194" s="67" t="s">
        <v>45</v>
      </c>
      <c r="AA194" s="67" t="s">
        <v>5530</v>
      </c>
      <c r="AB194" s="67" t="s">
        <v>5531</v>
      </c>
      <c r="AC194" s="67"/>
      <c r="AD194" s="67"/>
      <c r="AE194" s="67"/>
    </row>
    <row r="195" spans="1:31" hidden="1" x14ac:dyDescent="0.25">
      <c r="A195" s="66">
        <v>43741</v>
      </c>
      <c r="B195" s="67">
        <v>6190</v>
      </c>
      <c r="C195" s="67">
        <v>6782</v>
      </c>
      <c r="D195" s="67" t="s">
        <v>1795</v>
      </c>
      <c r="E195" s="67" t="s">
        <v>867</v>
      </c>
      <c r="F195" s="67" t="s">
        <v>46</v>
      </c>
      <c r="G195" s="68"/>
      <c r="H195" s="69" t="s">
        <v>5532</v>
      </c>
      <c r="I195" s="69" t="s">
        <v>5533</v>
      </c>
      <c r="J195" s="67" t="s">
        <v>5534</v>
      </c>
      <c r="K195" s="67" t="s">
        <v>47</v>
      </c>
      <c r="L195" s="67"/>
      <c r="M195" s="67" t="s">
        <v>31</v>
      </c>
      <c r="N195" s="67" t="s">
        <v>64</v>
      </c>
      <c r="O195" s="67" t="s">
        <v>36</v>
      </c>
      <c r="P195" s="67" t="s">
        <v>49</v>
      </c>
      <c r="Q195" s="67" t="s">
        <v>36</v>
      </c>
      <c r="R195" s="67" t="s">
        <v>50</v>
      </c>
      <c r="S195" s="67" t="s">
        <v>43</v>
      </c>
      <c r="T195" s="67" t="s">
        <v>147</v>
      </c>
      <c r="U195" s="67" t="s">
        <v>51</v>
      </c>
      <c r="V195" s="67" t="s">
        <v>37</v>
      </c>
      <c r="W195" s="67" t="s">
        <v>54</v>
      </c>
      <c r="X195" s="67" t="s">
        <v>71</v>
      </c>
      <c r="Y195" s="67" t="s">
        <v>112</v>
      </c>
      <c r="Z195" s="67" t="s">
        <v>120</v>
      </c>
      <c r="AA195" s="67" t="s">
        <v>5535</v>
      </c>
      <c r="AB195" s="67"/>
      <c r="AC195" s="67"/>
      <c r="AD195" s="67"/>
      <c r="AE195" s="67"/>
    </row>
    <row r="196" spans="1:31" hidden="1" x14ac:dyDescent="0.25">
      <c r="A196" s="66">
        <v>43741</v>
      </c>
      <c r="B196" s="67">
        <v>6190</v>
      </c>
      <c r="C196" s="67">
        <v>6783</v>
      </c>
      <c r="D196" s="67" t="s">
        <v>1795</v>
      </c>
      <c r="E196" s="67" t="s">
        <v>867</v>
      </c>
      <c r="F196" s="67" t="s">
        <v>46</v>
      </c>
      <c r="G196" s="68"/>
      <c r="H196" s="69" t="s">
        <v>5532</v>
      </c>
      <c r="I196" s="69" t="s">
        <v>5533</v>
      </c>
      <c r="J196" s="67" t="s">
        <v>5534</v>
      </c>
      <c r="K196" s="67" t="s">
        <v>30</v>
      </c>
      <c r="L196" s="67"/>
      <c r="M196" s="67" t="s">
        <v>31</v>
      </c>
      <c r="N196" s="67" t="s">
        <v>459</v>
      </c>
      <c r="O196" s="67" t="s">
        <v>36</v>
      </c>
      <c r="P196" s="67" t="s">
        <v>49</v>
      </c>
      <c r="Q196" s="67" t="s">
        <v>36</v>
      </c>
      <c r="R196" s="67" t="s">
        <v>50</v>
      </c>
      <c r="S196" s="67" t="s">
        <v>43</v>
      </c>
      <c r="T196" s="67" t="s">
        <v>147</v>
      </c>
      <c r="U196" s="67" t="s">
        <v>51</v>
      </c>
      <c r="V196" s="67" t="s">
        <v>37</v>
      </c>
      <c r="W196" s="67" t="s">
        <v>54</v>
      </c>
      <c r="X196" s="67" t="s">
        <v>71</v>
      </c>
      <c r="Y196" s="67" t="s">
        <v>112</v>
      </c>
      <c r="Z196" s="67" t="s">
        <v>120</v>
      </c>
      <c r="AA196" s="67" t="s">
        <v>5535</v>
      </c>
      <c r="AB196" s="67"/>
      <c r="AC196" s="67"/>
      <c r="AD196" s="67"/>
      <c r="AE196" s="67"/>
    </row>
    <row r="197" spans="1:31" hidden="1" x14ac:dyDescent="0.25">
      <c r="A197" s="66">
        <v>43741</v>
      </c>
      <c r="B197" s="67">
        <v>6187</v>
      </c>
      <c r="C197" s="67">
        <v>6779</v>
      </c>
      <c r="D197" s="67" t="s">
        <v>1974</v>
      </c>
      <c r="E197" s="67" t="s">
        <v>74</v>
      </c>
      <c r="F197" s="67" t="s">
        <v>74</v>
      </c>
      <c r="G197" s="68">
        <v>0.86944444444444446</v>
      </c>
      <c r="H197" s="69" t="s">
        <v>5536</v>
      </c>
      <c r="I197" s="69" t="s">
        <v>5537</v>
      </c>
      <c r="J197" s="67" t="s">
        <v>5538</v>
      </c>
      <c r="K197" s="67" t="s">
        <v>30</v>
      </c>
      <c r="L197" s="67">
        <v>14</v>
      </c>
      <c r="M197" s="67" t="s">
        <v>31</v>
      </c>
      <c r="N197" s="67" t="s">
        <v>155</v>
      </c>
      <c r="O197" s="67" t="s">
        <v>36</v>
      </c>
      <c r="P197" s="67" t="s">
        <v>62</v>
      </c>
      <c r="Q197" s="67" t="s">
        <v>36</v>
      </c>
      <c r="R197" s="67" t="s">
        <v>76</v>
      </c>
      <c r="S197" s="67" t="s">
        <v>127</v>
      </c>
      <c r="T197" s="67" t="s">
        <v>36</v>
      </c>
      <c r="U197" s="67" t="s">
        <v>51</v>
      </c>
      <c r="V197" s="67" t="s">
        <v>37</v>
      </c>
      <c r="W197" s="67" t="s">
        <v>78</v>
      </c>
      <c r="X197" s="67" t="s">
        <v>71</v>
      </c>
      <c r="Y197" s="67" t="s">
        <v>71</v>
      </c>
      <c r="Z197" s="67" t="s">
        <v>120</v>
      </c>
      <c r="AA197" s="67" t="s">
        <v>5539</v>
      </c>
      <c r="AB197" s="67" t="s">
        <v>5540</v>
      </c>
      <c r="AC197" s="67"/>
      <c r="AD197" s="67"/>
      <c r="AE197" s="67"/>
    </row>
    <row r="198" spans="1:31" hidden="1" x14ac:dyDescent="0.25">
      <c r="A198" s="66">
        <v>43740</v>
      </c>
      <c r="B198" s="67">
        <v>6188</v>
      </c>
      <c r="C198" s="67">
        <v>6780</v>
      </c>
      <c r="D198" s="67" t="s">
        <v>5541</v>
      </c>
      <c r="E198" s="67" t="s">
        <v>699</v>
      </c>
      <c r="F198" s="67" t="s">
        <v>122</v>
      </c>
      <c r="G198" s="68">
        <v>0.65625</v>
      </c>
      <c r="H198" s="69" t="s">
        <v>5542</v>
      </c>
      <c r="I198" s="69" t="s">
        <v>5543</v>
      </c>
      <c r="J198" s="67" t="s">
        <v>5544</v>
      </c>
      <c r="K198" s="67" t="s">
        <v>47</v>
      </c>
      <c r="L198" s="67">
        <v>52</v>
      </c>
      <c r="M198" s="67" t="s">
        <v>31</v>
      </c>
      <c r="N198" s="67" t="s">
        <v>36</v>
      </c>
      <c r="O198" s="67" t="s">
        <v>36</v>
      </c>
      <c r="P198" s="67" t="s">
        <v>33</v>
      </c>
      <c r="Q198" s="67" t="s">
        <v>36</v>
      </c>
      <c r="R198" s="67" t="s">
        <v>76</v>
      </c>
      <c r="S198" s="67" t="s">
        <v>43</v>
      </c>
      <c r="T198" s="67" t="s">
        <v>36</v>
      </c>
      <c r="U198" s="67" t="s">
        <v>70</v>
      </c>
      <c r="V198" s="67" t="s">
        <v>37</v>
      </c>
      <c r="W198" s="67" t="s">
        <v>54</v>
      </c>
      <c r="X198" s="67" t="s">
        <v>39</v>
      </c>
      <c r="Y198" s="67" t="s">
        <v>39</v>
      </c>
      <c r="Z198" s="67" t="s">
        <v>40</v>
      </c>
      <c r="AA198" s="67" t="s">
        <v>5545</v>
      </c>
      <c r="AB198" s="67"/>
      <c r="AC198" s="67"/>
      <c r="AD198" s="67"/>
      <c r="AE198" s="67"/>
    </row>
    <row r="199" spans="1:31" hidden="1" x14ac:dyDescent="0.25">
      <c r="A199" s="66">
        <v>43740</v>
      </c>
      <c r="B199" s="67">
        <v>6186</v>
      </c>
      <c r="C199" s="67">
        <v>6777</v>
      </c>
      <c r="D199" s="67" t="s">
        <v>5546</v>
      </c>
      <c r="E199" s="67" t="s">
        <v>74</v>
      </c>
      <c r="F199" s="67" t="s">
        <v>74</v>
      </c>
      <c r="G199" s="68">
        <v>0.71875</v>
      </c>
      <c r="H199" s="69" t="s">
        <v>5547</v>
      </c>
      <c r="I199" s="69" t="s">
        <v>5548</v>
      </c>
      <c r="J199" s="67" t="s">
        <v>5549</v>
      </c>
      <c r="K199" s="67" t="s">
        <v>30</v>
      </c>
      <c r="L199" s="67">
        <v>70</v>
      </c>
      <c r="M199" s="67" t="s">
        <v>31</v>
      </c>
      <c r="N199" s="67" t="s">
        <v>36</v>
      </c>
      <c r="O199" s="67" t="s">
        <v>36</v>
      </c>
      <c r="P199" s="67" t="s">
        <v>33</v>
      </c>
      <c r="Q199" s="67" t="s">
        <v>60</v>
      </c>
      <c r="R199" s="67" t="s">
        <v>35</v>
      </c>
      <c r="S199" s="67" t="s">
        <v>43</v>
      </c>
      <c r="T199" s="67" t="s">
        <v>36</v>
      </c>
      <c r="U199" s="67" t="s">
        <v>309</v>
      </c>
      <c r="V199" s="67" t="s">
        <v>37</v>
      </c>
      <c r="W199" s="67" t="s">
        <v>54</v>
      </c>
      <c r="X199" s="67" t="s">
        <v>39</v>
      </c>
      <c r="Y199" s="67" t="s">
        <v>36</v>
      </c>
      <c r="Z199" s="67" t="s">
        <v>40</v>
      </c>
      <c r="AA199" s="67" t="s">
        <v>5550</v>
      </c>
      <c r="AB199" s="67" t="s">
        <v>5551</v>
      </c>
      <c r="AC199" s="67" t="s">
        <v>5552</v>
      </c>
      <c r="AD199" s="67"/>
      <c r="AE199" s="67"/>
    </row>
    <row r="200" spans="1:31" hidden="1" x14ac:dyDescent="0.25">
      <c r="A200" s="66">
        <v>43740</v>
      </c>
      <c r="B200" s="67">
        <v>6186</v>
      </c>
      <c r="C200" s="67">
        <v>6778</v>
      </c>
      <c r="D200" s="67" t="s">
        <v>5546</v>
      </c>
      <c r="E200" s="67" t="s">
        <v>74</v>
      </c>
      <c r="F200" s="67" t="s">
        <v>74</v>
      </c>
      <c r="G200" s="68">
        <v>0.71875</v>
      </c>
      <c r="H200" s="69" t="s">
        <v>5547</v>
      </c>
      <c r="I200" s="69" t="s">
        <v>5548</v>
      </c>
      <c r="J200" s="67" t="s">
        <v>5549</v>
      </c>
      <c r="K200" s="67" t="s">
        <v>47</v>
      </c>
      <c r="L200" s="67">
        <v>70</v>
      </c>
      <c r="M200" s="67" t="s">
        <v>31</v>
      </c>
      <c r="N200" s="67" t="s">
        <v>36</v>
      </c>
      <c r="O200" s="67" t="s">
        <v>36</v>
      </c>
      <c r="P200" s="67" t="s">
        <v>49</v>
      </c>
      <c r="Q200" s="67" t="s">
        <v>60</v>
      </c>
      <c r="R200" s="67" t="s">
        <v>50</v>
      </c>
      <c r="S200" s="67" t="s">
        <v>43</v>
      </c>
      <c r="T200" s="67" t="s">
        <v>36</v>
      </c>
      <c r="U200" s="67" t="s">
        <v>51</v>
      </c>
      <c r="V200" s="67" t="s">
        <v>37</v>
      </c>
      <c r="W200" s="67" t="s">
        <v>54</v>
      </c>
      <c r="X200" s="67" t="s">
        <v>39</v>
      </c>
      <c r="Y200" s="67" t="s">
        <v>36</v>
      </c>
      <c r="Z200" s="67" t="s">
        <v>40</v>
      </c>
      <c r="AA200" s="67" t="s">
        <v>5550</v>
      </c>
      <c r="AB200" s="67" t="s">
        <v>5551</v>
      </c>
      <c r="AC200" s="67" t="s">
        <v>5552</v>
      </c>
      <c r="AD200" s="67"/>
      <c r="AE200" s="67"/>
    </row>
    <row r="201" spans="1:31" hidden="1" x14ac:dyDescent="0.25">
      <c r="A201" s="66">
        <v>43740</v>
      </c>
      <c r="B201" s="67">
        <v>6182</v>
      </c>
      <c r="C201" s="67">
        <v>6773</v>
      </c>
      <c r="D201" s="67" t="s">
        <v>5553</v>
      </c>
      <c r="E201" s="67" t="s">
        <v>185</v>
      </c>
      <c r="F201" s="67" t="s">
        <v>41</v>
      </c>
      <c r="G201" s="68">
        <v>0.70625000000000004</v>
      </c>
      <c r="H201" s="69" t="s">
        <v>5554</v>
      </c>
      <c r="I201" s="69" t="s">
        <v>5555</v>
      </c>
      <c r="J201" s="67" t="s">
        <v>5556</v>
      </c>
      <c r="K201" s="67" t="s">
        <v>47</v>
      </c>
      <c r="L201" s="67">
        <v>79</v>
      </c>
      <c r="M201" s="67" t="s">
        <v>31</v>
      </c>
      <c r="N201" s="67" t="s">
        <v>331</v>
      </c>
      <c r="O201" s="67" t="s">
        <v>48</v>
      </c>
      <c r="P201" s="67" t="s">
        <v>62</v>
      </c>
      <c r="Q201" s="67" t="s">
        <v>60</v>
      </c>
      <c r="R201" s="67" t="s">
        <v>35</v>
      </c>
      <c r="S201" s="67" t="s">
        <v>61</v>
      </c>
      <c r="T201" s="67" t="s">
        <v>36</v>
      </c>
      <c r="U201" s="67" t="s">
        <v>44</v>
      </c>
      <c r="V201" s="67" t="s">
        <v>66</v>
      </c>
      <c r="W201" s="67" t="s">
        <v>332</v>
      </c>
      <c r="X201" s="67" t="s">
        <v>107</v>
      </c>
      <c r="Y201" s="67" t="s">
        <v>103</v>
      </c>
      <c r="Z201" s="67" t="s">
        <v>52</v>
      </c>
      <c r="AA201" s="67" t="s">
        <v>5557</v>
      </c>
      <c r="AB201" s="67" t="s">
        <v>5558</v>
      </c>
      <c r="AC201" s="67" t="s">
        <v>5559</v>
      </c>
      <c r="AD201" s="67"/>
      <c r="AE201" s="67"/>
    </row>
    <row r="202" spans="1:31" hidden="1" x14ac:dyDescent="0.25">
      <c r="A202" s="66">
        <v>43739</v>
      </c>
      <c r="B202" s="67">
        <v>6185</v>
      </c>
      <c r="C202" s="67">
        <v>6776</v>
      </c>
      <c r="D202" s="67" t="s">
        <v>5560</v>
      </c>
      <c r="E202" s="67" t="s">
        <v>412</v>
      </c>
      <c r="F202" s="67" t="s">
        <v>59</v>
      </c>
      <c r="G202" s="68"/>
      <c r="H202" s="69" t="s">
        <v>5561</v>
      </c>
      <c r="I202" s="69" t="s">
        <v>5562</v>
      </c>
      <c r="J202" s="67" t="s">
        <v>5563</v>
      </c>
      <c r="K202" s="67" t="s">
        <v>47</v>
      </c>
      <c r="L202" s="67">
        <v>56</v>
      </c>
      <c r="M202" s="67" t="s">
        <v>31</v>
      </c>
      <c r="N202" s="67" t="s">
        <v>36</v>
      </c>
      <c r="O202" s="67" t="s">
        <v>385</v>
      </c>
      <c r="P202" s="67" t="s">
        <v>42</v>
      </c>
      <c r="Q202" s="67" t="s">
        <v>36</v>
      </c>
      <c r="R202" s="67" t="s">
        <v>35</v>
      </c>
      <c r="S202" s="67" t="s">
        <v>57</v>
      </c>
      <c r="T202" s="67" t="s">
        <v>36</v>
      </c>
      <c r="U202" s="67" t="s">
        <v>44</v>
      </c>
      <c r="V202" s="67" t="s">
        <v>37</v>
      </c>
      <c r="W202" s="67" t="s">
        <v>38</v>
      </c>
      <c r="X202" s="67" t="s">
        <v>39</v>
      </c>
      <c r="Y202" s="67" t="s">
        <v>103</v>
      </c>
      <c r="Z202" s="67" t="s">
        <v>45</v>
      </c>
      <c r="AA202" s="67" t="s">
        <v>5564</v>
      </c>
      <c r="AB202" s="67" t="s">
        <v>5565</v>
      </c>
      <c r="AC202" s="67"/>
      <c r="AD202" s="67"/>
      <c r="AE202" s="67"/>
    </row>
    <row r="203" spans="1:31" hidden="1" x14ac:dyDescent="0.25">
      <c r="A203" s="66">
        <v>43739</v>
      </c>
      <c r="B203" s="67">
        <v>6181</v>
      </c>
      <c r="C203" s="67">
        <v>6772</v>
      </c>
      <c r="D203" s="67" t="s">
        <v>5566</v>
      </c>
      <c r="E203" s="67" t="s">
        <v>106</v>
      </c>
      <c r="F203" s="67" t="s">
        <v>41</v>
      </c>
      <c r="G203" s="68">
        <v>0.42777777777777776</v>
      </c>
      <c r="H203" s="69" t="s">
        <v>5567</v>
      </c>
      <c r="I203" s="69" t="s">
        <v>6606</v>
      </c>
      <c r="J203" s="67" t="s">
        <v>5568</v>
      </c>
      <c r="K203" s="67" t="s">
        <v>47</v>
      </c>
      <c r="L203" s="67">
        <v>50</v>
      </c>
      <c r="M203" s="67" t="s">
        <v>31</v>
      </c>
      <c r="N203" s="67" t="s">
        <v>36</v>
      </c>
      <c r="O203" s="67" t="s">
        <v>36</v>
      </c>
      <c r="P203" s="67" t="s">
        <v>42</v>
      </c>
      <c r="Q203" s="67" t="s">
        <v>36</v>
      </c>
      <c r="R203" s="67" t="s">
        <v>35</v>
      </c>
      <c r="S203" s="67" t="s">
        <v>65</v>
      </c>
      <c r="T203" s="67" t="s">
        <v>36</v>
      </c>
      <c r="U203" s="67" t="s">
        <v>44</v>
      </c>
      <c r="V203" s="67" t="s">
        <v>157</v>
      </c>
      <c r="W203" s="67" t="s">
        <v>36</v>
      </c>
      <c r="X203" s="67" t="s">
        <v>39</v>
      </c>
      <c r="Y203" s="67" t="s">
        <v>103</v>
      </c>
      <c r="Z203" s="67" t="s">
        <v>45</v>
      </c>
      <c r="AA203" s="67" t="s">
        <v>5569</v>
      </c>
      <c r="AB203" s="67" t="s">
        <v>5570</v>
      </c>
      <c r="AC203" s="67" t="s">
        <v>5571</v>
      </c>
      <c r="AD203" s="67" t="s">
        <v>5572</v>
      </c>
      <c r="AE203" s="67"/>
    </row>
    <row r="204" spans="1:31" hidden="1" x14ac:dyDescent="0.25">
      <c r="A204" s="66">
        <v>43737</v>
      </c>
      <c r="B204" s="67">
        <v>6184</v>
      </c>
      <c r="C204" s="67">
        <v>6775</v>
      </c>
      <c r="D204" s="67" t="s">
        <v>5573</v>
      </c>
      <c r="E204" s="67" t="s">
        <v>137</v>
      </c>
      <c r="F204" s="67" t="s">
        <v>122</v>
      </c>
      <c r="G204" s="68">
        <v>0.54166666666666663</v>
      </c>
      <c r="H204" s="69" t="s">
        <v>5574</v>
      </c>
      <c r="I204" s="69" t="s">
        <v>5575</v>
      </c>
      <c r="J204" s="67" t="s">
        <v>5576</v>
      </c>
      <c r="K204" s="67" t="s">
        <v>47</v>
      </c>
      <c r="L204" s="67">
        <v>35</v>
      </c>
      <c r="M204" s="67" t="s">
        <v>119</v>
      </c>
      <c r="N204" s="67" t="s">
        <v>437</v>
      </c>
      <c r="O204" s="67" t="s">
        <v>53</v>
      </c>
      <c r="P204" s="67" t="s">
        <v>49</v>
      </c>
      <c r="Q204" s="67" t="s">
        <v>36</v>
      </c>
      <c r="R204" s="67" t="s">
        <v>50</v>
      </c>
      <c r="S204" s="67" t="s">
        <v>65</v>
      </c>
      <c r="T204" s="67" t="s">
        <v>36</v>
      </c>
      <c r="U204" s="67" t="s">
        <v>51</v>
      </c>
      <c r="V204" s="67" t="s">
        <v>66</v>
      </c>
      <c r="W204" s="67" t="s">
        <v>54</v>
      </c>
      <c r="X204" s="67" t="s">
        <v>39</v>
      </c>
      <c r="Y204" s="67" t="s">
        <v>158</v>
      </c>
      <c r="Z204" s="67" t="s">
        <v>120</v>
      </c>
      <c r="AA204" s="67" t="s">
        <v>5577</v>
      </c>
      <c r="AB204" s="67"/>
      <c r="AC204" s="67"/>
      <c r="AD204" s="67"/>
      <c r="AE204" s="67"/>
    </row>
    <row r="205" spans="1:31" hidden="1" x14ac:dyDescent="0.25">
      <c r="A205" s="66">
        <v>43737</v>
      </c>
      <c r="B205" s="67">
        <v>6183</v>
      </c>
      <c r="C205" s="67">
        <v>6774</v>
      </c>
      <c r="D205" s="67" t="s">
        <v>5578</v>
      </c>
      <c r="E205" s="67" t="s">
        <v>741</v>
      </c>
      <c r="F205" s="67" t="s">
        <v>405</v>
      </c>
      <c r="G205" s="68">
        <v>0.79166666666666663</v>
      </c>
      <c r="H205" s="69" t="s">
        <v>5579</v>
      </c>
      <c r="I205" s="69" t="s">
        <v>5580</v>
      </c>
      <c r="J205" s="67" t="s">
        <v>5581</v>
      </c>
      <c r="K205" s="67" t="s">
        <v>47</v>
      </c>
      <c r="L205" s="67">
        <v>25</v>
      </c>
      <c r="M205" s="67" t="s">
        <v>168</v>
      </c>
      <c r="N205" s="67" t="s">
        <v>679</v>
      </c>
      <c r="O205" s="67" t="s">
        <v>53</v>
      </c>
      <c r="P205" s="67" t="s">
        <v>33</v>
      </c>
      <c r="Q205" s="67" t="s">
        <v>36</v>
      </c>
      <c r="R205" s="67" t="s">
        <v>35</v>
      </c>
      <c r="S205" s="67" t="s">
        <v>43</v>
      </c>
      <c r="T205" s="67" t="s">
        <v>36</v>
      </c>
      <c r="U205" s="67" t="s">
        <v>44</v>
      </c>
      <c r="V205" s="67" t="s">
        <v>37</v>
      </c>
      <c r="W205" s="67" t="s">
        <v>54</v>
      </c>
      <c r="X205" s="67" t="s">
        <v>71</v>
      </c>
      <c r="Y205" s="67" t="s">
        <v>103</v>
      </c>
      <c r="Z205" s="67" t="s">
        <v>45</v>
      </c>
      <c r="AA205" s="67" t="s">
        <v>5582</v>
      </c>
      <c r="AB205" s="67" t="s">
        <v>5583</v>
      </c>
      <c r="AC205" s="67"/>
      <c r="AD205" s="67"/>
      <c r="AE205" s="67"/>
    </row>
    <row r="206" spans="1:31" hidden="1" x14ac:dyDescent="0.25">
      <c r="A206" s="66">
        <v>43736</v>
      </c>
      <c r="B206" s="67">
        <v>6180</v>
      </c>
      <c r="C206" s="67">
        <v>6771</v>
      </c>
      <c r="D206" s="67" t="s">
        <v>6028</v>
      </c>
      <c r="E206" s="67" t="s">
        <v>106</v>
      </c>
      <c r="F206" s="67" t="s">
        <v>41</v>
      </c>
      <c r="G206" s="68">
        <v>0.4861111111111111</v>
      </c>
      <c r="H206" s="69" t="s">
        <v>5584</v>
      </c>
      <c r="I206" s="69" t="s">
        <v>6607</v>
      </c>
      <c r="J206" s="67" t="s">
        <v>5585</v>
      </c>
      <c r="K206" s="67" t="s">
        <v>47</v>
      </c>
      <c r="L206" s="67">
        <v>79</v>
      </c>
      <c r="M206" s="67" t="s">
        <v>31</v>
      </c>
      <c r="N206" s="67" t="s">
        <v>36</v>
      </c>
      <c r="O206" s="67" t="s">
        <v>36</v>
      </c>
      <c r="P206" s="67" t="s">
        <v>42</v>
      </c>
      <c r="Q206" s="67" t="s">
        <v>60</v>
      </c>
      <c r="R206" s="67" t="s">
        <v>35</v>
      </c>
      <c r="S206" s="67" t="s">
        <v>65</v>
      </c>
      <c r="T206" s="67" t="s">
        <v>36</v>
      </c>
      <c r="U206" s="67" t="s">
        <v>109</v>
      </c>
      <c r="V206" s="67" t="s">
        <v>66</v>
      </c>
      <c r="W206" s="67" t="s">
        <v>54</v>
      </c>
      <c r="X206" s="67" t="s">
        <v>107</v>
      </c>
      <c r="Y206" s="67" t="s">
        <v>129</v>
      </c>
      <c r="Z206" s="67" t="s">
        <v>108</v>
      </c>
      <c r="AA206" s="67" t="s">
        <v>5586</v>
      </c>
      <c r="AB206" s="67" t="s">
        <v>5587</v>
      </c>
      <c r="AC206" s="67"/>
      <c r="AD206" s="67"/>
      <c r="AE206" s="67"/>
    </row>
    <row r="207" spans="1:31" hidden="1" x14ac:dyDescent="0.25">
      <c r="A207" s="66">
        <v>43735</v>
      </c>
      <c r="B207" s="67">
        <v>6179</v>
      </c>
      <c r="C207" s="67">
        <v>6770</v>
      </c>
      <c r="D207" s="67" t="s">
        <v>5588</v>
      </c>
      <c r="E207" s="67" t="s">
        <v>80</v>
      </c>
      <c r="F207" s="67" t="s">
        <v>80</v>
      </c>
      <c r="G207" s="68">
        <v>0.75</v>
      </c>
      <c r="H207" s="69" t="s">
        <v>6029</v>
      </c>
      <c r="I207" s="69" t="s">
        <v>6030</v>
      </c>
      <c r="J207" s="67" t="s">
        <v>5589</v>
      </c>
      <c r="K207" s="67" t="s">
        <v>30</v>
      </c>
      <c r="L207" s="67"/>
      <c r="M207" s="67" t="s">
        <v>31</v>
      </c>
      <c r="N207" s="67" t="s">
        <v>32</v>
      </c>
      <c r="O207" s="67" t="s">
        <v>48</v>
      </c>
      <c r="P207" s="67" t="s">
        <v>77</v>
      </c>
      <c r="Q207" s="67" t="s">
        <v>36</v>
      </c>
      <c r="R207" s="67" t="s">
        <v>81</v>
      </c>
      <c r="S207" s="67" t="s">
        <v>57</v>
      </c>
      <c r="T207" s="67" t="s">
        <v>36</v>
      </c>
      <c r="U207" s="67" t="s">
        <v>51</v>
      </c>
      <c r="V207" s="67" t="s">
        <v>37</v>
      </c>
      <c r="W207" s="67" t="s">
        <v>38</v>
      </c>
      <c r="X207" s="67" t="s">
        <v>71</v>
      </c>
      <c r="Y207" s="67" t="s">
        <v>103</v>
      </c>
      <c r="Z207" s="67" t="s">
        <v>52</v>
      </c>
      <c r="AA207" s="67" t="s">
        <v>5590</v>
      </c>
      <c r="AB207" s="67" t="s">
        <v>5591</v>
      </c>
      <c r="AC207" s="67" t="s">
        <v>5485</v>
      </c>
      <c r="AD207" s="67"/>
      <c r="AE207" s="67"/>
    </row>
    <row r="208" spans="1:31" hidden="1" x14ac:dyDescent="0.25">
      <c r="A208" s="66">
        <v>43734</v>
      </c>
      <c r="B208" s="67">
        <v>6176</v>
      </c>
      <c r="C208" s="67">
        <v>6767</v>
      </c>
      <c r="D208" s="67" t="s">
        <v>5452</v>
      </c>
      <c r="E208" s="67" t="s">
        <v>404</v>
      </c>
      <c r="F208" s="67" t="s">
        <v>405</v>
      </c>
      <c r="G208" s="68">
        <v>0.70486111111111116</v>
      </c>
      <c r="H208" s="69" t="s">
        <v>5453</v>
      </c>
      <c r="I208" s="69" t="s">
        <v>5454</v>
      </c>
      <c r="J208" s="67" t="s">
        <v>5455</v>
      </c>
      <c r="K208" s="67" t="s">
        <v>30</v>
      </c>
      <c r="L208" s="67">
        <v>76</v>
      </c>
      <c r="M208" s="67" t="s">
        <v>31</v>
      </c>
      <c r="N208" s="67" t="s">
        <v>36</v>
      </c>
      <c r="O208" s="67" t="s">
        <v>36</v>
      </c>
      <c r="P208" s="67" t="s">
        <v>33</v>
      </c>
      <c r="Q208" s="67" t="s">
        <v>60</v>
      </c>
      <c r="R208" s="67" t="s">
        <v>35</v>
      </c>
      <c r="S208" s="67" t="s">
        <v>65</v>
      </c>
      <c r="T208" s="67" t="s">
        <v>36</v>
      </c>
      <c r="U208" s="67" t="s">
        <v>109</v>
      </c>
      <c r="V208" s="67" t="s">
        <v>66</v>
      </c>
      <c r="W208" s="67" t="s">
        <v>3298</v>
      </c>
      <c r="X208" s="67" t="s">
        <v>107</v>
      </c>
      <c r="Y208" s="67" t="s">
        <v>129</v>
      </c>
      <c r="Z208" s="67" t="s">
        <v>108</v>
      </c>
      <c r="AA208" s="67" t="s">
        <v>5456</v>
      </c>
      <c r="AB208" s="67" t="s">
        <v>5457</v>
      </c>
      <c r="AC208" s="67" t="s">
        <v>5458</v>
      </c>
      <c r="AD208" s="67"/>
      <c r="AE208" s="67"/>
    </row>
    <row r="209" spans="1:31" hidden="1" x14ac:dyDescent="0.25">
      <c r="A209" s="66">
        <v>43734</v>
      </c>
      <c r="B209" s="67">
        <v>6174</v>
      </c>
      <c r="C209" s="67">
        <v>6766</v>
      </c>
      <c r="D209" s="67" t="s">
        <v>5459</v>
      </c>
      <c r="E209" s="67" t="s">
        <v>58</v>
      </c>
      <c r="F209" s="67" t="s">
        <v>59</v>
      </c>
      <c r="G209" s="68">
        <v>0.86458333333333337</v>
      </c>
      <c r="H209" s="69" t="s">
        <v>5460</v>
      </c>
      <c r="I209" s="69" t="s">
        <v>5461</v>
      </c>
      <c r="J209" s="67" t="s">
        <v>5462</v>
      </c>
      <c r="K209" s="67" t="s">
        <v>47</v>
      </c>
      <c r="L209" s="67">
        <v>35</v>
      </c>
      <c r="M209" s="67" t="s">
        <v>180</v>
      </c>
      <c r="N209" s="67" t="s">
        <v>615</v>
      </c>
      <c r="O209" s="67" t="s">
        <v>53</v>
      </c>
      <c r="P209" s="67" t="s">
        <v>33</v>
      </c>
      <c r="Q209" s="67" t="s">
        <v>36</v>
      </c>
      <c r="R209" s="67" t="s">
        <v>35</v>
      </c>
      <c r="S209" s="67" t="s">
        <v>43</v>
      </c>
      <c r="T209" s="67" t="s">
        <v>36</v>
      </c>
      <c r="U209" s="67" t="s">
        <v>70</v>
      </c>
      <c r="V209" s="67" t="s">
        <v>37</v>
      </c>
      <c r="W209" s="67" t="s">
        <v>54</v>
      </c>
      <c r="X209" s="67" t="s">
        <v>39</v>
      </c>
      <c r="Y209" s="67" t="s">
        <v>39</v>
      </c>
      <c r="Z209" s="67" t="s">
        <v>45</v>
      </c>
      <c r="AA209" s="67" t="s">
        <v>5463</v>
      </c>
      <c r="AB209" s="67" t="s">
        <v>5464</v>
      </c>
      <c r="AC209" s="67" t="s">
        <v>5465</v>
      </c>
      <c r="AD209" s="67" t="s">
        <v>5592</v>
      </c>
      <c r="AE209" s="67"/>
    </row>
    <row r="210" spans="1:31" hidden="1" x14ac:dyDescent="0.25">
      <c r="A210" s="66">
        <v>43734</v>
      </c>
      <c r="B210" s="67">
        <v>6173</v>
      </c>
      <c r="C210" s="67">
        <v>6765</v>
      </c>
      <c r="D210" s="67" t="s">
        <v>3537</v>
      </c>
      <c r="E210" s="67" t="s">
        <v>121</v>
      </c>
      <c r="F210" s="67" t="s">
        <v>122</v>
      </c>
      <c r="G210" s="68">
        <v>0.32291666666666669</v>
      </c>
      <c r="H210" s="69" t="s">
        <v>5466</v>
      </c>
      <c r="I210" s="69" t="s">
        <v>5467</v>
      </c>
      <c r="J210" s="67" t="s">
        <v>5468</v>
      </c>
      <c r="K210" s="67" t="s">
        <v>47</v>
      </c>
      <c r="L210" s="67"/>
      <c r="M210" s="67" t="s">
        <v>148</v>
      </c>
      <c r="N210" s="67" t="s">
        <v>32</v>
      </c>
      <c r="O210" s="67" t="s">
        <v>36</v>
      </c>
      <c r="P210" s="67" t="s">
        <v>49</v>
      </c>
      <c r="Q210" s="67" t="s">
        <v>36</v>
      </c>
      <c r="R210" s="67" t="s">
        <v>50</v>
      </c>
      <c r="S210" s="67" t="s">
        <v>3823</v>
      </c>
      <c r="T210" s="67" t="s">
        <v>863</v>
      </c>
      <c r="U210" s="67" t="s">
        <v>51</v>
      </c>
      <c r="V210" s="67" t="s">
        <v>37</v>
      </c>
      <c r="W210" s="67" t="s">
        <v>38</v>
      </c>
      <c r="X210" s="67" t="s">
        <v>71</v>
      </c>
      <c r="Y210" s="67" t="s">
        <v>104</v>
      </c>
      <c r="Z210" s="67" t="s">
        <v>120</v>
      </c>
      <c r="AA210" s="67" t="s">
        <v>5469</v>
      </c>
      <c r="AB210" s="67"/>
      <c r="AC210" s="67"/>
      <c r="AD210" s="67"/>
      <c r="AE210" s="67"/>
    </row>
    <row r="211" spans="1:31" hidden="1" x14ac:dyDescent="0.25">
      <c r="A211" s="66">
        <v>43731</v>
      </c>
      <c r="B211" s="67">
        <v>6177</v>
      </c>
      <c r="C211" s="67">
        <v>6768</v>
      </c>
      <c r="D211" s="67" t="s">
        <v>5470</v>
      </c>
      <c r="E211" s="67" t="s">
        <v>404</v>
      </c>
      <c r="F211" s="67" t="s">
        <v>405</v>
      </c>
      <c r="G211" s="68">
        <v>0.5</v>
      </c>
      <c r="H211" s="69" t="s">
        <v>5471</v>
      </c>
      <c r="I211" s="69" t="s">
        <v>5472</v>
      </c>
      <c r="J211" s="67" t="s">
        <v>5473</v>
      </c>
      <c r="K211" s="67" t="s">
        <v>47</v>
      </c>
      <c r="L211" s="67">
        <v>76</v>
      </c>
      <c r="M211" s="67" t="s">
        <v>31</v>
      </c>
      <c r="N211" s="67" t="s">
        <v>32</v>
      </c>
      <c r="O211" s="67" t="s">
        <v>36</v>
      </c>
      <c r="P211" s="67" t="s">
        <v>33</v>
      </c>
      <c r="Q211" s="67" t="s">
        <v>60</v>
      </c>
      <c r="R211" s="67" t="s">
        <v>76</v>
      </c>
      <c r="S211" s="67" t="s">
        <v>3823</v>
      </c>
      <c r="T211" s="67" t="s">
        <v>36</v>
      </c>
      <c r="U211" s="67" t="s">
        <v>70</v>
      </c>
      <c r="V211" s="67" t="s">
        <v>37</v>
      </c>
      <c r="W211" s="67" t="s">
        <v>38</v>
      </c>
      <c r="X211" s="67" t="s">
        <v>71</v>
      </c>
      <c r="Y211" s="67" t="s">
        <v>129</v>
      </c>
      <c r="Z211" s="67" t="s">
        <v>108</v>
      </c>
      <c r="AA211" s="67" t="s">
        <v>5474</v>
      </c>
      <c r="AB211" s="67"/>
      <c r="AC211" s="67"/>
      <c r="AD211" s="67"/>
      <c r="AE211" s="67"/>
    </row>
    <row r="212" spans="1:31" hidden="1" x14ac:dyDescent="0.25">
      <c r="A212" s="66">
        <v>43730</v>
      </c>
      <c r="B212" s="67">
        <v>6172</v>
      </c>
      <c r="C212" s="67">
        <v>6764</v>
      </c>
      <c r="D212" s="67" t="s">
        <v>5475</v>
      </c>
      <c r="E212" s="67" t="s">
        <v>74</v>
      </c>
      <c r="F212" s="67" t="s">
        <v>74</v>
      </c>
      <c r="G212" s="68">
        <v>0.65763888888888888</v>
      </c>
      <c r="H212" s="69" t="s">
        <v>5476</v>
      </c>
      <c r="I212" s="69" t="s">
        <v>5477</v>
      </c>
      <c r="J212" s="67" t="s">
        <v>5478</v>
      </c>
      <c r="K212" s="67" t="s">
        <v>30</v>
      </c>
      <c r="L212" s="67">
        <v>40</v>
      </c>
      <c r="M212" s="67" t="s">
        <v>170</v>
      </c>
      <c r="N212" s="67" t="s">
        <v>36</v>
      </c>
      <c r="O212" s="67" t="s">
        <v>53</v>
      </c>
      <c r="P212" s="67" t="s">
        <v>49</v>
      </c>
      <c r="Q212" s="67" t="s">
        <v>36</v>
      </c>
      <c r="R212" s="67" t="s">
        <v>50</v>
      </c>
      <c r="S212" s="67" t="s">
        <v>127</v>
      </c>
      <c r="T212" s="67" t="s">
        <v>36</v>
      </c>
      <c r="U212" s="67" t="s">
        <v>51</v>
      </c>
      <c r="V212" s="67" t="s">
        <v>37</v>
      </c>
      <c r="W212" s="67" t="s">
        <v>54</v>
      </c>
      <c r="X212" s="67" t="s">
        <v>71</v>
      </c>
      <c r="Y212" s="67" t="s">
        <v>103</v>
      </c>
      <c r="Z212" s="67" t="s">
        <v>52</v>
      </c>
      <c r="AA212" s="67" t="s">
        <v>5479</v>
      </c>
      <c r="AB212" s="67" t="s">
        <v>5480</v>
      </c>
      <c r="AC212" s="67"/>
      <c r="AD212" s="67"/>
      <c r="AE212" s="67"/>
    </row>
    <row r="213" spans="1:31" hidden="1" x14ac:dyDescent="0.25">
      <c r="A213" s="66">
        <v>43730</v>
      </c>
      <c r="B213" s="67">
        <v>6171</v>
      </c>
      <c r="C213" s="67">
        <v>6762</v>
      </c>
      <c r="D213" s="67" t="s">
        <v>5384</v>
      </c>
      <c r="E213" s="67" t="s">
        <v>74</v>
      </c>
      <c r="F213" s="67" t="s">
        <v>74</v>
      </c>
      <c r="G213" s="68">
        <v>0.53055555555555556</v>
      </c>
      <c r="H213" s="69" t="s">
        <v>5385</v>
      </c>
      <c r="I213" s="69" t="s">
        <v>5386</v>
      </c>
      <c r="J213" s="67" t="s">
        <v>5387</v>
      </c>
      <c r="K213" s="67" t="s">
        <v>47</v>
      </c>
      <c r="L213" s="67">
        <v>83</v>
      </c>
      <c r="M213" s="67" t="s">
        <v>31</v>
      </c>
      <c r="N213" s="67" t="s">
        <v>36</v>
      </c>
      <c r="O213" s="67" t="s">
        <v>36</v>
      </c>
      <c r="P213" s="67" t="s">
        <v>42</v>
      </c>
      <c r="Q213" s="67" t="s">
        <v>60</v>
      </c>
      <c r="R213" s="67" t="s">
        <v>76</v>
      </c>
      <c r="S213" s="67" t="s">
        <v>65</v>
      </c>
      <c r="T213" s="67" t="s">
        <v>36</v>
      </c>
      <c r="U213" s="67" t="s">
        <v>109</v>
      </c>
      <c r="V213" s="67" t="s">
        <v>66</v>
      </c>
      <c r="W213" s="67" t="s">
        <v>54</v>
      </c>
      <c r="X213" s="67" t="s">
        <v>107</v>
      </c>
      <c r="Y213" s="67" t="s">
        <v>129</v>
      </c>
      <c r="Z213" s="67" t="s">
        <v>108</v>
      </c>
      <c r="AA213" s="67" t="s">
        <v>5388</v>
      </c>
      <c r="AB213" s="67"/>
      <c r="AC213" s="67"/>
      <c r="AD213" s="67"/>
      <c r="AE213" s="67"/>
    </row>
    <row r="214" spans="1:31" hidden="1" x14ac:dyDescent="0.25">
      <c r="A214" s="66">
        <v>43730</v>
      </c>
      <c r="B214" s="67">
        <v>6170</v>
      </c>
      <c r="C214" s="67">
        <v>6761</v>
      </c>
      <c r="D214" s="67" t="s">
        <v>1974</v>
      </c>
      <c r="E214" s="67" t="s">
        <v>74</v>
      </c>
      <c r="F214" s="67" t="s">
        <v>74</v>
      </c>
      <c r="G214" s="68">
        <v>0.57638888888888884</v>
      </c>
      <c r="H214" s="69" t="s">
        <v>5389</v>
      </c>
      <c r="I214" s="69" t="s">
        <v>5390</v>
      </c>
      <c r="J214" s="67" t="s">
        <v>5391</v>
      </c>
      <c r="K214" s="67" t="s">
        <v>30</v>
      </c>
      <c r="L214" s="67">
        <v>45</v>
      </c>
      <c r="M214" s="67" t="s">
        <v>31</v>
      </c>
      <c r="N214" s="67" t="s">
        <v>155</v>
      </c>
      <c r="O214" s="67" t="s">
        <v>36</v>
      </c>
      <c r="P214" s="67" t="s">
        <v>62</v>
      </c>
      <c r="Q214" s="67" t="s">
        <v>36</v>
      </c>
      <c r="R214" s="67" t="s">
        <v>76</v>
      </c>
      <c r="S214" s="67" t="s">
        <v>127</v>
      </c>
      <c r="T214" s="67" t="s">
        <v>36</v>
      </c>
      <c r="U214" s="67" t="s">
        <v>51</v>
      </c>
      <c r="V214" s="67" t="s">
        <v>37</v>
      </c>
      <c r="W214" s="67" t="s">
        <v>78</v>
      </c>
      <c r="X214" s="67" t="s">
        <v>71</v>
      </c>
      <c r="Y214" s="67" t="s">
        <v>71</v>
      </c>
      <c r="Z214" s="67" t="s">
        <v>120</v>
      </c>
      <c r="AA214" s="67" t="s">
        <v>5392</v>
      </c>
      <c r="AB214" s="67" t="s">
        <v>5393</v>
      </c>
      <c r="AC214" s="67"/>
      <c r="AD214" s="67"/>
      <c r="AE214" s="67"/>
    </row>
    <row r="215" spans="1:31" hidden="1" x14ac:dyDescent="0.25">
      <c r="A215" s="66">
        <v>43730</v>
      </c>
      <c r="B215" s="67">
        <v>6168</v>
      </c>
      <c r="C215" s="67">
        <v>6759</v>
      </c>
      <c r="D215" s="67" t="s">
        <v>5192</v>
      </c>
      <c r="E215" s="67" t="s">
        <v>121</v>
      </c>
      <c r="F215" s="67" t="s">
        <v>122</v>
      </c>
      <c r="G215" s="68"/>
      <c r="H215" s="69" t="s">
        <v>5193</v>
      </c>
      <c r="I215" s="69" t="s">
        <v>5194</v>
      </c>
      <c r="J215" s="67" t="s">
        <v>5195</v>
      </c>
      <c r="K215" s="67" t="s">
        <v>47</v>
      </c>
      <c r="L215" s="67">
        <v>58</v>
      </c>
      <c r="M215" s="67" t="s">
        <v>31</v>
      </c>
      <c r="N215" s="67" t="s">
        <v>459</v>
      </c>
      <c r="O215" s="67" t="s">
        <v>36</v>
      </c>
      <c r="P215" s="67" t="s">
        <v>33</v>
      </c>
      <c r="Q215" s="67" t="s">
        <v>36</v>
      </c>
      <c r="R215" s="67" t="s">
        <v>35</v>
      </c>
      <c r="S215" s="67" t="s">
        <v>43</v>
      </c>
      <c r="T215" s="67" t="s">
        <v>75</v>
      </c>
      <c r="U215" s="67" t="s">
        <v>70</v>
      </c>
      <c r="V215" s="67" t="s">
        <v>37</v>
      </c>
      <c r="W215" s="67" t="s">
        <v>54</v>
      </c>
      <c r="X215" s="67" t="s">
        <v>39</v>
      </c>
      <c r="Y215" s="67" t="s">
        <v>39</v>
      </c>
      <c r="Z215" s="67" t="s">
        <v>40</v>
      </c>
      <c r="AA215" s="67" t="s">
        <v>5196</v>
      </c>
      <c r="AB215" s="67" t="s">
        <v>5197</v>
      </c>
      <c r="AC215" s="67" t="s">
        <v>5198</v>
      </c>
      <c r="AD215" s="67"/>
      <c r="AE215" s="67"/>
    </row>
    <row r="216" spans="1:31" hidden="1" x14ac:dyDescent="0.25">
      <c r="A216" s="66">
        <v>43730</v>
      </c>
      <c r="B216" s="67">
        <v>6166</v>
      </c>
      <c r="C216" s="67">
        <v>6757</v>
      </c>
      <c r="D216" s="67" t="s">
        <v>5199</v>
      </c>
      <c r="E216" s="67" t="s">
        <v>156</v>
      </c>
      <c r="F216" s="67" t="s">
        <v>123</v>
      </c>
      <c r="G216" s="68">
        <v>0.60902777777777772</v>
      </c>
      <c r="H216" s="69" t="s">
        <v>5200</v>
      </c>
      <c r="I216" s="69" t="s">
        <v>5201</v>
      </c>
      <c r="J216" s="67" t="s">
        <v>5202</v>
      </c>
      <c r="K216" s="67" t="s">
        <v>47</v>
      </c>
      <c r="L216" s="67">
        <v>49</v>
      </c>
      <c r="M216" s="67" t="s">
        <v>166</v>
      </c>
      <c r="N216" s="67" t="s">
        <v>459</v>
      </c>
      <c r="O216" s="67" t="s">
        <v>53</v>
      </c>
      <c r="P216" s="67" t="s">
        <v>33</v>
      </c>
      <c r="Q216" s="67" t="s">
        <v>36</v>
      </c>
      <c r="R216" s="67" t="s">
        <v>35</v>
      </c>
      <c r="S216" s="67" t="s">
        <v>43</v>
      </c>
      <c r="T216" s="67" t="s">
        <v>75</v>
      </c>
      <c r="U216" s="67" t="s">
        <v>70</v>
      </c>
      <c r="V216" s="67" t="s">
        <v>37</v>
      </c>
      <c r="W216" s="67" t="s">
        <v>54</v>
      </c>
      <c r="X216" s="67" t="s">
        <v>39</v>
      </c>
      <c r="Y216" s="67" t="s">
        <v>39</v>
      </c>
      <c r="Z216" s="67" t="s">
        <v>40</v>
      </c>
      <c r="AA216" s="67" t="s">
        <v>5203</v>
      </c>
      <c r="AB216" s="67" t="s">
        <v>5204</v>
      </c>
      <c r="AC216" s="67" t="s">
        <v>5205</v>
      </c>
      <c r="AD216" s="67"/>
      <c r="AE216" s="67"/>
    </row>
    <row r="217" spans="1:31" hidden="1" x14ac:dyDescent="0.25">
      <c r="A217" s="66">
        <v>43730</v>
      </c>
      <c r="B217" s="67">
        <v>6166</v>
      </c>
      <c r="C217" s="67">
        <v>6758</v>
      </c>
      <c r="D217" s="67" t="s">
        <v>5199</v>
      </c>
      <c r="E217" s="67" t="s">
        <v>156</v>
      </c>
      <c r="F217" s="67" t="s">
        <v>123</v>
      </c>
      <c r="G217" s="68">
        <v>0.60902777777777772</v>
      </c>
      <c r="H217" s="69" t="s">
        <v>5200</v>
      </c>
      <c r="I217" s="69" t="s">
        <v>5201</v>
      </c>
      <c r="J217" s="67" t="s">
        <v>5202</v>
      </c>
      <c r="K217" s="67" t="s">
        <v>47</v>
      </c>
      <c r="L217" s="67">
        <v>45</v>
      </c>
      <c r="M217" s="67" t="s">
        <v>166</v>
      </c>
      <c r="N217" s="67" t="s">
        <v>459</v>
      </c>
      <c r="O217" s="67" t="s">
        <v>53</v>
      </c>
      <c r="P217" s="67" t="s">
        <v>49</v>
      </c>
      <c r="Q217" s="67" t="s">
        <v>36</v>
      </c>
      <c r="R217" s="67" t="s">
        <v>50</v>
      </c>
      <c r="S217" s="67" t="s">
        <v>43</v>
      </c>
      <c r="T217" s="67" t="s">
        <v>75</v>
      </c>
      <c r="U217" s="67" t="s">
        <v>51</v>
      </c>
      <c r="V217" s="67" t="s">
        <v>37</v>
      </c>
      <c r="W217" s="67" t="s">
        <v>54</v>
      </c>
      <c r="X217" s="67" t="s">
        <v>39</v>
      </c>
      <c r="Y217" s="67" t="s">
        <v>39</v>
      </c>
      <c r="Z217" s="67" t="s">
        <v>40</v>
      </c>
      <c r="AA217" s="67" t="s">
        <v>5203</v>
      </c>
      <c r="AB217" s="67" t="s">
        <v>5204</v>
      </c>
      <c r="AC217" s="67" t="s">
        <v>5205</v>
      </c>
      <c r="AD217" s="67"/>
      <c r="AE217" s="67"/>
    </row>
    <row r="218" spans="1:31" hidden="1" x14ac:dyDescent="0.25">
      <c r="A218" s="66">
        <v>43730</v>
      </c>
      <c r="B218" s="67">
        <v>6165</v>
      </c>
      <c r="C218" s="67">
        <v>6756</v>
      </c>
      <c r="D218" s="67" t="s">
        <v>5206</v>
      </c>
      <c r="E218" s="67" t="s">
        <v>1390</v>
      </c>
      <c r="F218" s="67" t="s">
        <v>123</v>
      </c>
      <c r="G218" s="68"/>
      <c r="H218" s="69" t="s">
        <v>5207</v>
      </c>
      <c r="I218" s="69" t="s">
        <v>5208</v>
      </c>
      <c r="J218" s="67" t="s">
        <v>5209</v>
      </c>
      <c r="K218" s="67" t="s">
        <v>47</v>
      </c>
      <c r="L218" s="67">
        <v>40</v>
      </c>
      <c r="M218" s="67" t="s">
        <v>31</v>
      </c>
      <c r="N218" s="67" t="s">
        <v>459</v>
      </c>
      <c r="O218" s="67" t="s">
        <v>36</v>
      </c>
      <c r="P218" s="67" t="s">
        <v>49</v>
      </c>
      <c r="Q218" s="67" t="s">
        <v>36</v>
      </c>
      <c r="R218" s="67" t="s">
        <v>50</v>
      </c>
      <c r="S218" s="67" t="s">
        <v>43</v>
      </c>
      <c r="T218" s="67" t="s">
        <v>147</v>
      </c>
      <c r="U218" s="67" t="s">
        <v>51</v>
      </c>
      <c r="V218" s="67" t="s">
        <v>37</v>
      </c>
      <c r="W218" s="67" t="s">
        <v>54</v>
      </c>
      <c r="X218" s="67" t="s">
        <v>39</v>
      </c>
      <c r="Y218" s="67" t="s">
        <v>39</v>
      </c>
      <c r="Z218" s="67" t="s">
        <v>40</v>
      </c>
      <c r="AA218" s="67" t="s">
        <v>5210</v>
      </c>
      <c r="AB218" s="67"/>
      <c r="AC218" s="67"/>
      <c r="AD218" s="67"/>
      <c r="AE218" s="67"/>
    </row>
    <row r="219" spans="1:31" hidden="1" x14ac:dyDescent="0.25">
      <c r="A219" s="66">
        <v>43730</v>
      </c>
      <c r="B219" s="67">
        <v>6164</v>
      </c>
      <c r="C219" s="67">
        <v>6754</v>
      </c>
      <c r="D219" s="67" t="s">
        <v>5211</v>
      </c>
      <c r="E219" s="67" t="s">
        <v>137</v>
      </c>
      <c r="F219" s="67" t="s">
        <v>122</v>
      </c>
      <c r="G219" s="68">
        <v>0.625</v>
      </c>
      <c r="H219" s="69" t="s">
        <v>5212</v>
      </c>
      <c r="I219" s="69" t="s">
        <v>5213</v>
      </c>
      <c r="J219" s="67" t="s">
        <v>5214</v>
      </c>
      <c r="K219" s="67" t="s">
        <v>47</v>
      </c>
      <c r="L219" s="67">
        <v>65</v>
      </c>
      <c r="M219" s="67" t="s">
        <v>31</v>
      </c>
      <c r="N219" s="67" t="s">
        <v>459</v>
      </c>
      <c r="O219" s="67" t="s">
        <v>36</v>
      </c>
      <c r="P219" s="67" t="s">
        <v>49</v>
      </c>
      <c r="Q219" s="67" t="s">
        <v>60</v>
      </c>
      <c r="R219" s="67" t="s">
        <v>50</v>
      </c>
      <c r="S219" s="67" t="s">
        <v>65</v>
      </c>
      <c r="T219" s="67" t="s">
        <v>75</v>
      </c>
      <c r="U219" s="67" t="s">
        <v>51</v>
      </c>
      <c r="V219" s="67" t="s">
        <v>66</v>
      </c>
      <c r="W219" s="67" t="s">
        <v>54</v>
      </c>
      <c r="X219" s="67" t="s">
        <v>107</v>
      </c>
      <c r="Y219" s="67" t="s">
        <v>129</v>
      </c>
      <c r="Z219" s="67" t="s">
        <v>108</v>
      </c>
      <c r="AA219" s="67" t="s">
        <v>5215</v>
      </c>
      <c r="AB219" s="67"/>
      <c r="AC219" s="67"/>
      <c r="AD219" s="67"/>
      <c r="AE219" s="67"/>
    </row>
    <row r="220" spans="1:31" hidden="1" x14ac:dyDescent="0.25">
      <c r="A220" s="66">
        <v>43730</v>
      </c>
      <c r="B220" s="67">
        <v>6164</v>
      </c>
      <c r="C220" s="67">
        <v>6755</v>
      </c>
      <c r="D220" s="67" t="s">
        <v>5211</v>
      </c>
      <c r="E220" s="67" t="s">
        <v>137</v>
      </c>
      <c r="F220" s="67" t="s">
        <v>122</v>
      </c>
      <c r="G220" s="68">
        <v>0.625</v>
      </c>
      <c r="H220" s="69" t="s">
        <v>5212</v>
      </c>
      <c r="I220" s="69" t="s">
        <v>5213</v>
      </c>
      <c r="J220" s="67" t="s">
        <v>5214</v>
      </c>
      <c r="K220" s="67" t="s">
        <v>30</v>
      </c>
      <c r="L220" s="67">
        <v>65</v>
      </c>
      <c r="M220" s="67" t="s">
        <v>31</v>
      </c>
      <c r="N220" s="67" t="s">
        <v>459</v>
      </c>
      <c r="O220" s="67" t="s">
        <v>36</v>
      </c>
      <c r="P220" s="67" t="s">
        <v>49</v>
      </c>
      <c r="Q220" s="67" t="s">
        <v>60</v>
      </c>
      <c r="R220" s="67" t="s">
        <v>50</v>
      </c>
      <c r="S220" s="67" t="s">
        <v>65</v>
      </c>
      <c r="T220" s="67" t="s">
        <v>75</v>
      </c>
      <c r="U220" s="67" t="s">
        <v>51</v>
      </c>
      <c r="V220" s="67" t="s">
        <v>66</v>
      </c>
      <c r="W220" s="67" t="s">
        <v>54</v>
      </c>
      <c r="X220" s="67" t="s">
        <v>107</v>
      </c>
      <c r="Y220" s="67" t="s">
        <v>129</v>
      </c>
      <c r="Z220" s="67" t="s">
        <v>108</v>
      </c>
      <c r="AA220" s="67" t="s">
        <v>5215</v>
      </c>
      <c r="AB220" s="67"/>
      <c r="AC220" s="67"/>
      <c r="AD220" s="67"/>
      <c r="AE220" s="67"/>
    </row>
    <row r="221" spans="1:31" hidden="1" x14ac:dyDescent="0.25">
      <c r="A221" s="66">
        <v>43730</v>
      </c>
      <c r="B221" s="67">
        <v>6163</v>
      </c>
      <c r="C221" s="67">
        <v>6752</v>
      </c>
      <c r="D221" s="67" t="s">
        <v>5216</v>
      </c>
      <c r="E221" s="67" t="s">
        <v>404</v>
      </c>
      <c r="F221" s="67" t="s">
        <v>405</v>
      </c>
      <c r="G221" s="68">
        <v>0.75</v>
      </c>
      <c r="H221" s="69" t="s">
        <v>5217</v>
      </c>
      <c r="I221" s="69" t="s">
        <v>5218</v>
      </c>
      <c r="J221" s="67" t="s">
        <v>5219</v>
      </c>
      <c r="K221" s="67" t="s">
        <v>30</v>
      </c>
      <c r="L221" s="67">
        <v>15</v>
      </c>
      <c r="M221" s="67" t="s">
        <v>31</v>
      </c>
      <c r="N221" s="67" t="s">
        <v>459</v>
      </c>
      <c r="O221" s="67" t="s">
        <v>36</v>
      </c>
      <c r="P221" s="67" t="s">
        <v>49</v>
      </c>
      <c r="Q221" s="67" t="s">
        <v>36</v>
      </c>
      <c r="R221" s="67" t="s">
        <v>50</v>
      </c>
      <c r="S221" s="67" t="s">
        <v>65</v>
      </c>
      <c r="T221" s="67" t="s">
        <v>75</v>
      </c>
      <c r="U221" s="67" t="s">
        <v>51</v>
      </c>
      <c r="V221" s="67" t="s">
        <v>157</v>
      </c>
      <c r="W221" s="67" t="s">
        <v>54</v>
      </c>
      <c r="X221" s="67" t="s">
        <v>1308</v>
      </c>
      <c r="Y221" s="67" t="s">
        <v>129</v>
      </c>
      <c r="Z221" s="67" t="s">
        <v>108</v>
      </c>
      <c r="AA221" s="67" t="s">
        <v>5220</v>
      </c>
      <c r="AB221" s="67"/>
      <c r="AC221" s="67"/>
      <c r="AD221" s="67"/>
      <c r="AE221" s="67"/>
    </row>
    <row r="222" spans="1:31" hidden="1" x14ac:dyDescent="0.25">
      <c r="A222" s="66">
        <v>43730</v>
      </c>
      <c r="B222" s="67">
        <v>6163</v>
      </c>
      <c r="C222" s="67">
        <v>6753</v>
      </c>
      <c r="D222" s="67" t="s">
        <v>5216</v>
      </c>
      <c r="E222" s="67" t="s">
        <v>404</v>
      </c>
      <c r="F222" s="67" t="s">
        <v>405</v>
      </c>
      <c r="G222" s="68">
        <v>0.75</v>
      </c>
      <c r="H222" s="69" t="s">
        <v>5217</v>
      </c>
      <c r="I222" s="69" t="s">
        <v>5218</v>
      </c>
      <c r="J222" s="67" t="s">
        <v>5219</v>
      </c>
      <c r="K222" s="67" t="s">
        <v>30</v>
      </c>
      <c r="L222" s="67">
        <v>40</v>
      </c>
      <c r="M222" s="67" t="s">
        <v>31</v>
      </c>
      <c r="N222" s="67" t="s">
        <v>64</v>
      </c>
      <c r="O222" s="67" t="s">
        <v>36</v>
      </c>
      <c r="P222" s="67" t="s">
        <v>49</v>
      </c>
      <c r="Q222" s="67" t="s">
        <v>34</v>
      </c>
      <c r="R222" s="67" t="s">
        <v>50</v>
      </c>
      <c r="S222" s="67" t="s">
        <v>65</v>
      </c>
      <c r="T222" s="67" t="s">
        <v>75</v>
      </c>
      <c r="U222" s="67" t="s">
        <v>51</v>
      </c>
      <c r="V222" s="67" t="s">
        <v>157</v>
      </c>
      <c r="W222" s="67" t="s">
        <v>54</v>
      </c>
      <c r="X222" s="67" t="s">
        <v>1308</v>
      </c>
      <c r="Y222" s="67" t="s">
        <v>129</v>
      </c>
      <c r="Z222" s="67" t="s">
        <v>108</v>
      </c>
      <c r="AA222" s="67" t="s">
        <v>5220</v>
      </c>
      <c r="AB222" s="67"/>
      <c r="AC222" s="67"/>
      <c r="AD222" s="67"/>
      <c r="AE222" s="67"/>
    </row>
    <row r="223" spans="1:31" hidden="1" x14ac:dyDescent="0.25">
      <c r="A223" s="66">
        <v>43730</v>
      </c>
      <c r="B223" s="67">
        <v>6162</v>
      </c>
      <c r="C223" s="67">
        <v>6751</v>
      </c>
      <c r="D223" s="67" t="s">
        <v>5221</v>
      </c>
      <c r="E223" s="67" t="s">
        <v>121</v>
      </c>
      <c r="F223" s="67" t="s">
        <v>122</v>
      </c>
      <c r="G223" s="68">
        <v>0.58333333333333337</v>
      </c>
      <c r="H223" s="69" t="s">
        <v>5222</v>
      </c>
      <c r="I223" s="69" t="s">
        <v>5223</v>
      </c>
      <c r="J223" s="67" t="s">
        <v>5224</v>
      </c>
      <c r="K223" s="67" t="s">
        <v>47</v>
      </c>
      <c r="L223" s="67">
        <v>58</v>
      </c>
      <c r="M223" s="67" t="s">
        <v>31</v>
      </c>
      <c r="N223" s="67" t="s">
        <v>459</v>
      </c>
      <c r="O223" s="67" t="s">
        <v>36</v>
      </c>
      <c r="P223" s="67" t="s">
        <v>33</v>
      </c>
      <c r="Q223" s="67" t="s">
        <v>36</v>
      </c>
      <c r="R223" s="67" t="s">
        <v>36</v>
      </c>
      <c r="S223" s="67" t="s">
        <v>43</v>
      </c>
      <c r="T223" s="67" t="s">
        <v>36</v>
      </c>
      <c r="U223" s="67" t="s">
        <v>70</v>
      </c>
      <c r="V223" s="67" t="s">
        <v>37</v>
      </c>
      <c r="W223" s="67" t="s">
        <v>54</v>
      </c>
      <c r="X223" s="67" t="s">
        <v>39</v>
      </c>
      <c r="Y223" s="67" t="s">
        <v>103</v>
      </c>
      <c r="Z223" s="67" t="s">
        <v>45</v>
      </c>
      <c r="AA223" s="67" t="s">
        <v>5225</v>
      </c>
      <c r="AB223" s="67" t="s">
        <v>5226</v>
      </c>
      <c r="AC223" s="67"/>
      <c r="AD223" s="67"/>
      <c r="AE223" s="67"/>
    </row>
    <row r="224" spans="1:31" hidden="1" x14ac:dyDescent="0.25">
      <c r="A224" s="66">
        <v>43730</v>
      </c>
      <c r="B224" s="67">
        <v>6159</v>
      </c>
      <c r="C224" s="67">
        <v>6749</v>
      </c>
      <c r="D224" s="67" t="s">
        <v>5227</v>
      </c>
      <c r="E224" s="67" t="s">
        <v>121</v>
      </c>
      <c r="F224" s="67" t="s">
        <v>122</v>
      </c>
      <c r="G224" s="68">
        <v>0.39583333333333331</v>
      </c>
      <c r="H224" s="69" t="s">
        <v>5228</v>
      </c>
      <c r="I224" s="69" t="s">
        <v>5229</v>
      </c>
      <c r="J224" s="67" t="s">
        <v>5230</v>
      </c>
      <c r="K224" s="67" t="s">
        <v>30</v>
      </c>
      <c r="L224" s="67">
        <v>65</v>
      </c>
      <c r="M224" s="67" t="s">
        <v>31</v>
      </c>
      <c r="N224" s="67" t="s">
        <v>459</v>
      </c>
      <c r="O224" s="67" t="s">
        <v>36</v>
      </c>
      <c r="P224" s="67" t="s">
        <v>33</v>
      </c>
      <c r="Q224" s="67" t="s">
        <v>60</v>
      </c>
      <c r="R224" s="67" t="s">
        <v>35</v>
      </c>
      <c r="S224" s="67" t="s">
        <v>43</v>
      </c>
      <c r="T224" s="67" t="s">
        <v>147</v>
      </c>
      <c r="U224" s="67" t="s">
        <v>70</v>
      </c>
      <c r="V224" s="67" t="s">
        <v>37</v>
      </c>
      <c r="W224" s="67" t="s">
        <v>54</v>
      </c>
      <c r="X224" s="67" t="s">
        <v>39</v>
      </c>
      <c r="Y224" s="67" t="s">
        <v>39</v>
      </c>
      <c r="Z224" s="67" t="s">
        <v>40</v>
      </c>
      <c r="AA224" s="67" t="s">
        <v>5231</v>
      </c>
      <c r="AB224" s="67" t="s">
        <v>5232</v>
      </c>
      <c r="AC224" s="67" t="s">
        <v>5233</v>
      </c>
      <c r="AD224" s="67" t="s">
        <v>5234</v>
      </c>
      <c r="AE224" s="67" t="s">
        <v>5235</v>
      </c>
    </row>
    <row r="225" spans="1:31" hidden="1" x14ac:dyDescent="0.25">
      <c r="A225" s="66">
        <v>43730</v>
      </c>
      <c r="B225" s="67">
        <v>6158</v>
      </c>
      <c r="C225" s="67">
        <v>6748</v>
      </c>
      <c r="D225" s="67" t="s">
        <v>5227</v>
      </c>
      <c r="E225" s="67" t="s">
        <v>121</v>
      </c>
      <c r="F225" s="67" t="s">
        <v>122</v>
      </c>
      <c r="G225" s="68">
        <v>0.39583333333333331</v>
      </c>
      <c r="H225" s="69" t="s">
        <v>5228</v>
      </c>
      <c r="I225" s="69" t="s">
        <v>5229</v>
      </c>
      <c r="J225" s="67" t="s">
        <v>5236</v>
      </c>
      <c r="K225" s="67" t="s">
        <v>47</v>
      </c>
      <c r="L225" s="67">
        <v>62</v>
      </c>
      <c r="M225" s="67" t="s">
        <v>31</v>
      </c>
      <c r="N225" s="67" t="s">
        <v>459</v>
      </c>
      <c r="O225" s="67" t="s">
        <v>36</v>
      </c>
      <c r="P225" s="67" t="s">
        <v>33</v>
      </c>
      <c r="Q225" s="67" t="s">
        <v>60</v>
      </c>
      <c r="R225" s="67" t="s">
        <v>35</v>
      </c>
      <c r="S225" s="67" t="s">
        <v>43</v>
      </c>
      <c r="T225" s="67" t="s">
        <v>147</v>
      </c>
      <c r="U225" s="67" t="s">
        <v>70</v>
      </c>
      <c r="V225" s="67" t="s">
        <v>37</v>
      </c>
      <c r="W225" s="67" t="s">
        <v>54</v>
      </c>
      <c r="X225" s="67" t="s">
        <v>39</v>
      </c>
      <c r="Y225" s="67" t="s">
        <v>39</v>
      </c>
      <c r="Z225" s="67" t="s">
        <v>40</v>
      </c>
      <c r="AA225" s="67" t="s">
        <v>5231</v>
      </c>
      <c r="AB225" s="67" t="s">
        <v>5237</v>
      </c>
      <c r="AC225" s="67" t="s">
        <v>5233</v>
      </c>
      <c r="AD225" s="67" t="s">
        <v>5234</v>
      </c>
      <c r="AE225" s="67" t="s">
        <v>5235</v>
      </c>
    </row>
    <row r="226" spans="1:31" hidden="1" x14ac:dyDescent="0.25">
      <c r="A226" s="66">
        <v>43730</v>
      </c>
      <c r="B226" s="67">
        <v>6157</v>
      </c>
      <c r="C226" s="67">
        <v>6747</v>
      </c>
      <c r="D226" s="67" t="s">
        <v>5227</v>
      </c>
      <c r="E226" s="67" t="s">
        <v>121</v>
      </c>
      <c r="F226" s="67" t="s">
        <v>122</v>
      </c>
      <c r="G226" s="68">
        <v>0.39583333333333331</v>
      </c>
      <c r="H226" s="69" t="s">
        <v>5228</v>
      </c>
      <c r="I226" s="69" t="s">
        <v>5229</v>
      </c>
      <c r="J226" s="67" t="s">
        <v>5238</v>
      </c>
      <c r="K226" s="67" t="s">
        <v>47</v>
      </c>
      <c r="L226" s="67">
        <v>83</v>
      </c>
      <c r="M226" s="67" t="s">
        <v>31</v>
      </c>
      <c r="N226" s="67" t="s">
        <v>459</v>
      </c>
      <c r="O226" s="67" t="s">
        <v>36</v>
      </c>
      <c r="P226" s="67" t="s">
        <v>33</v>
      </c>
      <c r="Q226" s="67" t="s">
        <v>60</v>
      </c>
      <c r="R226" s="67" t="s">
        <v>76</v>
      </c>
      <c r="S226" s="67" t="s">
        <v>43</v>
      </c>
      <c r="T226" s="67" t="s">
        <v>147</v>
      </c>
      <c r="U226" s="67" t="s">
        <v>70</v>
      </c>
      <c r="V226" s="67" t="s">
        <v>37</v>
      </c>
      <c r="W226" s="67" t="s">
        <v>54</v>
      </c>
      <c r="X226" s="67" t="s">
        <v>39</v>
      </c>
      <c r="Y226" s="67" t="s">
        <v>39</v>
      </c>
      <c r="Z226" s="67" t="s">
        <v>40</v>
      </c>
      <c r="AA226" s="67" t="s">
        <v>5231</v>
      </c>
      <c r="AB226" s="67" t="s">
        <v>5237</v>
      </c>
      <c r="AC226" s="67" t="s">
        <v>5233</v>
      </c>
      <c r="AD226" s="67" t="s">
        <v>5234</v>
      </c>
      <c r="AE226" s="67" t="s">
        <v>5235</v>
      </c>
    </row>
    <row r="227" spans="1:31" hidden="1" x14ac:dyDescent="0.25">
      <c r="A227" s="66">
        <v>43729</v>
      </c>
      <c r="B227" s="67">
        <v>6161</v>
      </c>
      <c r="C227" s="67">
        <v>6750</v>
      </c>
      <c r="D227" s="67" t="s">
        <v>5239</v>
      </c>
      <c r="E227" s="67" t="s">
        <v>121</v>
      </c>
      <c r="F227" s="67" t="s">
        <v>122</v>
      </c>
      <c r="G227" s="68">
        <v>0.9375</v>
      </c>
      <c r="H227" s="69" t="s">
        <v>5240</v>
      </c>
      <c r="I227" s="69" t="s">
        <v>5241</v>
      </c>
      <c r="J227" s="67" t="s">
        <v>5242</v>
      </c>
      <c r="K227" s="67" t="s">
        <v>47</v>
      </c>
      <c r="L227" s="67">
        <v>55</v>
      </c>
      <c r="M227" s="67" t="s">
        <v>134</v>
      </c>
      <c r="N227" s="67" t="s">
        <v>459</v>
      </c>
      <c r="O227" s="67" t="s">
        <v>53</v>
      </c>
      <c r="P227" s="67" t="s">
        <v>33</v>
      </c>
      <c r="Q227" s="67" t="s">
        <v>36</v>
      </c>
      <c r="R227" s="67" t="s">
        <v>35</v>
      </c>
      <c r="S227" s="67" t="s">
        <v>43</v>
      </c>
      <c r="T227" s="67" t="s">
        <v>36</v>
      </c>
      <c r="U227" s="67" t="s">
        <v>44</v>
      </c>
      <c r="V227" s="67" t="s">
        <v>37</v>
      </c>
      <c r="W227" s="67" t="s">
        <v>54</v>
      </c>
      <c r="X227" s="67" t="s">
        <v>39</v>
      </c>
      <c r="Y227" s="67" t="s">
        <v>103</v>
      </c>
      <c r="Z227" s="67" t="s">
        <v>45</v>
      </c>
      <c r="AA227" s="67" t="s">
        <v>5225</v>
      </c>
      <c r="AB227" s="67" t="s">
        <v>5226</v>
      </c>
      <c r="AC227" s="67" t="s">
        <v>5243</v>
      </c>
      <c r="AD227" s="67"/>
      <c r="AE227" s="67"/>
    </row>
    <row r="228" spans="1:31" hidden="1" x14ac:dyDescent="0.25">
      <c r="A228" s="66">
        <v>43729</v>
      </c>
      <c r="B228" s="67">
        <v>6155</v>
      </c>
      <c r="C228" s="67">
        <v>6746</v>
      </c>
      <c r="D228" s="67" t="s">
        <v>5244</v>
      </c>
      <c r="E228" s="67" t="s">
        <v>156</v>
      </c>
      <c r="F228" s="67" t="s">
        <v>123</v>
      </c>
      <c r="G228" s="68">
        <v>0.64583333333333337</v>
      </c>
      <c r="H228" s="69" t="s">
        <v>5245</v>
      </c>
      <c r="I228" s="69" t="s">
        <v>5246</v>
      </c>
      <c r="J228" s="67" t="s">
        <v>5247</v>
      </c>
      <c r="K228" s="67" t="s">
        <v>47</v>
      </c>
      <c r="L228" s="67">
        <v>30</v>
      </c>
      <c r="M228" s="67" t="s">
        <v>5248</v>
      </c>
      <c r="N228" s="67" t="s">
        <v>408</v>
      </c>
      <c r="O228" s="67" t="s">
        <v>133</v>
      </c>
      <c r="P228" s="67" t="s">
        <v>33</v>
      </c>
      <c r="Q228" s="67" t="s">
        <v>36</v>
      </c>
      <c r="R228" s="67" t="s">
        <v>35</v>
      </c>
      <c r="S228" s="67" t="s">
        <v>131</v>
      </c>
      <c r="T228" s="67" t="s">
        <v>927</v>
      </c>
      <c r="U228" s="67" t="s">
        <v>44</v>
      </c>
      <c r="V228" s="67" t="s">
        <v>37</v>
      </c>
      <c r="W228" s="67" t="s">
        <v>38</v>
      </c>
      <c r="X228" s="67" t="s">
        <v>132</v>
      </c>
      <c r="Y228" s="67" t="s">
        <v>103</v>
      </c>
      <c r="Z228" s="67" t="s">
        <v>45</v>
      </c>
      <c r="AA228" s="67" t="s">
        <v>5249</v>
      </c>
      <c r="AB228" s="67" t="s">
        <v>5250</v>
      </c>
      <c r="AC228" s="67" t="s">
        <v>5251</v>
      </c>
      <c r="AD228" s="67" t="s">
        <v>5252</v>
      </c>
      <c r="AE228" s="67"/>
    </row>
    <row r="229" spans="1:31" hidden="1" x14ac:dyDescent="0.25">
      <c r="A229" s="66">
        <v>43729</v>
      </c>
      <c r="B229" s="67">
        <v>6152</v>
      </c>
      <c r="C229" s="67">
        <v>6744</v>
      </c>
      <c r="D229" s="67" t="s">
        <v>5253</v>
      </c>
      <c r="E229" s="67" t="s">
        <v>577</v>
      </c>
      <c r="F229" s="67" t="s">
        <v>46</v>
      </c>
      <c r="G229" s="68">
        <v>0.59722222222222221</v>
      </c>
      <c r="H229" s="69" t="s">
        <v>5254</v>
      </c>
      <c r="I229" s="69" t="s">
        <v>5255</v>
      </c>
      <c r="J229" s="67" t="s">
        <v>5256</v>
      </c>
      <c r="K229" s="67" t="s">
        <v>47</v>
      </c>
      <c r="L229" s="67">
        <v>78</v>
      </c>
      <c r="M229" s="67" t="s">
        <v>31</v>
      </c>
      <c r="N229" s="67" t="s">
        <v>32</v>
      </c>
      <c r="O229" s="67" t="s">
        <v>48</v>
      </c>
      <c r="P229" s="67" t="s">
        <v>62</v>
      </c>
      <c r="Q229" s="67" t="s">
        <v>60</v>
      </c>
      <c r="R229" s="67" t="s">
        <v>81</v>
      </c>
      <c r="S229" s="67" t="s">
        <v>57</v>
      </c>
      <c r="T229" s="67" t="s">
        <v>36</v>
      </c>
      <c r="U229" s="67" t="s">
        <v>51</v>
      </c>
      <c r="V229" s="67" t="s">
        <v>37</v>
      </c>
      <c r="W229" s="67" t="s">
        <v>38</v>
      </c>
      <c r="X229" s="67" t="s">
        <v>39</v>
      </c>
      <c r="Y229" s="67" t="s">
        <v>103</v>
      </c>
      <c r="Z229" s="67" t="s">
        <v>52</v>
      </c>
      <c r="AA229" s="67" t="s">
        <v>5257</v>
      </c>
      <c r="AB229" s="67" t="s">
        <v>5258</v>
      </c>
      <c r="AC229" s="67"/>
      <c r="AD229" s="67"/>
      <c r="AE229" s="67"/>
    </row>
    <row r="230" spans="1:31" hidden="1" x14ac:dyDescent="0.25">
      <c r="A230" s="66">
        <v>43728</v>
      </c>
      <c r="B230" s="67">
        <v>6154</v>
      </c>
      <c r="C230" s="67">
        <v>6745</v>
      </c>
      <c r="D230" s="67" t="s">
        <v>5259</v>
      </c>
      <c r="E230" s="67" t="s">
        <v>699</v>
      </c>
      <c r="F230" s="67" t="s">
        <v>122</v>
      </c>
      <c r="G230" s="68">
        <v>0.41666666666666669</v>
      </c>
      <c r="H230" s="69" t="s">
        <v>5260</v>
      </c>
      <c r="I230" s="69" t="s">
        <v>5261</v>
      </c>
      <c r="J230" s="67" t="s">
        <v>5262</v>
      </c>
      <c r="K230" s="67" t="s">
        <v>47</v>
      </c>
      <c r="L230" s="67">
        <v>22</v>
      </c>
      <c r="M230" s="67" t="s">
        <v>31</v>
      </c>
      <c r="N230" s="67" t="s">
        <v>155</v>
      </c>
      <c r="O230" s="67" t="s">
        <v>36</v>
      </c>
      <c r="P230" s="67" t="s">
        <v>62</v>
      </c>
      <c r="Q230" s="67" t="s">
        <v>36</v>
      </c>
      <c r="R230" s="67" t="s">
        <v>76</v>
      </c>
      <c r="S230" s="67" t="s">
        <v>3823</v>
      </c>
      <c r="T230" s="67" t="s">
        <v>36</v>
      </c>
      <c r="U230" s="67" t="s">
        <v>51</v>
      </c>
      <c r="V230" s="67" t="s">
        <v>37</v>
      </c>
      <c r="W230" s="67" t="s">
        <v>78</v>
      </c>
      <c r="X230" s="67" t="s">
        <v>71</v>
      </c>
      <c r="Y230" s="67" t="s">
        <v>71</v>
      </c>
      <c r="Z230" s="67" t="s">
        <v>40</v>
      </c>
      <c r="AA230" s="67" t="s">
        <v>5263</v>
      </c>
      <c r="AB230" s="67" t="s">
        <v>5264</v>
      </c>
      <c r="AC230" s="67"/>
      <c r="AD230" s="67"/>
      <c r="AE230" s="67"/>
    </row>
    <row r="231" spans="1:31" hidden="1" x14ac:dyDescent="0.25">
      <c r="A231" s="66">
        <v>43728</v>
      </c>
      <c r="B231" s="67">
        <v>6153</v>
      </c>
      <c r="C231" s="67">
        <v>6743</v>
      </c>
      <c r="D231" s="67" t="s">
        <v>5265</v>
      </c>
      <c r="E231" s="67" t="s">
        <v>2890</v>
      </c>
      <c r="F231" s="67" t="s">
        <v>327</v>
      </c>
      <c r="G231" s="68">
        <v>0.81944444444444442</v>
      </c>
      <c r="H231" s="69" t="s">
        <v>5266</v>
      </c>
      <c r="I231" s="69" t="s">
        <v>5267</v>
      </c>
      <c r="J231" s="67" t="s">
        <v>5268</v>
      </c>
      <c r="K231" s="67" t="s">
        <v>47</v>
      </c>
      <c r="L231" s="67">
        <v>70</v>
      </c>
      <c r="M231" s="67" t="s">
        <v>31</v>
      </c>
      <c r="N231" s="67" t="s">
        <v>408</v>
      </c>
      <c r="O231" s="67" t="s">
        <v>48</v>
      </c>
      <c r="P231" s="67" t="s">
        <v>49</v>
      </c>
      <c r="Q231" s="67" t="s">
        <v>60</v>
      </c>
      <c r="R231" s="67" t="s">
        <v>56</v>
      </c>
      <c r="S231" s="67" t="s">
        <v>131</v>
      </c>
      <c r="T231" s="67" t="s">
        <v>927</v>
      </c>
      <c r="U231" s="67" t="s">
        <v>51</v>
      </c>
      <c r="V231" s="67" t="s">
        <v>37</v>
      </c>
      <c r="W231" s="67" t="s">
        <v>332</v>
      </c>
      <c r="X231" s="67" t="s">
        <v>39</v>
      </c>
      <c r="Y231" s="67" t="s">
        <v>103</v>
      </c>
      <c r="Z231" s="67" t="s">
        <v>52</v>
      </c>
      <c r="AA231" s="67" t="s">
        <v>5269</v>
      </c>
      <c r="AB231" s="67" t="s">
        <v>5269</v>
      </c>
      <c r="AC231" s="67" t="s">
        <v>5270</v>
      </c>
      <c r="AD231" s="67"/>
      <c r="AE231" s="67"/>
    </row>
    <row r="232" spans="1:31" hidden="1" x14ac:dyDescent="0.25">
      <c r="A232" s="66">
        <v>43728</v>
      </c>
      <c r="B232" s="67">
        <v>6151</v>
      </c>
      <c r="C232" s="67">
        <v>6741</v>
      </c>
      <c r="D232" s="67" t="s">
        <v>5265</v>
      </c>
      <c r="E232" s="67" t="s">
        <v>2890</v>
      </c>
      <c r="F232" s="67" t="s">
        <v>327</v>
      </c>
      <c r="G232" s="68">
        <v>0.81944444444444442</v>
      </c>
      <c r="H232" s="69" t="s">
        <v>5266</v>
      </c>
      <c r="I232" s="69" t="s">
        <v>5267</v>
      </c>
      <c r="J232" s="67" t="s">
        <v>5268</v>
      </c>
      <c r="K232" s="67" t="s">
        <v>47</v>
      </c>
      <c r="L232" s="67">
        <v>15</v>
      </c>
      <c r="M232" s="67" t="s">
        <v>31</v>
      </c>
      <c r="N232" s="67" t="s">
        <v>408</v>
      </c>
      <c r="O232" s="67" t="s">
        <v>48</v>
      </c>
      <c r="P232" s="67" t="s">
        <v>49</v>
      </c>
      <c r="Q232" s="67" t="s">
        <v>36</v>
      </c>
      <c r="R232" s="67" t="s">
        <v>50</v>
      </c>
      <c r="S232" s="67" t="s">
        <v>131</v>
      </c>
      <c r="T232" s="67" t="s">
        <v>927</v>
      </c>
      <c r="U232" s="67" t="s">
        <v>51</v>
      </c>
      <c r="V232" s="67" t="s">
        <v>37</v>
      </c>
      <c r="W232" s="67" t="s">
        <v>38</v>
      </c>
      <c r="X232" s="67" t="s">
        <v>39</v>
      </c>
      <c r="Y232" s="67" t="s">
        <v>103</v>
      </c>
      <c r="Z232" s="67" t="s">
        <v>52</v>
      </c>
      <c r="AA232" s="67" t="s">
        <v>5269</v>
      </c>
      <c r="AB232" s="67" t="s">
        <v>5269</v>
      </c>
      <c r="AC232" s="67"/>
      <c r="AD232" s="67"/>
      <c r="AE232" s="67"/>
    </row>
    <row r="233" spans="1:31" hidden="1" x14ac:dyDescent="0.25">
      <c r="A233" s="66">
        <v>43728</v>
      </c>
      <c r="B233" s="67">
        <v>6151</v>
      </c>
      <c r="C233" s="67">
        <v>6742</v>
      </c>
      <c r="D233" s="67" t="s">
        <v>5265</v>
      </c>
      <c r="E233" s="67" t="s">
        <v>2890</v>
      </c>
      <c r="F233" s="67" t="s">
        <v>327</v>
      </c>
      <c r="G233" s="68">
        <v>0.81944444444444442</v>
      </c>
      <c r="H233" s="69" t="s">
        <v>5266</v>
      </c>
      <c r="I233" s="69" t="s">
        <v>5267</v>
      </c>
      <c r="J233" s="67" t="s">
        <v>5268</v>
      </c>
      <c r="K233" s="67" t="s">
        <v>47</v>
      </c>
      <c r="L233" s="67">
        <v>15</v>
      </c>
      <c r="M233" s="67" t="s">
        <v>31</v>
      </c>
      <c r="N233" s="67" t="s">
        <v>408</v>
      </c>
      <c r="O233" s="67" t="s">
        <v>48</v>
      </c>
      <c r="P233" s="67" t="s">
        <v>49</v>
      </c>
      <c r="Q233" s="67" t="s">
        <v>36</v>
      </c>
      <c r="R233" s="67" t="s">
        <v>50</v>
      </c>
      <c r="S233" s="67" t="s">
        <v>131</v>
      </c>
      <c r="T233" s="67" t="s">
        <v>927</v>
      </c>
      <c r="U233" s="67" t="s">
        <v>51</v>
      </c>
      <c r="V233" s="67" t="s">
        <v>37</v>
      </c>
      <c r="W233" s="67" t="s">
        <v>38</v>
      </c>
      <c r="X233" s="67" t="s">
        <v>39</v>
      </c>
      <c r="Y233" s="67" t="s">
        <v>103</v>
      </c>
      <c r="Z233" s="67" t="s">
        <v>52</v>
      </c>
      <c r="AA233" s="67" t="s">
        <v>5269</v>
      </c>
      <c r="AB233" s="67" t="s">
        <v>5269</v>
      </c>
      <c r="AC233" s="67"/>
      <c r="AD233" s="67"/>
      <c r="AE233" s="67"/>
    </row>
    <row r="234" spans="1:31" hidden="1" x14ac:dyDescent="0.25">
      <c r="A234" s="66">
        <v>43728</v>
      </c>
      <c r="B234" s="67">
        <v>6150</v>
      </c>
      <c r="C234" s="67">
        <v>6740</v>
      </c>
      <c r="D234" s="67" t="s">
        <v>5271</v>
      </c>
      <c r="E234" s="67" t="s">
        <v>58</v>
      </c>
      <c r="F234" s="67" t="s">
        <v>59</v>
      </c>
      <c r="G234" s="68"/>
      <c r="H234" s="69" t="s">
        <v>5272</v>
      </c>
      <c r="I234" s="69" t="s">
        <v>5273</v>
      </c>
      <c r="J234" s="67" t="s">
        <v>5274</v>
      </c>
      <c r="K234" s="67" t="s">
        <v>47</v>
      </c>
      <c r="L234" s="67">
        <v>46</v>
      </c>
      <c r="M234" s="67" t="s">
        <v>31</v>
      </c>
      <c r="N234" s="67" t="s">
        <v>519</v>
      </c>
      <c r="O234" s="67" t="s">
        <v>48</v>
      </c>
      <c r="P234" s="67" t="s">
        <v>520</v>
      </c>
      <c r="Q234" s="67" t="s">
        <v>36</v>
      </c>
      <c r="R234" s="67" t="s">
        <v>56</v>
      </c>
      <c r="S234" s="67" t="s">
        <v>127</v>
      </c>
      <c r="T234" s="67" t="s">
        <v>36</v>
      </c>
      <c r="U234" s="67" t="s">
        <v>51</v>
      </c>
      <c r="V234" s="67" t="s">
        <v>37</v>
      </c>
      <c r="W234" s="67" t="s">
        <v>140</v>
      </c>
      <c r="X234" s="67" t="s">
        <v>71</v>
      </c>
      <c r="Y234" s="67" t="s">
        <v>71</v>
      </c>
      <c r="Z234" s="67" t="s">
        <v>40</v>
      </c>
      <c r="AA234" s="67" t="s">
        <v>5275</v>
      </c>
      <c r="AB234" s="67"/>
      <c r="AC234" s="67"/>
      <c r="AD234" s="67"/>
      <c r="AE234" s="67"/>
    </row>
    <row r="235" spans="1:31" hidden="1" x14ac:dyDescent="0.25">
      <c r="A235" s="66">
        <v>43728</v>
      </c>
      <c r="B235" s="67">
        <v>6149</v>
      </c>
      <c r="C235" s="67">
        <v>6739</v>
      </c>
      <c r="D235" s="67" t="s">
        <v>5276</v>
      </c>
      <c r="E235" s="67" t="s">
        <v>137</v>
      </c>
      <c r="F235" s="67" t="s">
        <v>122</v>
      </c>
      <c r="G235" s="68"/>
      <c r="H235" s="69" t="s">
        <v>5277</v>
      </c>
      <c r="I235" s="69" t="s">
        <v>5278</v>
      </c>
      <c r="J235" s="67" t="s">
        <v>5279</v>
      </c>
      <c r="K235" s="67" t="s">
        <v>47</v>
      </c>
      <c r="L235" s="67">
        <v>60</v>
      </c>
      <c r="M235" s="67" t="s">
        <v>31</v>
      </c>
      <c r="N235" s="67" t="s">
        <v>36</v>
      </c>
      <c r="O235" s="67" t="s">
        <v>36</v>
      </c>
      <c r="P235" s="67" t="s">
        <v>42</v>
      </c>
      <c r="Q235" s="67" t="s">
        <v>60</v>
      </c>
      <c r="R235" s="67" t="s">
        <v>35</v>
      </c>
      <c r="S235" s="67" t="s">
        <v>43</v>
      </c>
      <c r="T235" s="67" t="s">
        <v>36</v>
      </c>
      <c r="U235" s="67" t="s">
        <v>70</v>
      </c>
      <c r="V235" s="67" t="s">
        <v>37</v>
      </c>
      <c r="W235" s="67" t="s">
        <v>54</v>
      </c>
      <c r="X235" s="67" t="s">
        <v>39</v>
      </c>
      <c r="Y235" s="67" t="s">
        <v>39</v>
      </c>
      <c r="Z235" s="67" t="s">
        <v>40</v>
      </c>
      <c r="AA235" s="67" t="s">
        <v>5280</v>
      </c>
      <c r="AB235" s="67"/>
      <c r="AC235" s="67"/>
      <c r="AD235" s="67"/>
      <c r="AE235" s="67"/>
    </row>
    <row r="236" spans="1:31" hidden="1" x14ac:dyDescent="0.25">
      <c r="A236" s="66">
        <v>43728</v>
      </c>
      <c r="B236" s="67">
        <v>6148</v>
      </c>
      <c r="C236" s="67">
        <v>6738</v>
      </c>
      <c r="D236" s="67" t="s">
        <v>5281</v>
      </c>
      <c r="E236" s="67" t="s">
        <v>63</v>
      </c>
      <c r="F236" s="67" t="s">
        <v>41</v>
      </c>
      <c r="G236" s="68">
        <v>0.67152777777777772</v>
      </c>
      <c r="H236" s="69" t="s">
        <v>5282</v>
      </c>
      <c r="I236" s="69" t="s">
        <v>5283</v>
      </c>
      <c r="J236" s="67" t="s">
        <v>5284</v>
      </c>
      <c r="K236" s="67" t="s">
        <v>47</v>
      </c>
      <c r="L236" s="67">
        <v>55</v>
      </c>
      <c r="M236" s="67" t="s">
        <v>31</v>
      </c>
      <c r="N236" s="67" t="s">
        <v>36</v>
      </c>
      <c r="O236" s="67" t="s">
        <v>36</v>
      </c>
      <c r="P236" s="67" t="s">
        <v>33</v>
      </c>
      <c r="Q236" s="67" t="s">
        <v>36</v>
      </c>
      <c r="R236" s="67" t="s">
        <v>76</v>
      </c>
      <c r="S236" s="67" t="s">
        <v>43</v>
      </c>
      <c r="T236" s="67" t="s">
        <v>36</v>
      </c>
      <c r="U236" s="67" t="s">
        <v>1138</v>
      </c>
      <c r="V236" s="67" t="s">
        <v>37</v>
      </c>
      <c r="W236" s="67" t="s">
        <v>54</v>
      </c>
      <c r="X236" s="67" t="s">
        <v>39</v>
      </c>
      <c r="Y236" s="67" t="s">
        <v>39</v>
      </c>
      <c r="Z236" s="67" t="s">
        <v>40</v>
      </c>
      <c r="AA236" s="67" t="s">
        <v>5285</v>
      </c>
      <c r="AB236" s="67"/>
      <c r="AC236" s="67"/>
      <c r="AD236" s="67"/>
      <c r="AE236" s="67"/>
    </row>
    <row r="237" spans="1:31" hidden="1" x14ac:dyDescent="0.25">
      <c r="A237" s="66">
        <v>43728</v>
      </c>
      <c r="B237" s="67">
        <v>6147</v>
      </c>
      <c r="C237" s="67">
        <v>6737</v>
      </c>
      <c r="D237" s="67" t="s">
        <v>5286</v>
      </c>
      <c r="E237" s="67" t="s">
        <v>63</v>
      </c>
      <c r="F237" s="67" t="s">
        <v>41</v>
      </c>
      <c r="G237" s="68"/>
      <c r="H237" s="69" t="s">
        <v>5287</v>
      </c>
      <c r="I237" s="69" t="s">
        <v>5288</v>
      </c>
      <c r="J237" s="67" t="s">
        <v>5289</v>
      </c>
      <c r="K237" s="67" t="s">
        <v>30</v>
      </c>
      <c r="L237" s="67">
        <v>56</v>
      </c>
      <c r="M237" s="67" t="s">
        <v>31</v>
      </c>
      <c r="N237" s="67" t="s">
        <v>401</v>
      </c>
      <c r="O237" s="67" t="s">
        <v>48</v>
      </c>
      <c r="P237" s="67" t="s">
        <v>62</v>
      </c>
      <c r="Q237" s="67" t="s">
        <v>36</v>
      </c>
      <c r="R237" s="67" t="s">
        <v>35</v>
      </c>
      <c r="S237" s="67" t="s">
        <v>43</v>
      </c>
      <c r="T237" s="67" t="s">
        <v>36</v>
      </c>
      <c r="U237" s="67" t="s">
        <v>70</v>
      </c>
      <c r="V237" s="67" t="s">
        <v>37</v>
      </c>
      <c r="W237" s="67" t="s">
        <v>38</v>
      </c>
      <c r="X237" s="67" t="s">
        <v>39</v>
      </c>
      <c r="Y237" s="67" t="s">
        <v>103</v>
      </c>
      <c r="Z237" s="67" t="s">
        <v>40</v>
      </c>
      <c r="AA237" s="67" t="s">
        <v>5290</v>
      </c>
      <c r="AB237" s="67" t="s">
        <v>5291</v>
      </c>
      <c r="AC237" s="67" t="s">
        <v>5292</v>
      </c>
      <c r="AD237" s="67"/>
      <c r="AE237" s="67"/>
    </row>
    <row r="238" spans="1:31" hidden="1" x14ac:dyDescent="0.25">
      <c r="A238" s="66">
        <v>43727</v>
      </c>
      <c r="B238" s="67">
        <v>6146</v>
      </c>
      <c r="C238" s="67">
        <v>6736</v>
      </c>
      <c r="D238" s="67" t="s">
        <v>5293</v>
      </c>
      <c r="E238" s="67" t="s">
        <v>5293</v>
      </c>
      <c r="F238" s="67" t="s">
        <v>5293</v>
      </c>
      <c r="G238" s="68">
        <v>4.1666666666666664E-2</v>
      </c>
      <c r="H238" s="69" t="s">
        <v>5294</v>
      </c>
      <c r="I238" s="69" t="s">
        <v>5295</v>
      </c>
      <c r="J238" s="67" t="s">
        <v>5296</v>
      </c>
      <c r="K238" s="67" t="s">
        <v>47</v>
      </c>
      <c r="L238" s="67">
        <v>40</v>
      </c>
      <c r="M238" s="67" t="s">
        <v>31</v>
      </c>
      <c r="N238" s="67" t="s">
        <v>679</v>
      </c>
      <c r="O238" s="67" t="s">
        <v>48</v>
      </c>
      <c r="P238" s="67" t="s">
        <v>49</v>
      </c>
      <c r="Q238" s="67" t="s">
        <v>36</v>
      </c>
      <c r="R238" s="67" t="s">
        <v>56</v>
      </c>
      <c r="S238" s="67" t="s">
        <v>61</v>
      </c>
      <c r="T238" s="67" t="s">
        <v>36</v>
      </c>
      <c r="U238" s="67" t="s">
        <v>51</v>
      </c>
      <c r="V238" s="67" t="s">
        <v>37</v>
      </c>
      <c r="W238" s="67" t="s">
        <v>38</v>
      </c>
      <c r="X238" s="67" t="s">
        <v>132</v>
      </c>
      <c r="Y238" s="67" t="s">
        <v>112</v>
      </c>
      <c r="Z238" s="67" t="s">
        <v>120</v>
      </c>
      <c r="AA238" s="67" t="s">
        <v>5297</v>
      </c>
      <c r="AB238" s="67"/>
      <c r="AC238" s="67"/>
      <c r="AD238" s="67"/>
      <c r="AE238" s="67"/>
    </row>
    <row r="239" spans="1:31" hidden="1" x14ac:dyDescent="0.25">
      <c r="A239" s="66">
        <v>43727</v>
      </c>
      <c r="B239" s="67">
        <v>6145</v>
      </c>
      <c r="C239" s="67">
        <v>6735</v>
      </c>
      <c r="D239" s="67" t="s">
        <v>5298</v>
      </c>
      <c r="E239" s="67" t="s">
        <v>137</v>
      </c>
      <c r="F239" s="67" t="s">
        <v>122</v>
      </c>
      <c r="G239" s="68">
        <v>0.54166666666666663</v>
      </c>
      <c r="H239" s="69" t="s">
        <v>5299</v>
      </c>
      <c r="I239" s="69" t="s">
        <v>5409</v>
      </c>
      <c r="J239" s="67" t="s">
        <v>5300</v>
      </c>
      <c r="K239" s="67" t="s">
        <v>47</v>
      </c>
      <c r="L239" s="67">
        <v>87</v>
      </c>
      <c r="M239" s="67" t="s">
        <v>31</v>
      </c>
      <c r="N239" s="67" t="s">
        <v>36</v>
      </c>
      <c r="O239" s="67" t="s">
        <v>368</v>
      </c>
      <c r="P239" s="67" t="s">
        <v>42</v>
      </c>
      <c r="Q239" s="67" t="s">
        <v>60</v>
      </c>
      <c r="R239" s="67" t="s">
        <v>35</v>
      </c>
      <c r="S239" s="67" t="s">
        <v>43</v>
      </c>
      <c r="T239" s="67" t="s">
        <v>36</v>
      </c>
      <c r="U239" s="67" t="s">
        <v>70</v>
      </c>
      <c r="V239" s="67" t="s">
        <v>37</v>
      </c>
      <c r="W239" s="67" t="s">
        <v>54</v>
      </c>
      <c r="X239" s="67" t="s">
        <v>39</v>
      </c>
      <c r="Y239" s="67" t="s">
        <v>39</v>
      </c>
      <c r="Z239" s="67" t="s">
        <v>40</v>
      </c>
      <c r="AA239" s="67" t="s">
        <v>5301</v>
      </c>
      <c r="AB239" s="67" t="s">
        <v>5302</v>
      </c>
      <c r="AC239" s="67" t="s">
        <v>5303</v>
      </c>
      <c r="AD239" s="67"/>
      <c r="AE239" s="67"/>
    </row>
    <row r="240" spans="1:31" hidden="1" x14ac:dyDescent="0.25">
      <c r="A240" s="66">
        <v>43727</v>
      </c>
      <c r="B240" s="67">
        <v>6143</v>
      </c>
      <c r="C240" s="67">
        <v>6734</v>
      </c>
      <c r="D240" s="67" t="s">
        <v>5304</v>
      </c>
      <c r="E240" s="67" t="s">
        <v>699</v>
      </c>
      <c r="F240" s="67" t="s">
        <v>122</v>
      </c>
      <c r="G240" s="68">
        <v>0.50694444444444442</v>
      </c>
      <c r="H240" s="69" t="s">
        <v>5305</v>
      </c>
      <c r="I240" s="69" t="s">
        <v>5306</v>
      </c>
      <c r="J240" s="67" t="s">
        <v>5307</v>
      </c>
      <c r="K240" s="67" t="s">
        <v>47</v>
      </c>
      <c r="L240" s="67">
        <v>68</v>
      </c>
      <c r="M240" s="67" t="s">
        <v>31</v>
      </c>
      <c r="N240" s="67" t="s">
        <v>36</v>
      </c>
      <c r="O240" s="67" t="s">
        <v>36</v>
      </c>
      <c r="P240" s="67" t="s">
        <v>42</v>
      </c>
      <c r="Q240" s="67" t="s">
        <v>60</v>
      </c>
      <c r="R240" s="67" t="s">
        <v>35</v>
      </c>
      <c r="S240" s="67" t="s">
        <v>65</v>
      </c>
      <c r="T240" s="67" t="s">
        <v>36</v>
      </c>
      <c r="U240" s="67" t="s">
        <v>109</v>
      </c>
      <c r="V240" s="67" t="s">
        <v>66</v>
      </c>
      <c r="W240" s="67" t="s">
        <v>54</v>
      </c>
      <c r="X240" s="67" t="s">
        <v>107</v>
      </c>
      <c r="Y240" s="67" t="s">
        <v>129</v>
      </c>
      <c r="Z240" s="67" t="s">
        <v>108</v>
      </c>
      <c r="AA240" s="67" t="s">
        <v>5308</v>
      </c>
      <c r="AB240" s="67" t="s">
        <v>5309</v>
      </c>
      <c r="AC240" s="67" t="s">
        <v>5310</v>
      </c>
      <c r="AD240" s="67"/>
      <c r="AE240" s="67"/>
    </row>
    <row r="241" spans="1:31" hidden="1" x14ac:dyDescent="0.25">
      <c r="A241" s="66">
        <v>43727</v>
      </c>
      <c r="B241" s="67">
        <v>6142</v>
      </c>
      <c r="C241" s="67">
        <v>6733</v>
      </c>
      <c r="D241" s="67" t="s">
        <v>5311</v>
      </c>
      <c r="E241" s="67" t="s">
        <v>741</v>
      </c>
      <c r="F241" s="67" t="s">
        <v>405</v>
      </c>
      <c r="G241" s="68">
        <v>0.54166666666666663</v>
      </c>
      <c r="H241" s="69" t="s">
        <v>5312</v>
      </c>
      <c r="I241" s="69" t="s">
        <v>5313</v>
      </c>
      <c r="J241" s="67" t="s">
        <v>5314</v>
      </c>
      <c r="K241" s="67" t="s">
        <v>47</v>
      </c>
      <c r="L241" s="67">
        <v>35</v>
      </c>
      <c r="M241" s="67" t="s">
        <v>130</v>
      </c>
      <c r="N241" s="67" t="s">
        <v>32</v>
      </c>
      <c r="O241" s="67" t="s">
        <v>53</v>
      </c>
      <c r="P241" s="67" t="s">
        <v>42</v>
      </c>
      <c r="Q241" s="67" t="s">
        <v>36</v>
      </c>
      <c r="R241" s="67" t="s">
        <v>35</v>
      </c>
      <c r="S241" s="67" t="s">
        <v>3823</v>
      </c>
      <c r="T241" s="67" t="s">
        <v>36</v>
      </c>
      <c r="U241" s="67" t="s">
        <v>44</v>
      </c>
      <c r="V241" s="67" t="s">
        <v>37</v>
      </c>
      <c r="W241" s="67" t="s">
        <v>38</v>
      </c>
      <c r="X241" s="67" t="s">
        <v>71</v>
      </c>
      <c r="Y241" s="67" t="s">
        <v>103</v>
      </c>
      <c r="Z241" s="67" t="s">
        <v>45</v>
      </c>
      <c r="AA241" s="67" t="s">
        <v>5315</v>
      </c>
      <c r="AB241" s="67" t="s">
        <v>5316</v>
      </c>
      <c r="AC241" s="67" t="s">
        <v>5317</v>
      </c>
      <c r="AD241" s="67" t="s">
        <v>5318</v>
      </c>
      <c r="AE241" s="67"/>
    </row>
    <row r="242" spans="1:31" hidden="1" x14ac:dyDescent="0.25">
      <c r="A242" s="66">
        <v>43727</v>
      </c>
      <c r="B242" s="67">
        <v>6139</v>
      </c>
      <c r="C242" s="67">
        <v>6730</v>
      </c>
      <c r="D242" s="67" t="s">
        <v>5319</v>
      </c>
      <c r="E242" s="67" t="s">
        <v>404</v>
      </c>
      <c r="F242" s="67" t="s">
        <v>405</v>
      </c>
      <c r="G242" s="68"/>
      <c r="H242" s="69" t="s">
        <v>5320</v>
      </c>
      <c r="I242" s="69" t="s">
        <v>5321</v>
      </c>
      <c r="J242" s="67" t="s">
        <v>5322</v>
      </c>
      <c r="K242" s="67" t="s">
        <v>47</v>
      </c>
      <c r="L242" s="67">
        <v>65</v>
      </c>
      <c r="M242" s="67" t="s">
        <v>31</v>
      </c>
      <c r="N242" s="67" t="s">
        <v>36</v>
      </c>
      <c r="O242" s="67" t="s">
        <v>36</v>
      </c>
      <c r="P242" s="67" t="s">
        <v>42</v>
      </c>
      <c r="Q242" s="67" t="s">
        <v>36</v>
      </c>
      <c r="R242" s="67" t="s">
        <v>76</v>
      </c>
      <c r="S242" s="67" t="s">
        <v>65</v>
      </c>
      <c r="T242" s="67" t="s">
        <v>36</v>
      </c>
      <c r="U242" s="67" t="s">
        <v>109</v>
      </c>
      <c r="V242" s="67" t="s">
        <v>66</v>
      </c>
      <c r="W242" s="67" t="s">
        <v>54</v>
      </c>
      <c r="X242" s="67" t="s">
        <v>107</v>
      </c>
      <c r="Y242" s="67" t="s">
        <v>129</v>
      </c>
      <c r="Z242" s="67" t="s">
        <v>108</v>
      </c>
      <c r="AA242" s="67" t="s">
        <v>5323</v>
      </c>
      <c r="AB242" s="67"/>
      <c r="AC242" s="67"/>
      <c r="AD242" s="67"/>
      <c r="AE242" s="67"/>
    </row>
    <row r="243" spans="1:31" hidden="1" x14ac:dyDescent="0.25">
      <c r="A243" s="66">
        <v>43726</v>
      </c>
      <c r="B243" s="67">
        <v>6156</v>
      </c>
      <c r="C243" s="67">
        <v>6763</v>
      </c>
      <c r="D243" s="67" t="s">
        <v>5410</v>
      </c>
      <c r="E243" s="67" t="s">
        <v>412</v>
      </c>
      <c r="F243" s="67" t="s">
        <v>59</v>
      </c>
      <c r="G243" s="68">
        <v>0.54166666666666663</v>
      </c>
      <c r="H243" s="69" t="s">
        <v>5411</v>
      </c>
      <c r="I243" s="69" t="s">
        <v>5412</v>
      </c>
      <c r="J243" s="67" t="s">
        <v>5413</v>
      </c>
      <c r="K243" s="67" t="s">
        <v>47</v>
      </c>
      <c r="L243" s="67">
        <v>71</v>
      </c>
      <c r="M243" s="67" t="s">
        <v>31</v>
      </c>
      <c r="N243" s="67" t="s">
        <v>32</v>
      </c>
      <c r="O243" s="67" t="s">
        <v>48</v>
      </c>
      <c r="P243" s="67" t="s">
        <v>62</v>
      </c>
      <c r="Q243" s="67" t="s">
        <v>60</v>
      </c>
      <c r="R243" s="67" t="s">
        <v>35</v>
      </c>
      <c r="S243" s="67" t="s">
        <v>346</v>
      </c>
      <c r="T243" s="67" t="s">
        <v>927</v>
      </c>
      <c r="U243" s="67" t="s">
        <v>44</v>
      </c>
      <c r="V243" s="67" t="s">
        <v>37</v>
      </c>
      <c r="W243" s="67" t="s">
        <v>38</v>
      </c>
      <c r="X243" s="67" t="s">
        <v>71</v>
      </c>
      <c r="Y243" s="67" t="s">
        <v>103</v>
      </c>
      <c r="Z243" s="67" t="s">
        <v>45</v>
      </c>
      <c r="AA243" s="67" t="s">
        <v>5414</v>
      </c>
      <c r="AB243" s="67" t="s">
        <v>5415</v>
      </c>
      <c r="AC243" s="67" t="s">
        <v>5416</v>
      </c>
      <c r="AD243" s="67" t="s">
        <v>5417</v>
      </c>
      <c r="AE243" s="67"/>
    </row>
    <row r="244" spans="1:31" hidden="1" x14ac:dyDescent="0.25">
      <c r="A244" s="66">
        <v>43726</v>
      </c>
      <c r="B244" s="67">
        <v>6141</v>
      </c>
      <c r="C244" s="67">
        <v>6732</v>
      </c>
      <c r="D244" s="67" t="s">
        <v>5324</v>
      </c>
      <c r="E244" s="67" t="s">
        <v>364</v>
      </c>
      <c r="F244" s="67" t="s">
        <v>364</v>
      </c>
      <c r="G244" s="68">
        <v>0.70833333333333337</v>
      </c>
      <c r="H244" s="69" t="s">
        <v>5325</v>
      </c>
      <c r="I244" s="69" t="s">
        <v>5326</v>
      </c>
      <c r="J244" s="67" t="s">
        <v>5327</v>
      </c>
      <c r="K244" s="67" t="s">
        <v>30</v>
      </c>
      <c r="L244" s="67">
        <v>65</v>
      </c>
      <c r="M244" s="67" t="s">
        <v>134</v>
      </c>
      <c r="N244" s="67" t="s">
        <v>459</v>
      </c>
      <c r="O244" s="67" t="s">
        <v>53</v>
      </c>
      <c r="P244" s="67" t="s">
        <v>33</v>
      </c>
      <c r="Q244" s="67" t="s">
        <v>60</v>
      </c>
      <c r="R244" s="67" t="s">
        <v>35</v>
      </c>
      <c r="S244" s="67" t="s">
        <v>43</v>
      </c>
      <c r="T244" s="67" t="s">
        <v>36</v>
      </c>
      <c r="U244" s="67" t="s">
        <v>70</v>
      </c>
      <c r="V244" s="67" t="s">
        <v>37</v>
      </c>
      <c r="W244" s="67" t="s">
        <v>54</v>
      </c>
      <c r="X244" s="67" t="s">
        <v>71</v>
      </c>
      <c r="Y244" s="67" t="s">
        <v>39</v>
      </c>
      <c r="Z244" s="67" t="s">
        <v>40</v>
      </c>
      <c r="AA244" s="67" t="s">
        <v>5328</v>
      </c>
      <c r="AB244" s="67"/>
      <c r="AC244" s="67"/>
      <c r="AD244" s="67"/>
      <c r="AE244" s="67"/>
    </row>
    <row r="245" spans="1:31" hidden="1" x14ac:dyDescent="0.25">
      <c r="A245" s="66">
        <v>43724</v>
      </c>
      <c r="B245" s="67">
        <v>6138</v>
      </c>
      <c r="C245" s="67">
        <v>6729</v>
      </c>
      <c r="D245" s="67" t="s">
        <v>5329</v>
      </c>
      <c r="E245" s="67" t="s">
        <v>156</v>
      </c>
      <c r="F245" s="67" t="s">
        <v>123</v>
      </c>
      <c r="G245" s="68">
        <v>0.45</v>
      </c>
      <c r="H245" s="69" t="s">
        <v>5330</v>
      </c>
      <c r="I245" s="69" t="s">
        <v>5331</v>
      </c>
      <c r="J245" s="67" t="s">
        <v>5332</v>
      </c>
      <c r="K245" s="67" t="s">
        <v>47</v>
      </c>
      <c r="L245" s="67">
        <v>79</v>
      </c>
      <c r="M245" s="67" t="s">
        <v>31</v>
      </c>
      <c r="N245" s="67" t="s">
        <v>36</v>
      </c>
      <c r="O245" s="67" t="s">
        <v>36</v>
      </c>
      <c r="P245" s="67" t="s">
        <v>42</v>
      </c>
      <c r="Q245" s="67" t="s">
        <v>60</v>
      </c>
      <c r="R245" s="67" t="s">
        <v>35</v>
      </c>
      <c r="S245" s="67" t="s">
        <v>43</v>
      </c>
      <c r="T245" s="67" t="s">
        <v>36</v>
      </c>
      <c r="U245" s="67" t="s">
        <v>70</v>
      </c>
      <c r="V245" s="67" t="s">
        <v>37</v>
      </c>
      <c r="W245" s="67" t="s">
        <v>54</v>
      </c>
      <c r="X245" s="67" t="s">
        <v>39</v>
      </c>
      <c r="Y245" s="67" t="s">
        <v>39</v>
      </c>
      <c r="Z245" s="67" t="s">
        <v>40</v>
      </c>
      <c r="AA245" s="67" t="s">
        <v>5333</v>
      </c>
      <c r="AB245" s="67" t="s">
        <v>5334</v>
      </c>
      <c r="AC245" s="67"/>
      <c r="AD245" s="67"/>
      <c r="AE245" s="67"/>
    </row>
    <row r="246" spans="1:31" hidden="1" x14ac:dyDescent="0.25">
      <c r="A246" s="66">
        <v>43724</v>
      </c>
      <c r="B246" s="67">
        <v>6136</v>
      </c>
      <c r="C246" s="67">
        <v>6727</v>
      </c>
      <c r="D246" s="67" t="s">
        <v>5335</v>
      </c>
      <c r="E246" s="67" t="s">
        <v>1684</v>
      </c>
      <c r="F246" s="67" t="s">
        <v>55</v>
      </c>
      <c r="G246" s="68">
        <v>0.45833333333333331</v>
      </c>
      <c r="H246" s="69" t="s">
        <v>5336</v>
      </c>
      <c r="I246" s="69" t="s">
        <v>5337</v>
      </c>
      <c r="J246" s="67" t="s">
        <v>5338</v>
      </c>
      <c r="K246" s="67" t="s">
        <v>47</v>
      </c>
      <c r="L246" s="67">
        <v>42</v>
      </c>
      <c r="M246" s="67" t="s">
        <v>31</v>
      </c>
      <c r="N246" s="67" t="s">
        <v>36</v>
      </c>
      <c r="O246" s="67" t="s">
        <v>48</v>
      </c>
      <c r="P246" s="67" t="s">
        <v>42</v>
      </c>
      <c r="Q246" s="67" t="s">
        <v>36</v>
      </c>
      <c r="R246" s="67" t="s">
        <v>35</v>
      </c>
      <c r="S246" s="67" t="s">
        <v>43</v>
      </c>
      <c r="T246" s="67" t="s">
        <v>36</v>
      </c>
      <c r="U246" s="67" t="s">
        <v>44</v>
      </c>
      <c r="V246" s="67" t="s">
        <v>37</v>
      </c>
      <c r="W246" s="67" t="s">
        <v>36</v>
      </c>
      <c r="X246" s="67" t="s">
        <v>39</v>
      </c>
      <c r="Y246" s="67" t="s">
        <v>103</v>
      </c>
      <c r="Z246" s="67" t="s">
        <v>45</v>
      </c>
      <c r="AA246" s="67" t="s">
        <v>5339</v>
      </c>
      <c r="AB246" s="67" t="s">
        <v>5340</v>
      </c>
      <c r="AC246" s="67"/>
      <c r="AD246" s="67"/>
      <c r="AE246" s="67"/>
    </row>
    <row r="247" spans="1:31" hidden="1" x14ac:dyDescent="0.25">
      <c r="A247" s="66">
        <v>43724</v>
      </c>
      <c r="B247" s="67">
        <v>6135</v>
      </c>
      <c r="C247" s="67">
        <v>6726</v>
      </c>
      <c r="D247" s="67" t="s">
        <v>5341</v>
      </c>
      <c r="E247" s="67" t="s">
        <v>74</v>
      </c>
      <c r="F247" s="67" t="s">
        <v>74</v>
      </c>
      <c r="G247" s="68"/>
      <c r="H247" s="69" t="s">
        <v>5342</v>
      </c>
      <c r="I247" s="69" t="s">
        <v>5343</v>
      </c>
      <c r="J247" s="67" t="s">
        <v>5344</v>
      </c>
      <c r="K247" s="67" t="s">
        <v>47</v>
      </c>
      <c r="L247" s="67"/>
      <c r="M247" s="67" t="s">
        <v>31</v>
      </c>
      <c r="N247" s="67" t="s">
        <v>401</v>
      </c>
      <c r="O247" s="67" t="s">
        <v>48</v>
      </c>
      <c r="P247" s="67" t="s">
        <v>49</v>
      </c>
      <c r="Q247" s="67" t="s">
        <v>36</v>
      </c>
      <c r="R247" s="67" t="s">
        <v>50</v>
      </c>
      <c r="S247" s="67" t="s">
        <v>57</v>
      </c>
      <c r="T247" s="67" t="s">
        <v>36</v>
      </c>
      <c r="U247" s="67" t="s">
        <v>51</v>
      </c>
      <c r="V247" s="67" t="s">
        <v>37</v>
      </c>
      <c r="W247" s="67" t="s">
        <v>801</v>
      </c>
      <c r="X247" s="67" t="s">
        <v>39</v>
      </c>
      <c r="Y247" s="67" t="s">
        <v>103</v>
      </c>
      <c r="Z247" s="67" t="s">
        <v>40</v>
      </c>
      <c r="AA247" s="67" t="s">
        <v>5345</v>
      </c>
      <c r="AB247" s="67" t="s">
        <v>5346</v>
      </c>
      <c r="AC247" s="67" t="s">
        <v>5345</v>
      </c>
      <c r="AD247" s="67"/>
      <c r="AE247" s="67"/>
    </row>
    <row r="248" spans="1:31" hidden="1" x14ac:dyDescent="0.25">
      <c r="A248" s="66">
        <v>43723</v>
      </c>
      <c r="B248" s="67">
        <v>6137</v>
      </c>
      <c r="C248" s="67">
        <v>6728</v>
      </c>
      <c r="D248" s="67" t="s">
        <v>5347</v>
      </c>
      <c r="E248" s="67" t="s">
        <v>867</v>
      </c>
      <c r="F248" s="67" t="s">
        <v>46</v>
      </c>
      <c r="G248" s="68">
        <v>0.5</v>
      </c>
      <c r="H248" s="69" t="s">
        <v>5348</v>
      </c>
      <c r="I248" s="69" t="s">
        <v>5349</v>
      </c>
      <c r="J248" s="67" t="s">
        <v>5350</v>
      </c>
      <c r="K248" s="67" t="s">
        <v>47</v>
      </c>
      <c r="L248" s="67">
        <v>63</v>
      </c>
      <c r="M248" s="67" t="s">
        <v>31</v>
      </c>
      <c r="N248" s="67" t="s">
        <v>32</v>
      </c>
      <c r="O248" s="67" t="s">
        <v>48</v>
      </c>
      <c r="P248" s="67" t="s">
        <v>49</v>
      </c>
      <c r="Q248" s="67" t="s">
        <v>60</v>
      </c>
      <c r="R248" s="67" t="s">
        <v>56</v>
      </c>
      <c r="S248" s="67" t="s">
        <v>346</v>
      </c>
      <c r="T248" s="67" t="s">
        <v>36</v>
      </c>
      <c r="U248" s="67" t="s">
        <v>51</v>
      </c>
      <c r="V248" s="67" t="s">
        <v>37</v>
      </c>
      <c r="W248" s="67" t="s">
        <v>38</v>
      </c>
      <c r="X248" s="67" t="s">
        <v>39</v>
      </c>
      <c r="Y248" s="67" t="s">
        <v>103</v>
      </c>
      <c r="Z248" s="67" t="s">
        <v>52</v>
      </c>
      <c r="AA248" s="67" t="s">
        <v>5351</v>
      </c>
      <c r="AB248" s="67"/>
      <c r="AC248" s="67"/>
      <c r="AD248" s="67"/>
      <c r="AE248" s="67"/>
    </row>
    <row r="249" spans="1:31" hidden="1" x14ac:dyDescent="0.25">
      <c r="A249" s="66">
        <v>43723</v>
      </c>
      <c r="B249" s="67">
        <v>6132</v>
      </c>
      <c r="C249" s="67">
        <v>6722</v>
      </c>
      <c r="D249" s="67" t="s">
        <v>5352</v>
      </c>
      <c r="E249" s="67" t="s">
        <v>137</v>
      </c>
      <c r="F249" s="67" t="s">
        <v>122</v>
      </c>
      <c r="G249" s="68">
        <v>0.625</v>
      </c>
      <c r="H249" s="69" t="s">
        <v>5353</v>
      </c>
      <c r="I249" s="69" t="s">
        <v>5354</v>
      </c>
      <c r="J249" s="67" t="s">
        <v>5355</v>
      </c>
      <c r="K249" s="67" t="s">
        <v>47</v>
      </c>
      <c r="L249" s="67">
        <v>66</v>
      </c>
      <c r="M249" s="67" t="s">
        <v>134</v>
      </c>
      <c r="N249" s="67" t="s">
        <v>408</v>
      </c>
      <c r="O249" s="67" t="s">
        <v>53</v>
      </c>
      <c r="P249" s="67" t="s">
        <v>62</v>
      </c>
      <c r="Q249" s="67" t="s">
        <v>60</v>
      </c>
      <c r="R249" s="67" t="s">
        <v>35</v>
      </c>
      <c r="S249" s="67" t="s">
        <v>57</v>
      </c>
      <c r="T249" s="67" t="s">
        <v>927</v>
      </c>
      <c r="U249" s="67" t="s">
        <v>44</v>
      </c>
      <c r="V249" s="67" t="s">
        <v>37</v>
      </c>
      <c r="W249" s="67" t="s">
        <v>38</v>
      </c>
      <c r="X249" s="67" t="s">
        <v>39</v>
      </c>
      <c r="Y249" s="67" t="s">
        <v>103</v>
      </c>
      <c r="Z249" s="67" t="s">
        <v>45</v>
      </c>
      <c r="AA249" s="67" t="s">
        <v>5356</v>
      </c>
      <c r="AB249" s="67" t="s">
        <v>5357</v>
      </c>
      <c r="AC249" s="67" t="s">
        <v>5358</v>
      </c>
      <c r="AD249" s="67" t="s">
        <v>5359</v>
      </c>
      <c r="AE249" s="67" t="s">
        <v>5360</v>
      </c>
    </row>
    <row r="250" spans="1:31" hidden="1" x14ac:dyDescent="0.25">
      <c r="A250" s="66">
        <v>43722</v>
      </c>
      <c r="B250" s="67">
        <v>6140</v>
      </c>
      <c r="C250" s="67">
        <v>6731</v>
      </c>
      <c r="D250" s="67" t="s">
        <v>5361</v>
      </c>
      <c r="E250" s="67" t="s">
        <v>137</v>
      </c>
      <c r="F250" s="67" t="s">
        <v>122</v>
      </c>
      <c r="G250" s="68"/>
      <c r="H250" s="69" t="s">
        <v>5362</v>
      </c>
      <c r="I250" s="69" t="s">
        <v>5363</v>
      </c>
      <c r="J250" s="67" t="s">
        <v>5364</v>
      </c>
      <c r="K250" s="67" t="s">
        <v>47</v>
      </c>
      <c r="L250" s="67">
        <v>41</v>
      </c>
      <c r="M250" s="67" t="s">
        <v>31</v>
      </c>
      <c r="N250" s="67" t="s">
        <v>408</v>
      </c>
      <c r="O250" s="67" t="s">
        <v>385</v>
      </c>
      <c r="P250" s="67" t="s">
        <v>62</v>
      </c>
      <c r="Q250" s="67" t="s">
        <v>36</v>
      </c>
      <c r="R250" s="67" t="s">
        <v>35</v>
      </c>
      <c r="S250" s="67" t="s">
        <v>131</v>
      </c>
      <c r="T250" s="67" t="s">
        <v>927</v>
      </c>
      <c r="U250" s="67" t="s">
        <v>44</v>
      </c>
      <c r="V250" s="67" t="s">
        <v>37</v>
      </c>
      <c r="W250" s="67" t="s">
        <v>38</v>
      </c>
      <c r="X250" s="67" t="s">
        <v>39</v>
      </c>
      <c r="Y250" s="67" t="s">
        <v>39</v>
      </c>
      <c r="Z250" s="67" t="s">
        <v>45</v>
      </c>
      <c r="AA250" s="67" t="s">
        <v>5365</v>
      </c>
      <c r="AB250" s="67" t="s">
        <v>5366</v>
      </c>
      <c r="AC250" s="67"/>
      <c r="AD250" s="67"/>
      <c r="AE250" s="67"/>
    </row>
    <row r="251" spans="1:31" hidden="1" x14ac:dyDescent="0.25">
      <c r="A251" s="66">
        <v>43722</v>
      </c>
      <c r="B251" s="67">
        <v>6134</v>
      </c>
      <c r="C251" s="67">
        <v>6725</v>
      </c>
      <c r="D251" s="67" t="s">
        <v>5367</v>
      </c>
      <c r="E251" s="67" t="s">
        <v>404</v>
      </c>
      <c r="F251" s="67" t="s">
        <v>405</v>
      </c>
      <c r="G251" s="68">
        <v>0.69444444444444442</v>
      </c>
      <c r="H251" s="69" t="s">
        <v>5368</v>
      </c>
      <c r="I251" s="69" t="s">
        <v>5369</v>
      </c>
      <c r="J251" s="67" t="s">
        <v>5370</v>
      </c>
      <c r="K251" s="67" t="s">
        <v>47</v>
      </c>
      <c r="L251" s="67">
        <v>64</v>
      </c>
      <c r="M251" s="67" t="s">
        <v>130</v>
      </c>
      <c r="N251" s="67" t="s">
        <v>36</v>
      </c>
      <c r="O251" s="67" t="s">
        <v>53</v>
      </c>
      <c r="P251" s="67" t="s">
        <v>42</v>
      </c>
      <c r="Q251" s="67" t="s">
        <v>36</v>
      </c>
      <c r="R251" s="67" t="s">
        <v>35</v>
      </c>
      <c r="S251" s="67" t="s">
        <v>65</v>
      </c>
      <c r="T251" s="67" t="s">
        <v>36</v>
      </c>
      <c r="U251" s="67" t="s">
        <v>109</v>
      </c>
      <c r="V251" s="67" t="s">
        <v>66</v>
      </c>
      <c r="W251" s="67" t="s">
        <v>54</v>
      </c>
      <c r="X251" s="67" t="s">
        <v>107</v>
      </c>
      <c r="Y251" s="67" t="s">
        <v>129</v>
      </c>
      <c r="Z251" s="67" t="s">
        <v>108</v>
      </c>
      <c r="AA251" s="67" t="s">
        <v>5371</v>
      </c>
      <c r="AB251" s="67" t="s">
        <v>5372</v>
      </c>
      <c r="AC251" s="67" t="s">
        <v>5373</v>
      </c>
      <c r="AD251" s="67"/>
      <c r="AE251" s="67"/>
    </row>
    <row r="252" spans="1:31" hidden="1" x14ac:dyDescent="0.25">
      <c r="A252" s="66">
        <v>43722</v>
      </c>
      <c r="B252" s="67">
        <v>6133</v>
      </c>
      <c r="C252" s="67">
        <v>6723</v>
      </c>
      <c r="D252" s="67" t="s">
        <v>5374</v>
      </c>
      <c r="E252" s="67" t="s">
        <v>156</v>
      </c>
      <c r="F252" s="67" t="s">
        <v>123</v>
      </c>
      <c r="G252" s="68">
        <v>0.72777777777777775</v>
      </c>
      <c r="H252" s="69" t="s">
        <v>5375</v>
      </c>
      <c r="I252" s="69" t="s">
        <v>5376</v>
      </c>
      <c r="J252" s="67" t="s">
        <v>5377</v>
      </c>
      <c r="K252" s="67" t="s">
        <v>47</v>
      </c>
      <c r="L252" s="67">
        <v>31</v>
      </c>
      <c r="M252" s="67" t="s">
        <v>31</v>
      </c>
      <c r="N252" s="67" t="s">
        <v>459</v>
      </c>
      <c r="O252" s="67" t="s">
        <v>36</v>
      </c>
      <c r="P252" s="67" t="s">
        <v>33</v>
      </c>
      <c r="Q252" s="67" t="s">
        <v>36</v>
      </c>
      <c r="R252" s="67" t="s">
        <v>35</v>
      </c>
      <c r="S252" s="67" t="s">
        <v>43</v>
      </c>
      <c r="T252" s="67" t="s">
        <v>147</v>
      </c>
      <c r="U252" s="67" t="s">
        <v>44</v>
      </c>
      <c r="V252" s="67" t="s">
        <v>37</v>
      </c>
      <c r="W252" s="67" t="s">
        <v>54</v>
      </c>
      <c r="X252" s="67" t="s">
        <v>39</v>
      </c>
      <c r="Y252" s="67" t="s">
        <v>103</v>
      </c>
      <c r="Z252" s="67" t="s">
        <v>40</v>
      </c>
      <c r="AA252" s="67" t="s">
        <v>5378</v>
      </c>
      <c r="AB252" s="67" t="s">
        <v>5379</v>
      </c>
      <c r="AC252" s="67" t="s">
        <v>5380</v>
      </c>
      <c r="AD252" s="67" t="s">
        <v>5381</v>
      </c>
      <c r="AE252" s="67"/>
    </row>
    <row r="253" spans="1:31" hidden="1" x14ac:dyDescent="0.25">
      <c r="A253" s="66">
        <v>43722</v>
      </c>
      <c r="B253" s="67">
        <v>6133</v>
      </c>
      <c r="C253" s="67">
        <v>6724</v>
      </c>
      <c r="D253" s="67" t="s">
        <v>5374</v>
      </c>
      <c r="E253" s="67" t="s">
        <v>156</v>
      </c>
      <c r="F253" s="67" t="s">
        <v>123</v>
      </c>
      <c r="G253" s="68">
        <v>0.72777777777777775</v>
      </c>
      <c r="H253" s="69" t="s">
        <v>5375</v>
      </c>
      <c r="I253" s="69" t="s">
        <v>5376</v>
      </c>
      <c r="J253" s="67" t="s">
        <v>5377</v>
      </c>
      <c r="K253" s="67" t="s">
        <v>47</v>
      </c>
      <c r="L253" s="67">
        <v>30</v>
      </c>
      <c r="M253" s="67" t="s">
        <v>31</v>
      </c>
      <c r="N253" s="67" t="s">
        <v>459</v>
      </c>
      <c r="O253" s="67" t="s">
        <v>36</v>
      </c>
      <c r="P253" s="67" t="s">
        <v>49</v>
      </c>
      <c r="Q253" s="67" t="s">
        <v>36</v>
      </c>
      <c r="R253" s="67" t="s">
        <v>50</v>
      </c>
      <c r="S253" s="67" t="s">
        <v>43</v>
      </c>
      <c r="T253" s="67" t="s">
        <v>147</v>
      </c>
      <c r="U253" s="67" t="s">
        <v>51</v>
      </c>
      <c r="V253" s="67" t="s">
        <v>37</v>
      </c>
      <c r="W253" s="67" t="s">
        <v>54</v>
      </c>
      <c r="X253" s="67" t="s">
        <v>39</v>
      </c>
      <c r="Y253" s="67" t="s">
        <v>105</v>
      </c>
      <c r="Z253" s="67" t="s">
        <v>40</v>
      </c>
      <c r="AA253" s="67" t="s">
        <v>5378</v>
      </c>
      <c r="AB253" s="67" t="s">
        <v>5379</v>
      </c>
      <c r="AC253" s="67" t="s">
        <v>5380</v>
      </c>
      <c r="AD253" s="67" t="s">
        <v>5381</v>
      </c>
      <c r="AE253" s="67"/>
    </row>
    <row r="254" spans="1:31" hidden="1" x14ac:dyDescent="0.25">
      <c r="A254" s="66">
        <v>43721</v>
      </c>
      <c r="B254" s="67">
        <v>6169</v>
      </c>
      <c r="C254" s="67">
        <v>6760</v>
      </c>
      <c r="D254" s="67" t="s">
        <v>1219</v>
      </c>
      <c r="E254" s="67" t="s">
        <v>58</v>
      </c>
      <c r="F254" s="67" t="s">
        <v>59</v>
      </c>
      <c r="G254" s="68"/>
      <c r="H254" s="69" t="s">
        <v>5394</v>
      </c>
      <c r="I254" s="69" t="s">
        <v>5395</v>
      </c>
      <c r="J254" s="67" t="s">
        <v>5396</v>
      </c>
      <c r="K254" s="67" t="s">
        <v>47</v>
      </c>
      <c r="L254" s="67">
        <v>35</v>
      </c>
      <c r="M254" s="67" t="s">
        <v>31</v>
      </c>
      <c r="N254" s="67" t="s">
        <v>459</v>
      </c>
      <c r="O254" s="67" t="s">
        <v>36</v>
      </c>
      <c r="P254" s="67" t="s">
        <v>49</v>
      </c>
      <c r="Q254" s="67" t="s">
        <v>36</v>
      </c>
      <c r="R254" s="67" t="s">
        <v>50</v>
      </c>
      <c r="S254" s="67" t="s">
        <v>43</v>
      </c>
      <c r="T254" s="67" t="s">
        <v>147</v>
      </c>
      <c r="U254" s="67" t="s">
        <v>51</v>
      </c>
      <c r="V254" s="67" t="s">
        <v>37</v>
      </c>
      <c r="W254" s="67" t="s">
        <v>54</v>
      </c>
      <c r="X254" s="67" t="s">
        <v>39</v>
      </c>
      <c r="Y254" s="67" t="s">
        <v>39</v>
      </c>
      <c r="Z254" s="67" t="s">
        <v>120</v>
      </c>
      <c r="AA254" s="67" t="s">
        <v>5397</v>
      </c>
      <c r="AB254" s="67" t="s">
        <v>5398</v>
      </c>
      <c r="AC254" s="67"/>
      <c r="AD254" s="67"/>
      <c r="AE254" s="67"/>
    </row>
    <row r="255" spans="1:31" hidden="1" x14ac:dyDescent="0.25">
      <c r="A255" s="66">
        <v>43721</v>
      </c>
      <c r="B255" s="67">
        <v>6131</v>
      </c>
      <c r="C255" s="67">
        <v>6721</v>
      </c>
      <c r="D255" s="67" t="s">
        <v>5086</v>
      </c>
      <c r="E255" s="67" t="s">
        <v>867</v>
      </c>
      <c r="F255" s="67" t="s">
        <v>46</v>
      </c>
      <c r="G255" s="68"/>
      <c r="H255" s="69" t="s">
        <v>5087</v>
      </c>
      <c r="I255" s="69" t="s">
        <v>5088</v>
      </c>
      <c r="J255" s="67" t="s">
        <v>5089</v>
      </c>
      <c r="K255" s="67" t="s">
        <v>47</v>
      </c>
      <c r="L255" s="67">
        <v>36</v>
      </c>
      <c r="M255" s="67" t="s">
        <v>31</v>
      </c>
      <c r="N255" s="67" t="s">
        <v>408</v>
      </c>
      <c r="O255" s="67" t="s">
        <v>48</v>
      </c>
      <c r="P255" s="67" t="s">
        <v>33</v>
      </c>
      <c r="Q255" s="67" t="s">
        <v>36</v>
      </c>
      <c r="R255" s="67" t="s">
        <v>35</v>
      </c>
      <c r="S255" s="67" t="s">
        <v>131</v>
      </c>
      <c r="T255" s="67" t="s">
        <v>927</v>
      </c>
      <c r="U255" s="67" t="s">
        <v>44</v>
      </c>
      <c r="V255" s="67" t="s">
        <v>37</v>
      </c>
      <c r="W255" s="67" t="s">
        <v>332</v>
      </c>
      <c r="X255" s="67" t="s">
        <v>39</v>
      </c>
      <c r="Y255" s="67" t="s">
        <v>103</v>
      </c>
      <c r="Z255" s="67" t="s">
        <v>45</v>
      </c>
      <c r="AA255" s="67" t="s">
        <v>5090</v>
      </c>
      <c r="AB255" s="67" t="s">
        <v>5091</v>
      </c>
      <c r="AC255" s="67" t="s">
        <v>5092</v>
      </c>
      <c r="AD255" s="67" t="s">
        <v>5093</v>
      </c>
      <c r="AE255" s="67"/>
    </row>
    <row r="256" spans="1:31" hidden="1" x14ac:dyDescent="0.25">
      <c r="A256" s="66">
        <v>43721</v>
      </c>
      <c r="B256" s="67">
        <v>6130</v>
      </c>
      <c r="C256" s="67">
        <v>6720</v>
      </c>
      <c r="D256" s="67" t="s">
        <v>5382</v>
      </c>
      <c r="E256" s="67" t="s">
        <v>137</v>
      </c>
      <c r="F256" s="67" t="s">
        <v>122</v>
      </c>
      <c r="G256" s="68"/>
      <c r="H256" s="69" t="s">
        <v>5094</v>
      </c>
      <c r="I256" s="69" t="s">
        <v>5095</v>
      </c>
      <c r="J256" s="67" t="s">
        <v>5096</v>
      </c>
      <c r="K256" s="67" t="s">
        <v>47</v>
      </c>
      <c r="L256" s="67">
        <v>56</v>
      </c>
      <c r="M256" s="67" t="s">
        <v>31</v>
      </c>
      <c r="N256" s="67" t="s">
        <v>408</v>
      </c>
      <c r="O256" s="67" t="s">
        <v>48</v>
      </c>
      <c r="P256" s="67" t="s">
        <v>33</v>
      </c>
      <c r="Q256" s="67" t="s">
        <v>34</v>
      </c>
      <c r="R256" s="67" t="s">
        <v>35</v>
      </c>
      <c r="S256" s="67" t="s">
        <v>131</v>
      </c>
      <c r="T256" s="67" t="s">
        <v>927</v>
      </c>
      <c r="U256" s="67" t="s">
        <v>44</v>
      </c>
      <c r="V256" s="67" t="s">
        <v>37</v>
      </c>
      <c r="W256" s="67" t="s">
        <v>332</v>
      </c>
      <c r="X256" s="67" t="s">
        <v>39</v>
      </c>
      <c r="Y256" s="67" t="s">
        <v>103</v>
      </c>
      <c r="Z256" s="67" t="s">
        <v>45</v>
      </c>
      <c r="AA256" s="67" t="s">
        <v>5097</v>
      </c>
      <c r="AB256" s="67" t="s">
        <v>5098</v>
      </c>
      <c r="AC256" s="67" t="s">
        <v>5090</v>
      </c>
      <c r="AD256" s="67" t="s">
        <v>5099</v>
      </c>
      <c r="AE256" s="67"/>
    </row>
    <row r="257" spans="1:31" hidden="1" x14ac:dyDescent="0.25">
      <c r="A257" s="66">
        <v>43721</v>
      </c>
      <c r="B257" s="67">
        <v>6129</v>
      </c>
      <c r="C257" s="67">
        <v>6717</v>
      </c>
      <c r="D257" s="67" t="s">
        <v>1291</v>
      </c>
      <c r="E257" s="67" t="s">
        <v>1291</v>
      </c>
      <c r="F257" s="67" t="s">
        <v>46</v>
      </c>
      <c r="G257" s="68">
        <v>0.23472222222222222</v>
      </c>
      <c r="H257" s="69" t="s">
        <v>5100</v>
      </c>
      <c r="I257" s="69" t="s">
        <v>5101</v>
      </c>
      <c r="J257" s="67" t="s">
        <v>5102</v>
      </c>
      <c r="K257" s="67" t="s">
        <v>47</v>
      </c>
      <c r="L257" s="67">
        <v>45</v>
      </c>
      <c r="M257" s="67" t="s">
        <v>3818</v>
      </c>
      <c r="N257" s="67" t="s">
        <v>331</v>
      </c>
      <c r="O257" s="67" t="s">
        <v>133</v>
      </c>
      <c r="P257" s="67" t="s">
        <v>49</v>
      </c>
      <c r="Q257" s="67" t="s">
        <v>34</v>
      </c>
      <c r="R257" s="67" t="s">
        <v>50</v>
      </c>
      <c r="S257" s="67" t="s">
        <v>131</v>
      </c>
      <c r="T257" s="67" t="s">
        <v>147</v>
      </c>
      <c r="U257" s="67" t="s">
        <v>51</v>
      </c>
      <c r="V257" s="67" t="s">
        <v>37</v>
      </c>
      <c r="W257" s="67" t="s">
        <v>332</v>
      </c>
      <c r="X257" s="67" t="s">
        <v>132</v>
      </c>
      <c r="Y257" s="67" t="s">
        <v>112</v>
      </c>
      <c r="Z257" s="67" t="s">
        <v>120</v>
      </c>
      <c r="AA257" s="67" t="s">
        <v>5103</v>
      </c>
      <c r="AB257" s="67" t="s">
        <v>5104</v>
      </c>
      <c r="AC257" s="67" t="s">
        <v>5105</v>
      </c>
      <c r="AD257" s="67" t="s">
        <v>5104</v>
      </c>
      <c r="AE257" s="67"/>
    </row>
    <row r="258" spans="1:31" hidden="1" x14ac:dyDescent="0.25">
      <c r="A258" s="66">
        <v>43721</v>
      </c>
      <c r="B258" s="67">
        <v>6129</v>
      </c>
      <c r="C258" s="67">
        <v>6718</v>
      </c>
      <c r="D258" s="67" t="s">
        <v>1291</v>
      </c>
      <c r="E258" s="67" t="s">
        <v>1291</v>
      </c>
      <c r="F258" s="67" t="s">
        <v>46</v>
      </c>
      <c r="G258" s="68">
        <v>0.23472222222222222</v>
      </c>
      <c r="H258" s="69" t="s">
        <v>5100</v>
      </c>
      <c r="I258" s="69" t="s">
        <v>5101</v>
      </c>
      <c r="J258" s="67" t="s">
        <v>5102</v>
      </c>
      <c r="K258" s="67" t="s">
        <v>47</v>
      </c>
      <c r="L258" s="67">
        <v>45</v>
      </c>
      <c r="M258" s="67" t="s">
        <v>3818</v>
      </c>
      <c r="N258" s="67" t="s">
        <v>331</v>
      </c>
      <c r="O258" s="67" t="s">
        <v>133</v>
      </c>
      <c r="P258" s="67" t="s">
        <v>49</v>
      </c>
      <c r="Q258" s="67" t="s">
        <v>34</v>
      </c>
      <c r="R258" s="67" t="s">
        <v>50</v>
      </c>
      <c r="S258" s="67" t="s">
        <v>131</v>
      </c>
      <c r="T258" s="67" t="s">
        <v>147</v>
      </c>
      <c r="U258" s="67" t="s">
        <v>51</v>
      </c>
      <c r="V258" s="67" t="s">
        <v>37</v>
      </c>
      <c r="W258" s="67" t="s">
        <v>332</v>
      </c>
      <c r="X258" s="67" t="s">
        <v>132</v>
      </c>
      <c r="Y258" s="67" t="s">
        <v>112</v>
      </c>
      <c r="Z258" s="67" t="s">
        <v>120</v>
      </c>
      <c r="AA258" s="67" t="s">
        <v>5103</v>
      </c>
      <c r="AB258" s="67" t="s">
        <v>5104</v>
      </c>
      <c r="AC258" s="67" t="s">
        <v>5105</v>
      </c>
      <c r="AD258" s="67" t="s">
        <v>5104</v>
      </c>
      <c r="AE258" s="67"/>
    </row>
    <row r="259" spans="1:31" hidden="1" x14ac:dyDescent="0.25">
      <c r="A259" s="66">
        <v>43721</v>
      </c>
      <c r="B259" s="67">
        <v>6129</v>
      </c>
      <c r="C259" s="67">
        <v>6719</v>
      </c>
      <c r="D259" s="67" t="s">
        <v>1291</v>
      </c>
      <c r="E259" s="67" t="s">
        <v>1291</v>
      </c>
      <c r="F259" s="67" t="s">
        <v>46</v>
      </c>
      <c r="G259" s="68">
        <v>0.23472222222222222</v>
      </c>
      <c r="H259" s="69" t="s">
        <v>5100</v>
      </c>
      <c r="I259" s="69" t="s">
        <v>5101</v>
      </c>
      <c r="J259" s="67" t="s">
        <v>5102</v>
      </c>
      <c r="K259" s="67" t="s">
        <v>47</v>
      </c>
      <c r="L259" s="67">
        <v>48</v>
      </c>
      <c r="M259" s="67" t="s">
        <v>3818</v>
      </c>
      <c r="N259" s="67" t="s">
        <v>331</v>
      </c>
      <c r="O259" s="67" t="s">
        <v>133</v>
      </c>
      <c r="P259" s="67" t="s">
        <v>33</v>
      </c>
      <c r="Q259" s="67" t="s">
        <v>34</v>
      </c>
      <c r="R259" s="67" t="s">
        <v>35</v>
      </c>
      <c r="S259" s="67" t="s">
        <v>131</v>
      </c>
      <c r="T259" s="67" t="s">
        <v>147</v>
      </c>
      <c r="U259" s="67" t="s">
        <v>44</v>
      </c>
      <c r="V259" s="67" t="s">
        <v>37</v>
      </c>
      <c r="W259" s="67" t="s">
        <v>332</v>
      </c>
      <c r="X259" s="67" t="s">
        <v>132</v>
      </c>
      <c r="Y259" s="67" t="s">
        <v>112</v>
      </c>
      <c r="Z259" s="67" t="s">
        <v>120</v>
      </c>
      <c r="AA259" s="67" t="s">
        <v>5103</v>
      </c>
      <c r="AB259" s="67" t="s">
        <v>5104</v>
      </c>
      <c r="AC259" s="67" t="s">
        <v>5105</v>
      </c>
      <c r="AD259" s="67" t="s">
        <v>5104</v>
      </c>
      <c r="AE259" s="67"/>
    </row>
    <row r="260" spans="1:31" hidden="1" x14ac:dyDescent="0.25">
      <c r="A260" s="66">
        <v>43720</v>
      </c>
      <c r="B260" s="67">
        <v>6128</v>
      </c>
      <c r="C260" s="67">
        <v>6715</v>
      </c>
      <c r="D260" s="67" t="s">
        <v>5106</v>
      </c>
      <c r="E260" s="67" t="s">
        <v>2890</v>
      </c>
      <c r="F260" s="67" t="s">
        <v>327</v>
      </c>
      <c r="G260" s="68"/>
      <c r="H260" s="69" t="s">
        <v>5107</v>
      </c>
      <c r="I260" s="69" t="s">
        <v>5108</v>
      </c>
      <c r="J260" s="67" t="s">
        <v>5109</v>
      </c>
      <c r="K260" s="67" t="s">
        <v>47</v>
      </c>
      <c r="L260" s="67">
        <v>61</v>
      </c>
      <c r="M260" s="67" t="s">
        <v>31</v>
      </c>
      <c r="N260" s="67" t="s">
        <v>408</v>
      </c>
      <c r="O260" s="67" t="s">
        <v>48</v>
      </c>
      <c r="P260" s="67" t="s">
        <v>33</v>
      </c>
      <c r="Q260" s="67" t="s">
        <v>34</v>
      </c>
      <c r="R260" s="67" t="s">
        <v>35</v>
      </c>
      <c r="S260" s="67" t="s">
        <v>131</v>
      </c>
      <c r="T260" s="67" t="s">
        <v>927</v>
      </c>
      <c r="U260" s="67" t="s">
        <v>44</v>
      </c>
      <c r="V260" s="67" t="s">
        <v>37</v>
      </c>
      <c r="W260" s="67" t="s">
        <v>332</v>
      </c>
      <c r="X260" s="67" t="s">
        <v>39</v>
      </c>
      <c r="Y260" s="67" t="s">
        <v>103</v>
      </c>
      <c r="Z260" s="67" t="s">
        <v>45</v>
      </c>
      <c r="AA260" s="67" t="s">
        <v>5110</v>
      </c>
      <c r="AB260" s="67" t="s">
        <v>5111</v>
      </c>
      <c r="AC260" s="67"/>
      <c r="AD260" s="67"/>
      <c r="AE260" s="67"/>
    </row>
    <row r="261" spans="1:31" hidden="1" x14ac:dyDescent="0.25">
      <c r="A261" s="66">
        <v>43720</v>
      </c>
      <c r="B261" s="67">
        <v>6128</v>
      </c>
      <c r="C261" s="67">
        <v>6716</v>
      </c>
      <c r="D261" s="67" t="s">
        <v>5106</v>
      </c>
      <c r="E261" s="67" t="s">
        <v>2890</v>
      </c>
      <c r="F261" s="67" t="s">
        <v>327</v>
      </c>
      <c r="G261" s="68"/>
      <c r="H261" s="69" t="s">
        <v>5107</v>
      </c>
      <c r="I261" s="69" t="s">
        <v>5108</v>
      </c>
      <c r="J261" s="67" t="s">
        <v>5109</v>
      </c>
      <c r="K261" s="67" t="s">
        <v>30</v>
      </c>
      <c r="L261" s="67">
        <v>51</v>
      </c>
      <c r="M261" s="67" t="s">
        <v>31</v>
      </c>
      <c r="N261" s="67" t="s">
        <v>408</v>
      </c>
      <c r="O261" s="67" t="s">
        <v>48</v>
      </c>
      <c r="P261" s="67" t="s">
        <v>33</v>
      </c>
      <c r="Q261" s="67" t="s">
        <v>34</v>
      </c>
      <c r="R261" s="67" t="s">
        <v>35</v>
      </c>
      <c r="S261" s="67" t="s">
        <v>131</v>
      </c>
      <c r="T261" s="67" t="s">
        <v>927</v>
      </c>
      <c r="U261" s="67" t="s">
        <v>44</v>
      </c>
      <c r="V261" s="67" t="s">
        <v>37</v>
      </c>
      <c r="W261" s="67" t="s">
        <v>332</v>
      </c>
      <c r="X261" s="67" t="s">
        <v>39</v>
      </c>
      <c r="Y261" s="67" t="s">
        <v>103</v>
      </c>
      <c r="Z261" s="67" t="s">
        <v>45</v>
      </c>
      <c r="AA261" s="67" t="s">
        <v>5110</v>
      </c>
      <c r="AB261" s="67" t="s">
        <v>5111</v>
      </c>
      <c r="AC261" s="67"/>
      <c r="AD261" s="67"/>
      <c r="AE261" s="67"/>
    </row>
    <row r="262" spans="1:31" hidden="1" x14ac:dyDescent="0.25">
      <c r="A262" s="66">
        <v>43720</v>
      </c>
      <c r="B262" s="67">
        <v>6127</v>
      </c>
      <c r="C262" s="67">
        <v>6714</v>
      </c>
      <c r="D262" s="67" t="s">
        <v>5112</v>
      </c>
      <c r="E262" s="67" t="s">
        <v>137</v>
      </c>
      <c r="F262" s="67" t="s">
        <v>122</v>
      </c>
      <c r="G262" s="68">
        <v>0.39583333333333331</v>
      </c>
      <c r="H262" s="69" t="s">
        <v>5113</v>
      </c>
      <c r="I262" s="69" t="s">
        <v>5114</v>
      </c>
      <c r="J262" s="67" t="s">
        <v>5115</v>
      </c>
      <c r="K262" s="67" t="s">
        <v>47</v>
      </c>
      <c r="L262" s="67"/>
      <c r="M262" s="67" t="s">
        <v>148</v>
      </c>
      <c r="N262" s="67" t="s">
        <v>459</v>
      </c>
      <c r="O262" s="67" t="s">
        <v>53</v>
      </c>
      <c r="P262" s="67" t="s">
        <v>49</v>
      </c>
      <c r="Q262" s="67" t="s">
        <v>36</v>
      </c>
      <c r="R262" s="67" t="s">
        <v>50</v>
      </c>
      <c r="S262" s="67" t="s">
        <v>43</v>
      </c>
      <c r="T262" s="67" t="s">
        <v>75</v>
      </c>
      <c r="U262" s="67" t="s">
        <v>51</v>
      </c>
      <c r="V262" s="67" t="s">
        <v>37</v>
      </c>
      <c r="W262" s="67" t="s">
        <v>54</v>
      </c>
      <c r="X262" s="67" t="s">
        <v>39</v>
      </c>
      <c r="Y262" s="67" t="s">
        <v>103</v>
      </c>
      <c r="Z262" s="67" t="s">
        <v>52</v>
      </c>
      <c r="AA262" s="67" t="s">
        <v>5116</v>
      </c>
      <c r="AB262" s="67" t="s">
        <v>5117</v>
      </c>
      <c r="AC262" s="67" t="s">
        <v>5118</v>
      </c>
      <c r="AD262" s="67"/>
      <c r="AE262" s="67"/>
    </row>
    <row r="263" spans="1:31" hidden="1" x14ac:dyDescent="0.25">
      <c r="A263" s="66">
        <v>43720</v>
      </c>
      <c r="B263" s="67">
        <v>6124</v>
      </c>
      <c r="C263" s="67">
        <v>6711</v>
      </c>
      <c r="D263" s="67" t="s">
        <v>5119</v>
      </c>
      <c r="E263" s="67" t="s">
        <v>305</v>
      </c>
      <c r="F263" s="67" t="s">
        <v>305</v>
      </c>
      <c r="G263" s="68"/>
      <c r="H263" s="69" t="s">
        <v>5120</v>
      </c>
      <c r="I263" s="69" t="s">
        <v>5121</v>
      </c>
      <c r="J263" s="67" t="s">
        <v>5122</v>
      </c>
      <c r="K263" s="67" t="s">
        <v>47</v>
      </c>
      <c r="L263" s="67">
        <v>72</v>
      </c>
      <c r="M263" s="67" t="s">
        <v>31</v>
      </c>
      <c r="N263" s="67" t="s">
        <v>36</v>
      </c>
      <c r="O263" s="67" t="s">
        <v>48</v>
      </c>
      <c r="P263" s="67" t="s">
        <v>42</v>
      </c>
      <c r="Q263" s="67" t="s">
        <v>60</v>
      </c>
      <c r="R263" s="67" t="s">
        <v>35</v>
      </c>
      <c r="S263" s="67" t="s">
        <v>57</v>
      </c>
      <c r="T263" s="67" t="s">
        <v>36</v>
      </c>
      <c r="U263" s="67" t="s">
        <v>44</v>
      </c>
      <c r="V263" s="67" t="s">
        <v>37</v>
      </c>
      <c r="W263" s="67" t="s">
        <v>36</v>
      </c>
      <c r="X263" s="67" t="s">
        <v>39</v>
      </c>
      <c r="Y263" s="67" t="s">
        <v>103</v>
      </c>
      <c r="Z263" s="67" t="s">
        <v>45</v>
      </c>
      <c r="AA263" s="67" t="s">
        <v>5123</v>
      </c>
      <c r="AB263" s="67" t="s">
        <v>5124</v>
      </c>
      <c r="AC263" s="67" t="s">
        <v>5125</v>
      </c>
      <c r="AD263" s="67" t="s">
        <v>5126</v>
      </c>
      <c r="AE263" s="67"/>
    </row>
    <row r="264" spans="1:31" hidden="1" x14ac:dyDescent="0.25">
      <c r="A264" s="66">
        <v>43719</v>
      </c>
      <c r="B264" s="67">
        <v>6126</v>
      </c>
      <c r="C264" s="67">
        <v>6713</v>
      </c>
      <c r="D264" s="67" t="s">
        <v>5127</v>
      </c>
      <c r="E264" s="67" t="s">
        <v>699</v>
      </c>
      <c r="F264" s="67" t="s">
        <v>122</v>
      </c>
      <c r="G264" s="68">
        <v>0.91666666666666663</v>
      </c>
      <c r="H264" s="69" t="s">
        <v>5128</v>
      </c>
      <c r="I264" s="69" t="s">
        <v>5129</v>
      </c>
      <c r="J264" s="67" t="s">
        <v>5130</v>
      </c>
      <c r="K264" s="67" t="s">
        <v>47</v>
      </c>
      <c r="L264" s="67">
        <v>35</v>
      </c>
      <c r="M264" s="67" t="s">
        <v>31</v>
      </c>
      <c r="N264" s="67" t="s">
        <v>459</v>
      </c>
      <c r="O264" s="67" t="s">
        <v>36</v>
      </c>
      <c r="P264" s="67" t="s">
        <v>49</v>
      </c>
      <c r="Q264" s="67" t="s">
        <v>36</v>
      </c>
      <c r="R264" s="67" t="s">
        <v>50</v>
      </c>
      <c r="S264" s="67" t="s">
        <v>3823</v>
      </c>
      <c r="T264" s="67" t="s">
        <v>927</v>
      </c>
      <c r="U264" s="67" t="s">
        <v>51</v>
      </c>
      <c r="V264" s="67" t="s">
        <v>37</v>
      </c>
      <c r="W264" s="67" t="s">
        <v>38</v>
      </c>
      <c r="X264" s="67" t="s">
        <v>71</v>
      </c>
      <c r="Y264" s="67" t="s">
        <v>105</v>
      </c>
      <c r="Z264" s="67" t="s">
        <v>52</v>
      </c>
      <c r="AA264" s="67" t="s">
        <v>5131</v>
      </c>
      <c r="AB264" s="67" t="s">
        <v>5132</v>
      </c>
      <c r="AC264" s="67" t="s">
        <v>5593</v>
      </c>
      <c r="AD264" s="67"/>
      <c r="AE264" s="67"/>
    </row>
    <row r="265" spans="1:31" hidden="1" x14ac:dyDescent="0.25">
      <c r="A265" s="66">
        <v>43719</v>
      </c>
      <c r="B265" s="67">
        <v>6125</v>
      </c>
      <c r="C265" s="67">
        <v>6712</v>
      </c>
      <c r="D265" s="67" t="s">
        <v>5133</v>
      </c>
      <c r="E265" s="67" t="s">
        <v>121</v>
      </c>
      <c r="F265" s="67" t="s">
        <v>122</v>
      </c>
      <c r="G265" s="68">
        <v>0.3125</v>
      </c>
      <c r="H265" s="69" t="s">
        <v>5134</v>
      </c>
      <c r="I265" s="69" t="s">
        <v>5135</v>
      </c>
      <c r="J265" s="67" t="s">
        <v>5136</v>
      </c>
      <c r="K265" s="67" t="s">
        <v>47</v>
      </c>
      <c r="L265" s="67">
        <v>46</v>
      </c>
      <c r="M265" s="67" t="s">
        <v>31</v>
      </c>
      <c r="N265" s="67" t="s">
        <v>459</v>
      </c>
      <c r="O265" s="67" t="s">
        <v>36</v>
      </c>
      <c r="P265" s="67" t="s">
        <v>49</v>
      </c>
      <c r="Q265" s="67" t="s">
        <v>34</v>
      </c>
      <c r="R265" s="67" t="s">
        <v>56</v>
      </c>
      <c r="S265" s="67" t="s">
        <v>65</v>
      </c>
      <c r="T265" s="67" t="s">
        <v>75</v>
      </c>
      <c r="U265" s="67" t="s">
        <v>51</v>
      </c>
      <c r="V265" s="67" t="s">
        <v>157</v>
      </c>
      <c r="W265" s="67" t="s">
        <v>54</v>
      </c>
      <c r="X265" s="67" t="s">
        <v>39</v>
      </c>
      <c r="Y265" s="67" t="s">
        <v>104</v>
      </c>
      <c r="Z265" s="67" t="s">
        <v>52</v>
      </c>
      <c r="AA265" s="67" t="s">
        <v>5137</v>
      </c>
      <c r="AB265" s="67" t="s">
        <v>5138</v>
      </c>
      <c r="AC265" s="67"/>
      <c r="AD265" s="67"/>
      <c r="AE265" s="67"/>
    </row>
    <row r="266" spans="1:31" hidden="1" x14ac:dyDescent="0.25">
      <c r="A266" s="66">
        <v>43718</v>
      </c>
      <c r="B266" s="67">
        <v>6122</v>
      </c>
      <c r="C266" s="67">
        <v>6708</v>
      </c>
      <c r="D266" s="67" t="s">
        <v>5139</v>
      </c>
      <c r="E266" s="67" t="s">
        <v>867</v>
      </c>
      <c r="F266" s="67" t="s">
        <v>46</v>
      </c>
      <c r="G266" s="68">
        <v>0.54166666666666663</v>
      </c>
      <c r="H266" s="69" t="s">
        <v>5140</v>
      </c>
      <c r="I266" s="69" t="s">
        <v>5141</v>
      </c>
      <c r="J266" s="67" t="s">
        <v>5142</v>
      </c>
      <c r="K266" s="67" t="s">
        <v>47</v>
      </c>
      <c r="L266" s="67">
        <v>70</v>
      </c>
      <c r="M266" s="67" t="s">
        <v>31</v>
      </c>
      <c r="N266" s="67" t="s">
        <v>459</v>
      </c>
      <c r="O266" s="67" t="s">
        <v>36</v>
      </c>
      <c r="P266" s="67" t="s">
        <v>49</v>
      </c>
      <c r="Q266" s="67" t="s">
        <v>60</v>
      </c>
      <c r="R266" s="67" t="s">
        <v>50</v>
      </c>
      <c r="S266" s="67" t="s">
        <v>43</v>
      </c>
      <c r="T266" s="67" t="s">
        <v>147</v>
      </c>
      <c r="U266" s="67" t="s">
        <v>36</v>
      </c>
      <c r="V266" s="67" t="s">
        <v>37</v>
      </c>
      <c r="W266" s="67" t="s">
        <v>54</v>
      </c>
      <c r="X266" s="67" t="s">
        <v>39</v>
      </c>
      <c r="Y266" s="67" t="s">
        <v>39</v>
      </c>
      <c r="Z266" s="67" t="s">
        <v>120</v>
      </c>
      <c r="AA266" s="67" t="s">
        <v>5143</v>
      </c>
      <c r="AB266" s="67" t="s">
        <v>5144</v>
      </c>
      <c r="AC266" s="67"/>
      <c r="AD266" s="67"/>
      <c r="AE266" s="67"/>
    </row>
    <row r="267" spans="1:31" hidden="1" x14ac:dyDescent="0.25">
      <c r="A267" s="66">
        <v>43718</v>
      </c>
      <c r="B267" s="67">
        <v>6122</v>
      </c>
      <c r="C267" s="67">
        <v>6709</v>
      </c>
      <c r="D267" s="67" t="s">
        <v>5139</v>
      </c>
      <c r="E267" s="67" t="s">
        <v>867</v>
      </c>
      <c r="F267" s="67" t="s">
        <v>46</v>
      </c>
      <c r="G267" s="68">
        <v>0.54166666666666663</v>
      </c>
      <c r="H267" s="69" t="s">
        <v>5140</v>
      </c>
      <c r="I267" s="69" t="s">
        <v>5141</v>
      </c>
      <c r="J267" s="67" t="s">
        <v>5142</v>
      </c>
      <c r="K267" s="67" t="s">
        <v>30</v>
      </c>
      <c r="L267" s="67">
        <v>70</v>
      </c>
      <c r="M267" s="67" t="s">
        <v>31</v>
      </c>
      <c r="N267" s="67" t="s">
        <v>459</v>
      </c>
      <c r="O267" s="67" t="s">
        <v>36</v>
      </c>
      <c r="P267" s="67" t="s">
        <v>49</v>
      </c>
      <c r="Q267" s="67" t="s">
        <v>60</v>
      </c>
      <c r="R267" s="67" t="s">
        <v>50</v>
      </c>
      <c r="S267" s="67" t="s">
        <v>43</v>
      </c>
      <c r="T267" s="67" t="s">
        <v>147</v>
      </c>
      <c r="U267" s="67" t="s">
        <v>36</v>
      </c>
      <c r="V267" s="67" t="s">
        <v>37</v>
      </c>
      <c r="W267" s="67" t="s">
        <v>54</v>
      </c>
      <c r="X267" s="67" t="s">
        <v>39</v>
      </c>
      <c r="Y267" s="67" t="s">
        <v>39</v>
      </c>
      <c r="Z267" s="67" t="s">
        <v>120</v>
      </c>
      <c r="AA267" s="67" t="s">
        <v>5143</v>
      </c>
      <c r="AB267" s="67" t="s">
        <v>5144</v>
      </c>
      <c r="AC267" s="67"/>
      <c r="AD267" s="67"/>
      <c r="AE267" s="67"/>
    </row>
    <row r="268" spans="1:31" hidden="1" x14ac:dyDescent="0.25">
      <c r="A268" s="66">
        <v>43718</v>
      </c>
      <c r="B268" s="67">
        <v>6121</v>
      </c>
      <c r="C268" s="67">
        <v>6707</v>
      </c>
      <c r="D268" s="67" t="s">
        <v>5145</v>
      </c>
      <c r="E268" s="67" t="s">
        <v>79</v>
      </c>
      <c r="F268" s="67" t="s">
        <v>59</v>
      </c>
      <c r="G268" s="68">
        <v>0.8125</v>
      </c>
      <c r="H268" s="69" t="s">
        <v>5146</v>
      </c>
      <c r="I268" s="69" t="s">
        <v>5147</v>
      </c>
      <c r="J268" s="67" t="s">
        <v>5148</v>
      </c>
      <c r="K268" s="67" t="s">
        <v>47</v>
      </c>
      <c r="L268" s="67">
        <v>54</v>
      </c>
      <c r="M268" s="67" t="s">
        <v>31</v>
      </c>
      <c r="N268" s="67" t="s">
        <v>459</v>
      </c>
      <c r="O268" s="67" t="s">
        <v>48</v>
      </c>
      <c r="P268" s="67" t="s">
        <v>49</v>
      </c>
      <c r="Q268" s="67" t="s">
        <v>36</v>
      </c>
      <c r="R268" s="67" t="s">
        <v>56</v>
      </c>
      <c r="S268" s="67" t="s">
        <v>3823</v>
      </c>
      <c r="T268" s="67" t="s">
        <v>147</v>
      </c>
      <c r="U268" s="67" t="s">
        <v>51</v>
      </c>
      <c r="V268" s="67" t="s">
        <v>37</v>
      </c>
      <c r="W268" s="67" t="s">
        <v>386</v>
      </c>
      <c r="X268" s="67" t="s">
        <v>71</v>
      </c>
      <c r="Y268" s="67" t="s">
        <v>163</v>
      </c>
      <c r="Z268" s="67" t="s">
        <v>40</v>
      </c>
      <c r="AA268" s="67" t="s">
        <v>5149</v>
      </c>
      <c r="AB268" s="67" t="s">
        <v>5150</v>
      </c>
      <c r="AC268" s="67" t="s">
        <v>5151</v>
      </c>
      <c r="AD268" s="67" t="s">
        <v>5152</v>
      </c>
      <c r="AE268" s="67"/>
    </row>
    <row r="269" spans="1:31" hidden="1" x14ac:dyDescent="0.25">
      <c r="A269" s="66">
        <v>43718</v>
      </c>
      <c r="B269" s="67">
        <v>6118</v>
      </c>
      <c r="C269" s="67">
        <v>6704</v>
      </c>
      <c r="D269" s="67" t="s">
        <v>611</v>
      </c>
      <c r="E269" s="67" t="s">
        <v>111</v>
      </c>
      <c r="F269" s="67" t="s">
        <v>41</v>
      </c>
      <c r="G269" s="68">
        <v>0.6694444444444444</v>
      </c>
      <c r="H269" s="69" t="s">
        <v>5153</v>
      </c>
      <c r="I269" s="69" t="s">
        <v>5154</v>
      </c>
      <c r="J269" s="67" t="s">
        <v>5155</v>
      </c>
      <c r="K269" s="67" t="s">
        <v>47</v>
      </c>
      <c r="L269" s="67">
        <v>75</v>
      </c>
      <c r="M269" s="67" t="s">
        <v>119</v>
      </c>
      <c r="N269" s="67" t="s">
        <v>36</v>
      </c>
      <c r="O269" s="67" t="s">
        <v>53</v>
      </c>
      <c r="P269" s="67" t="s">
        <v>42</v>
      </c>
      <c r="Q269" s="67" t="s">
        <v>60</v>
      </c>
      <c r="R269" s="67" t="s">
        <v>35</v>
      </c>
      <c r="S269" s="67" t="s">
        <v>43</v>
      </c>
      <c r="T269" s="67" t="s">
        <v>36</v>
      </c>
      <c r="U269" s="67" t="s">
        <v>70</v>
      </c>
      <c r="V269" s="67" t="s">
        <v>37</v>
      </c>
      <c r="W269" s="67" t="s">
        <v>54</v>
      </c>
      <c r="X269" s="67" t="s">
        <v>39</v>
      </c>
      <c r="Y269" s="67" t="s">
        <v>39</v>
      </c>
      <c r="Z269" s="67" t="s">
        <v>40</v>
      </c>
      <c r="AA269" s="67" t="s">
        <v>5156</v>
      </c>
      <c r="AB269" s="67" t="s">
        <v>5157</v>
      </c>
      <c r="AC269" s="67" t="s">
        <v>5158</v>
      </c>
      <c r="AD269" s="67"/>
      <c r="AE269" s="67"/>
    </row>
    <row r="270" spans="1:31" hidden="1" x14ac:dyDescent="0.25">
      <c r="A270" s="66">
        <v>43717</v>
      </c>
      <c r="B270" s="67">
        <v>6120</v>
      </c>
      <c r="C270" s="67">
        <v>6706</v>
      </c>
      <c r="D270" s="67" t="s">
        <v>5159</v>
      </c>
      <c r="E270" s="67" t="s">
        <v>80</v>
      </c>
      <c r="F270" s="67" t="s">
        <v>80</v>
      </c>
      <c r="G270" s="68">
        <v>0.14583333333333334</v>
      </c>
      <c r="H270" s="69" t="s">
        <v>5160</v>
      </c>
      <c r="I270" s="69" t="s">
        <v>5161</v>
      </c>
      <c r="J270" s="67" t="s">
        <v>5162</v>
      </c>
      <c r="K270" s="67" t="s">
        <v>47</v>
      </c>
      <c r="L270" s="67">
        <v>26</v>
      </c>
      <c r="M270" s="67" t="s">
        <v>31</v>
      </c>
      <c r="N270" s="67" t="s">
        <v>32</v>
      </c>
      <c r="O270" s="67" t="s">
        <v>48</v>
      </c>
      <c r="P270" s="67" t="s">
        <v>62</v>
      </c>
      <c r="Q270" s="67" t="s">
        <v>492</v>
      </c>
      <c r="R270" s="67" t="s">
        <v>35</v>
      </c>
      <c r="S270" s="67" t="s">
        <v>346</v>
      </c>
      <c r="T270" s="67" t="s">
        <v>36</v>
      </c>
      <c r="U270" s="67" t="s">
        <v>44</v>
      </c>
      <c r="V270" s="67" t="s">
        <v>37</v>
      </c>
      <c r="W270" s="67" t="s">
        <v>38</v>
      </c>
      <c r="X270" s="67" t="s">
        <v>39</v>
      </c>
      <c r="Y270" s="67" t="s">
        <v>103</v>
      </c>
      <c r="Z270" s="67" t="s">
        <v>45</v>
      </c>
      <c r="AA270" s="67" t="s">
        <v>5163</v>
      </c>
      <c r="AB270" s="67" t="s">
        <v>5164</v>
      </c>
      <c r="AC270" s="67" t="s">
        <v>5165</v>
      </c>
      <c r="AD270" s="67" t="s">
        <v>5166</v>
      </c>
      <c r="AE270" s="67"/>
    </row>
    <row r="271" spans="1:31" hidden="1" x14ac:dyDescent="0.25">
      <c r="A271" s="66">
        <v>43717</v>
      </c>
      <c r="B271" s="67">
        <v>6119</v>
      </c>
      <c r="C271" s="67">
        <v>6705</v>
      </c>
      <c r="D271" s="67" t="s">
        <v>5167</v>
      </c>
      <c r="E271" s="67" t="s">
        <v>125</v>
      </c>
      <c r="F271" s="67" t="s">
        <v>46</v>
      </c>
      <c r="G271" s="68"/>
      <c r="H271" s="69" t="s">
        <v>5168</v>
      </c>
      <c r="I271" s="69" t="s">
        <v>5169</v>
      </c>
      <c r="J271" s="67" t="s">
        <v>5170</v>
      </c>
      <c r="K271" s="67" t="s">
        <v>47</v>
      </c>
      <c r="L271" s="67">
        <v>34</v>
      </c>
      <c r="M271" s="67" t="s">
        <v>31</v>
      </c>
      <c r="N271" s="67" t="s">
        <v>155</v>
      </c>
      <c r="O271" s="67" t="s">
        <v>385</v>
      </c>
      <c r="P271" s="67" t="s">
        <v>42</v>
      </c>
      <c r="Q271" s="67" t="s">
        <v>36</v>
      </c>
      <c r="R271" s="67" t="s">
        <v>35</v>
      </c>
      <c r="S271" s="67" t="s">
        <v>3823</v>
      </c>
      <c r="T271" s="67" t="s">
        <v>36</v>
      </c>
      <c r="U271" s="67" t="s">
        <v>44</v>
      </c>
      <c r="V271" s="67" t="s">
        <v>37</v>
      </c>
      <c r="W271" s="67" t="s">
        <v>169</v>
      </c>
      <c r="X271" s="67" t="s">
        <v>71</v>
      </c>
      <c r="Y271" s="67" t="s">
        <v>103</v>
      </c>
      <c r="Z271" s="67" t="s">
        <v>45</v>
      </c>
      <c r="AA271" s="67" t="s">
        <v>5171</v>
      </c>
      <c r="AB271" s="67" t="s">
        <v>5172</v>
      </c>
      <c r="AC271" s="67" t="s">
        <v>5173</v>
      </c>
      <c r="AD271" s="67" t="s">
        <v>5174</v>
      </c>
      <c r="AE271" s="67" t="s">
        <v>5383</v>
      </c>
    </row>
    <row r="272" spans="1:31" hidden="1" x14ac:dyDescent="0.25">
      <c r="A272" s="66">
        <v>43717</v>
      </c>
      <c r="B272" s="67">
        <v>6116</v>
      </c>
      <c r="C272" s="67">
        <v>6702</v>
      </c>
      <c r="D272" s="67" t="s">
        <v>5175</v>
      </c>
      <c r="E272" s="67" t="s">
        <v>979</v>
      </c>
      <c r="F272" s="67" t="s">
        <v>59</v>
      </c>
      <c r="G272" s="68">
        <v>0.79166666666666663</v>
      </c>
      <c r="H272" s="69" t="s">
        <v>5176</v>
      </c>
      <c r="I272" s="69" t="s">
        <v>5177</v>
      </c>
      <c r="J272" s="67" t="s">
        <v>5178</v>
      </c>
      <c r="K272" s="67" t="s">
        <v>30</v>
      </c>
      <c r="L272" s="67">
        <v>59</v>
      </c>
      <c r="M272" s="67" t="s">
        <v>31</v>
      </c>
      <c r="N272" s="67" t="s">
        <v>36</v>
      </c>
      <c r="O272" s="67" t="s">
        <v>368</v>
      </c>
      <c r="P272" s="67" t="s">
        <v>42</v>
      </c>
      <c r="Q272" s="67" t="s">
        <v>36</v>
      </c>
      <c r="R272" s="67" t="s">
        <v>36</v>
      </c>
      <c r="S272" s="67" t="s">
        <v>501</v>
      </c>
      <c r="T272" s="67" t="s">
        <v>863</v>
      </c>
      <c r="U272" s="67" t="s">
        <v>44</v>
      </c>
      <c r="V272" s="67" t="s">
        <v>37</v>
      </c>
      <c r="W272" s="67" t="s">
        <v>54</v>
      </c>
      <c r="X272" s="67" t="s">
        <v>39</v>
      </c>
      <c r="Y272" s="67" t="s">
        <v>39</v>
      </c>
      <c r="Z272" s="67" t="s">
        <v>45</v>
      </c>
      <c r="AA272" s="67" t="s">
        <v>5179</v>
      </c>
      <c r="AB272" s="67"/>
      <c r="AC272" s="67"/>
      <c r="AD272" s="67"/>
      <c r="AE272" s="67"/>
    </row>
    <row r="273" spans="1:31" hidden="1" x14ac:dyDescent="0.25">
      <c r="A273" s="66">
        <v>43717</v>
      </c>
      <c r="B273" s="67">
        <v>6112</v>
      </c>
      <c r="C273" s="67">
        <v>6698</v>
      </c>
      <c r="D273" s="67" t="s">
        <v>4932</v>
      </c>
      <c r="E273" s="67" t="s">
        <v>404</v>
      </c>
      <c r="F273" s="67" t="s">
        <v>405</v>
      </c>
      <c r="G273" s="68"/>
      <c r="H273" s="69" t="s">
        <v>4933</v>
      </c>
      <c r="I273" s="69" t="s">
        <v>4934</v>
      </c>
      <c r="J273" s="67" t="s">
        <v>4935</v>
      </c>
      <c r="K273" s="67"/>
      <c r="L273" s="67"/>
      <c r="M273" s="67" t="s">
        <v>31</v>
      </c>
      <c r="N273" s="67" t="s">
        <v>36</v>
      </c>
      <c r="O273" s="67" t="s">
        <v>36</v>
      </c>
      <c r="P273" s="67" t="s">
        <v>42</v>
      </c>
      <c r="Q273" s="67" t="s">
        <v>60</v>
      </c>
      <c r="R273" s="67" t="s">
        <v>76</v>
      </c>
      <c r="S273" s="67" t="s">
        <v>65</v>
      </c>
      <c r="T273" s="67" t="s">
        <v>36</v>
      </c>
      <c r="U273" s="67" t="s">
        <v>109</v>
      </c>
      <c r="V273" s="67" t="s">
        <v>66</v>
      </c>
      <c r="W273" s="67" t="s">
        <v>54</v>
      </c>
      <c r="X273" s="67" t="s">
        <v>107</v>
      </c>
      <c r="Y273" s="67" t="s">
        <v>129</v>
      </c>
      <c r="Z273" s="67" t="s">
        <v>108</v>
      </c>
      <c r="AA273" s="67" t="s">
        <v>4936</v>
      </c>
      <c r="AB273" s="67"/>
      <c r="AC273" s="67"/>
      <c r="AD273" s="67"/>
      <c r="AE273" s="67"/>
    </row>
    <row r="274" spans="1:31" hidden="1" x14ac:dyDescent="0.25">
      <c r="A274" s="66">
        <v>43716</v>
      </c>
      <c r="B274" s="67">
        <v>6117</v>
      </c>
      <c r="C274" s="67">
        <v>6703</v>
      </c>
      <c r="D274" s="67" t="s">
        <v>3154</v>
      </c>
      <c r="E274" s="67" t="s">
        <v>1084</v>
      </c>
      <c r="F274" s="67" t="s">
        <v>41</v>
      </c>
      <c r="G274" s="68">
        <v>0.625</v>
      </c>
      <c r="H274" s="69" t="s">
        <v>5418</v>
      </c>
      <c r="I274" s="69" t="s">
        <v>5180</v>
      </c>
      <c r="J274" s="67" t="s">
        <v>5181</v>
      </c>
      <c r="K274" s="67" t="s">
        <v>47</v>
      </c>
      <c r="L274" s="67">
        <v>70</v>
      </c>
      <c r="M274" s="67" t="s">
        <v>31</v>
      </c>
      <c r="N274" s="67" t="s">
        <v>519</v>
      </c>
      <c r="O274" s="67" t="s">
        <v>36</v>
      </c>
      <c r="P274" s="67" t="s">
        <v>62</v>
      </c>
      <c r="Q274" s="67" t="s">
        <v>60</v>
      </c>
      <c r="R274" s="67" t="s">
        <v>35</v>
      </c>
      <c r="S274" s="67" t="s">
        <v>65</v>
      </c>
      <c r="T274" s="67" t="s">
        <v>36</v>
      </c>
      <c r="U274" s="67" t="s">
        <v>109</v>
      </c>
      <c r="V274" s="67" t="s">
        <v>66</v>
      </c>
      <c r="W274" s="67" t="s">
        <v>54</v>
      </c>
      <c r="X274" s="67" t="s">
        <v>39</v>
      </c>
      <c r="Y274" s="67" t="s">
        <v>129</v>
      </c>
      <c r="Z274" s="67" t="s">
        <v>108</v>
      </c>
      <c r="AA274" s="67" t="s">
        <v>5182</v>
      </c>
      <c r="AB274" s="67" t="s">
        <v>5183</v>
      </c>
      <c r="AC274" s="67" t="s">
        <v>5184</v>
      </c>
      <c r="AD274" s="67" t="s">
        <v>5185</v>
      </c>
      <c r="AE274" s="67"/>
    </row>
    <row r="275" spans="1:31" hidden="1" x14ac:dyDescent="0.25">
      <c r="A275" s="66">
        <v>43715</v>
      </c>
      <c r="B275" s="67">
        <v>6113</v>
      </c>
      <c r="C275" s="67">
        <v>6699</v>
      </c>
      <c r="D275" s="67" t="s">
        <v>4937</v>
      </c>
      <c r="E275" s="67" t="s">
        <v>156</v>
      </c>
      <c r="F275" s="67" t="s">
        <v>123</v>
      </c>
      <c r="G275" s="68">
        <v>0.72430555555555554</v>
      </c>
      <c r="H275" s="69" t="s">
        <v>4938</v>
      </c>
      <c r="I275" s="69" t="s">
        <v>4939</v>
      </c>
      <c r="J275" s="67" t="s">
        <v>4940</v>
      </c>
      <c r="K275" s="67" t="s">
        <v>30</v>
      </c>
      <c r="L275" s="67">
        <v>58</v>
      </c>
      <c r="M275" s="67" t="s">
        <v>31</v>
      </c>
      <c r="N275" s="67" t="s">
        <v>36</v>
      </c>
      <c r="O275" s="67" t="s">
        <v>36</v>
      </c>
      <c r="P275" s="67" t="s">
        <v>33</v>
      </c>
      <c r="Q275" s="67" t="s">
        <v>36</v>
      </c>
      <c r="R275" s="67" t="s">
        <v>35</v>
      </c>
      <c r="S275" s="67" t="s">
        <v>65</v>
      </c>
      <c r="T275" s="67" t="s">
        <v>147</v>
      </c>
      <c r="U275" s="67" t="s">
        <v>109</v>
      </c>
      <c r="V275" s="67" t="s">
        <v>66</v>
      </c>
      <c r="W275" s="67" t="s">
        <v>54</v>
      </c>
      <c r="X275" s="67" t="s">
        <v>107</v>
      </c>
      <c r="Y275" s="67" t="s">
        <v>129</v>
      </c>
      <c r="Z275" s="67" t="s">
        <v>108</v>
      </c>
      <c r="AA275" s="67" t="s">
        <v>4941</v>
      </c>
      <c r="AB275" s="67" t="s">
        <v>4942</v>
      </c>
      <c r="AC275" s="67" t="s">
        <v>4943</v>
      </c>
      <c r="AD275" s="67"/>
      <c r="AE275" s="67"/>
    </row>
    <row r="276" spans="1:31" hidden="1" x14ac:dyDescent="0.25">
      <c r="A276" s="66">
        <v>43715</v>
      </c>
      <c r="B276" s="67">
        <v>6111</v>
      </c>
      <c r="C276" s="67">
        <v>6695</v>
      </c>
      <c r="D276" s="67" t="s">
        <v>4944</v>
      </c>
      <c r="E276" s="67" t="s">
        <v>979</v>
      </c>
      <c r="F276" s="67" t="s">
        <v>59</v>
      </c>
      <c r="G276" s="68">
        <v>0.52083333333333337</v>
      </c>
      <c r="H276" s="69" t="s">
        <v>4945</v>
      </c>
      <c r="I276" s="69" t="s">
        <v>4946</v>
      </c>
      <c r="J276" s="67" t="s">
        <v>4947</v>
      </c>
      <c r="K276" s="67" t="s">
        <v>148</v>
      </c>
      <c r="L276" s="67"/>
      <c r="M276" s="67" t="s">
        <v>31</v>
      </c>
      <c r="N276" s="67" t="s">
        <v>126</v>
      </c>
      <c r="O276" s="67" t="s">
        <v>36</v>
      </c>
      <c r="P276" s="67" t="s">
        <v>49</v>
      </c>
      <c r="Q276" s="67" t="s">
        <v>36</v>
      </c>
      <c r="R276" s="67" t="s">
        <v>56</v>
      </c>
      <c r="S276" s="67" t="s">
        <v>127</v>
      </c>
      <c r="T276" s="67" t="s">
        <v>36</v>
      </c>
      <c r="U276" s="67" t="s">
        <v>51</v>
      </c>
      <c r="V276" s="67" t="s">
        <v>37</v>
      </c>
      <c r="W276" s="67" t="s">
        <v>301</v>
      </c>
      <c r="X276" s="67" t="s">
        <v>71</v>
      </c>
      <c r="Y276" s="67" t="s">
        <v>103</v>
      </c>
      <c r="Z276" s="67" t="s">
        <v>52</v>
      </c>
      <c r="AA276" s="67" t="s">
        <v>4948</v>
      </c>
      <c r="AB276" s="67" t="s">
        <v>4949</v>
      </c>
      <c r="AC276" s="67" t="s">
        <v>4950</v>
      </c>
      <c r="AD276" s="67"/>
      <c r="AE276" s="67"/>
    </row>
    <row r="277" spans="1:31" hidden="1" x14ac:dyDescent="0.25">
      <c r="A277" s="66">
        <v>43715</v>
      </c>
      <c r="B277" s="67">
        <v>6111</v>
      </c>
      <c r="C277" s="67">
        <v>6696</v>
      </c>
      <c r="D277" s="67" t="s">
        <v>4944</v>
      </c>
      <c r="E277" s="67" t="s">
        <v>979</v>
      </c>
      <c r="F277" s="67" t="s">
        <v>59</v>
      </c>
      <c r="G277" s="68">
        <v>0.52083333333333337</v>
      </c>
      <c r="H277" s="69" t="s">
        <v>4945</v>
      </c>
      <c r="I277" s="69" t="s">
        <v>4946</v>
      </c>
      <c r="J277" s="67" t="s">
        <v>4947</v>
      </c>
      <c r="K277" s="67" t="s">
        <v>148</v>
      </c>
      <c r="L277" s="67"/>
      <c r="M277" s="67" t="s">
        <v>31</v>
      </c>
      <c r="N277" s="67" t="s">
        <v>126</v>
      </c>
      <c r="O277" s="67" t="s">
        <v>36</v>
      </c>
      <c r="P277" s="67" t="s">
        <v>49</v>
      </c>
      <c r="Q277" s="67" t="s">
        <v>36</v>
      </c>
      <c r="R277" s="67" t="s">
        <v>56</v>
      </c>
      <c r="S277" s="67" t="s">
        <v>127</v>
      </c>
      <c r="T277" s="67" t="s">
        <v>36</v>
      </c>
      <c r="U277" s="67" t="s">
        <v>51</v>
      </c>
      <c r="V277" s="67" t="s">
        <v>37</v>
      </c>
      <c r="W277" s="67" t="s">
        <v>301</v>
      </c>
      <c r="X277" s="67" t="s">
        <v>71</v>
      </c>
      <c r="Y277" s="67" t="s">
        <v>103</v>
      </c>
      <c r="Z277" s="67" t="s">
        <v>52</v>
      </c>
      <c r="AA277" s="67" t="s">
        <v>4948</v>
      </c>
      <c r="AB277" s="67" t="s">
        <v>4949</v>
      </c>
      <c r="AC277" s="67" t="s">
        <v>4950</v>
      </c>
      <c r="AD277" s="67"/>
      <c r="AE277" s="67"/>
    </row>
    <row r="278" spans="1:31" hidden="1" x14ac:dyDescent="0.25">
      <c r="A278" s="66">
        <v>43715</v>
      </c>
      <c r="B278" s="67">
        <v>6111</v>
      </c>
      <c r="C278" s="67">
        <v>6697</v>
      </c>
      <c r="D278" s="67" t="s">
        <v>4944</v>
      </c>
      <c r="E278" s="67" t="s">
        <v>979</v>
      </c>
      <c r="F278" s="67" t="s">
        <v>59</v>
      </c>
      <c r="G278" s="68">
        <v>0.52083333333333337</v>
      </c>
      <c r="H278" s="69" t="s">
        <v>4945</v>
      </c>
      <c r="I278" s="69" t="s">
        <v>4946</v>
      </c>
      <c r="J278" s="67" t="s">
        <v>4947</v>
      </c>
      <c r="K278" s="67" t="s">
        <v>148</v>
      </c>
      <c r="L278" s="67"/>
      <c r="M278" s="67" t="s">
        <v>31</v>
      </c>
      <c r="N278" s="67" t="s">
        <v>126</v>
      </c>
      <c r="O278" s="67" t="s">
        <v>36</v>
      </c>
      <c r="P278" s="67" t="s">
        <v>49</v>
      </c>
      <c r="Q278" s="67" t="s">
        <v>36</v>
      </c>
      <c r="R278" s="67" t="s">
        <v>56</v>
      </c>
      <c r="S278" s="67" t="s">
        <v>127</v>
      </c>
      <c r="T278" s="67" t="s">
        <v>36</v>
      </c>
      <c r="U278" s="67" t="s">
        <v>51</v>
      </c>
      <c r="V278" s="67" t="s">
        <v>37</v>
      </c>
      <c r="W278" s="67" t="s">
        <v>301</v>
      </c>
      <c r="X278" s="67" t="s">
        <v>71</v>
      </c>
      <c r="Y278" s="67" t="s">
        <v>103</v>
      </c>
      <c r="Z278" s="67" t="s">
        <v>52</v>
      </c>
      <c r="AA278" s="67" t="s">
        <v>4948</v>
      </c>
      <c r="AB278" s="67" t="s">
        <v>4949</v>
      </c>
      <c r="AC278" s="67" t="s">
        <v>4950</v>
      </c>
      <c r="AD278" s="67"/>
      <c r="AE278" s="67"/>
    </row>
    <row r="279" spans="1:31" hidden="1" x14ac:dyDescent="0.25">
      <c r="A279" s="66">
        <v>43714</v>
      </c>
      <c r="B279" s="67">
        <v>6115</v>
      </c>
      <c r="C279" s="67">
        <v>6701</v>
      </c>
      <c r="D279" s="67" t="s">
        <v>4951</v>
      </c>
      <c r="E279" s="67" t="s">
        <v>1291</v>
      </c>
      <c r="F279" s="67" t="s">
        <v>46</v>
      </c>
      <c r="G279" s="68">
        <v>0.57291666666666663</v>
      </c>
      <c r="H279" s="69" t="s">
        <v>4952</v>
      </c>
      <c r="I279" s="69" t="s">
        <v>4953</v>
      </c>
      <c r="J279" s="67" t="s">
        <v>4954</v>
      </c>
      <c r="K279" s="67" t="s">
        <v>30</v>
      </c>
      <c r="L279" s="67">
        <v>70</v>
      </c>
      <c r="M279" s="67" t="s">
        <v>31</v>
      </c>
      <c r="N279" s="67" t="s">
        <v>36</v>
      </c>
      <c r="O279" s="67" t="s">
        <v>48</v>
      </c>
      <c r="P279" s="67" t="s">
        <v>33</v>
      </c>
      <c r="Q279" s="67" t="s">
        <v>60</v>
      </c>
      <c r="R279" s="67" t="s">
        <v>35</v>
      </c>
      <c r="S279" s="67" t="s">
        <v>2894</v>
      </c>
      <c r="T279" s="67" t="s">
        <v>863</v>
      </c>
      <c r="U279" s="67" t="s">
        <v>70</v>
      </c>
      <c r="V279" s="67" t="s">
        <v>37</v>
      </c>
      <c r="W279" s="67" t="s">
        <v>54</v>
      </c>
      <c r="X279" s="67" t="s">
        <v>39</v>
      </c>
      <c r="Y279" s="67" t="s">
        <v>39</v>
      </c>
      <c r="Z279" s="67" t="s">
        <v>40</v>
      </c>
      <c r="AA279" s="67" t="s">
        <v>4955</v>
      </c>
      <c r="AB279" s="67" t="s">
        <v>4956</v>
      </c>
      <c r="AC279" s="67" t="s">
        <v>4957</v>
      </c>
      <c r="AD279" s="67" t="s">
        <v>4958</v>
      </c>
      <c r="AE279" s="67"/>
    </row>
    <row r="280" spans="1:31" hidden="1" x14ac:dyDescent="0.25">
      <c r="A280" s="66">
        <v>43714</v>
      </c>
      <c r="B280" s="67">
        <v>6110</v>
      </c>
      <c r="C280" s="67">
        <v>6694</v>
      </c>
      <c r="D280" s="67" t="s">
        <v>4959</v>
      </c>
      <c r="E280" s="67" t="s">
        <v>693</v>
      </c>
      <c r="F280" s="67" t="s">
        <v>123</v>
      </c>
      <c r="G280" s="68">
        <v>0.57291666666666663</v>
      </c>
      <c r="H280" s="69" t="s">
        <v>4960</v>
      </c>
      <c r="I280" s="69" t="s">
        <v>4961</v>
      </c>
      <c r="J280" s="67" t="s">
        <v>4962</v>
      </c>
      <c r="K280" s="67" t="s">
        <v>47</v>
      </c>
      <c r="L280" s="67">
        <v>75</v>
      </c>
      <c r="M280" s="67" t="s">
        <v>31</v>
      </c>
      <c r="N280" s="67" t="s">
        <v>519</v>
      </c>
      <c r="O280" s="67" t="s">
        <v>36</v>
      </c>
      <c r="P280" s="67" t="s">
        <v>520</v>
      </c>
      <c r="Q280" s="67" t="s">
        <v>60</v>
      </c>
      <c r="R280" s="67" t="s">
        <v>35</v>
      </c>
      <c r="S280" s="67" t="s">
        <v>65</v>
      </c>
      <c r="T280" s="67" t="s">
        <v>147</v>
      </c>
      <c r="U280" s="67" t="s">
        <v>109</v>
      </c>
      <c r="V280" s="67" t="s">
        <v>66</v>
      </c>
      <c r="W280" s="67" t="s">
        <v>54</v>
      </c>
      <c r="X280" s="67" t="s">
        <v>107</v>
      </c>
      <c r="Y280" s="67" t="s">
        <v>129</v>
      </c>
      <c r="Z280" s="67" t="s">
        <v>108</v>
      </c>
      <c r="AA280" s="67" t="s">
        <v>4963</v>
      </c>
      <c r="AB280" s="67" t="s">
        <v>4964</v>
      </c>
      <c r="AC280" s="67" t="s">
        <v>4965</v>
      </c>
      <c r="AD280" s="67"/>
      <c r="AE280" s="67"/>
    </row>
    <row r="281" spans="1:31" hidden="1" x14ac:dyDescent="0.25">
      <c r="A281" s="66">
        <v>43714</v>
      </c>
      <c r="B281" s="67">
        <v>6108</v>
      </c>
      <c r="C281" s="67">
        <v>6692</v>
      </c>
      <c r="D281" s="67" t="s">
        <v>4966</v>
      </c>
      <c r="E281" s="67" t="s">
        <v>297</v>
      </c>
      <c r="F281" s="67" t="s">
        <v>46</v>
      </c>
      <c r="G281" s="68">
        <v>0.44791666666666669</v>
      </c>
      <c r="H281" s="69" t="s">
        <v>4967</v>
      </c>
      <c r="I281" s="69" t="s">
        <v>4968</v>
      </c>
      <c r="J281" s="67" t="s">
        <v>4969</v>
      </c>
      <c r="K281" s="67" t="s">
        <v>30</v>
      </c>
      <c r="L281" s="67">
        <v>81</v>
      </c>
      <c r="M281" s="67" t="s">
        <v>31</v>
      </c>
      <c r="N281" s="67" t="s">
        <v>519</v>
      </c>
      <c r="O281" s="67" t="s">
        <v>36</v>
      </c>
      <c r="P281" s="67" t="s">
        <v>520</v>
      </c>
      <c r="Q281" s="67" t="s">
        <v>60</v>
      </c>
      <c r="R281" s="67" t="s">
        <v>35</v>
      </c>
      <c r="S281" s="67" t="s">
        <v>65</v>
      </c>
      <c r="T281" s="67" t="s">
        <v>36</v>
      </c>
      <c r="U281" s="67" t="s">
        <v>70</v>
      </c>
      <c r="V281" s="67" t="s">
        <v>157</v>
      </c>
      <c r="W281" s="67" t="s">
        <v>54</v>
      </c>
      <c r="X281" s="67" t="s">
        <v>39</v>
      </c>
      <c r="Y281" s="67" t="s">
        <v>39</v>
      </c>
      <c r="Z281" s="67" t="s">
        <v>40</v>
      </c>
      <c r="AA281" s="67" t="s">
        <v>4970</v>
      </c>
      <c r="AB281" s="67" t="s">
        <v>4971</v>
      </c>
      <c r="AC281" s="67" t="s">
        <v>4972</v>
      </c>
      <c r="AD281" s="67" t="s">
        <v>4973</v>
      </c>
      <c r="AE281" s="67"/>
    </row>
    <row r="282" spans="1:31" hidden="1" x14ac:dyDescent="0.25">
      <c r="A282" s="66">
        <v>43713</v>
      </c>
      <c r="B282" s="67">
        <v>6114</v>
      </c>
      <c r="C282" s="67">
        <v>6700</v>
      </c>
      <c r="D282" s="67" t="s">
        <v>4974</v>
      </c>
      <c r="E282" s="67" t="s">
        <v>827</v>
      </c>
      <c r="F282" s="67" t="s">
        <v>537</v>
      </c>
      <c r="G282" s="68"/>
      <c r="H282" s="69" t="s">
        <v>4975</v>
      </c>
      <c r="I282" s="69" t="s">
        <v>4976</v>
      </c>
      <c r="J282" s="67" t="s">
        <v>4977</v>
      </c>
      <c r="K282" s="67" t="s">
        <v>47</v>
      </c>
      <c r="L282" s="67">
        <v>55</v>
      </c>
      <c r="M282" s="67" t="s">
        <v>31</v>
      </c>
      <c r="N282" s="67" t="s">
        <v>36</v>
      </c>
      <c r="O282" s="67" t="s">
        <v>48</v>
      </c>
      <c r="P282" s="67" t="s">
        <v>42</v>
      </c>
      <c r="Q282" s="67" t="s">
        <v>36</v>
      </c>
      <c r="R282" s="67" t="s">
        <v>35</v>
      </c>
      <c r="S282" s="67" t="s">
        <v>57</v>
      </c>
      <c r="T282" s="67" t="s">
        <v>36</v>
      </c>
      <c r="U282" s="67" t="s">
        <v>44</v>
      </c>
      <c r="V282" s="67" t="s">
        <v>37</v>
      </c>
      <c r="W282" s="67" t="s">
        <v>38</v>
      </c>
      <c r="X282" s="67" t="s">
        <v>39</v>
      </c>
      <c r="Y282" s="67" t="s">
        <v>103</v>
      </c>
      <c r="Z282" s="67" t="s">
        <v>45</v>
      </c>
      <c r="AA282" s="67" t="s">
        <v>4978</v>
      </c>
      <c r="AB282" s="67" t="s">
        <v>4979</v>
      </c>
      <c r="AC282" s="67" t="s">
        <v>4980</v>
      </c>
      <c r="AD282" s="67"/>
      <c r="AE282" s="67"/>
    </row>
    <row r="283" spans="1:31" hidden="1" x14ac:dyDescent="0.25">
      <c r="A283" s="66">
        <v>43712</v>
      </c>
      <c r="B283" s="67">
        <v>6123</v>
      </c>
      <c r="C283" s="67">
        <v>6710</v>
      </c>
      <c r="D283" s="67" t="s">
        <v>5186</v>
      </c>
      <c r="E283" s="67" t="s">
        <v>137</v>
      </c>
      <c r="F283" s="67" t="s">
        <v>122</v>
      </c>
      <c r="G283" s="68">
        <v>0.75</v>
      </c>
      <c r="H283" s="69" t="s">
        <v>5187</v>
      </c>
      <c r="I283" s="69" t="s">
        <v>5188</v>
      </c>
      <c r="J283" s="67" t="s">
        <v>5189</v>
      </c>
      <c r="K283" s="67" t="s">
        <v>47</v>
      </c>
      <c r="L283" s="67">
        <v>86</v>
      </c>
      <c r="M283" s="67" t="s">
        <v>31</v>
      </c>
      <c r="N283" s="67" t="s">
        <v>32</v>
      </c>
      <c r="O283" s="67" t="s">
        <v>48</v>
      </c>
      <c r="P283" s="67" t="s">
        <v>49</v>
      </c>
      <c r="Q283" s="67" t="s">
        <v>60</v>
      </c>
      <c r="R283" s="67" t="s">
        <v>56</v>
      </c>
      <c r="S283" s="67" t="s">
        <v>3823</v>
      </c>
      <c r="T283" s="67" t="s">
        <v>36</v>
      </c>
      <c r="U283" s="67" t="s">
        <v>51</v>
      </c>
      <c r="V283" s="67" t="s">
        <v>37</v>
      </c>
      <c r="W283" s="67" t="s">
        <v>38</v>
      </c>
      <c r="X283" s="67" t="s">
        <v>71</v>
      </c>
      <c r="Y283" s="67" t="s">
        <v>103</v>
      </c>
      <c r="Z283" s="67" t="s">
        <v>52</v>
      </c>
      <c r="AA283" s="67" t="s">
        <v>5190</v>
      </c>
      <c r="AB283" s="67" t="s">
        <v>5191</v>
      </c>
      <c r="AC283" s="67"/>
      <c r="AD283" s="67"/>
      <c r="AE283" s="67"/>
    </row>
    <row r="284" spans="1:31" hidden="1" x14ac:dyDescent="0.25">
      <c r="A284" s="66">
        <v>43712</v>
      </c>
      <c r="B284" s="67">
        <v>6109</v>
      </c>
      <c r="C284" s="67">
        <v>6693</v>
      </c>
      <c r="D284" s="67" t="s">
        <v>4981</v>
      </c>
      <c r="E284" s="67" t="s">
        <v>699</v>
      </c>
      <c r="F284" s="67" t="s">
        <v>122</v>
      </c>
      <c r="G284" s="68">
        <v>0.55902777777777779</v>
      </c>
      <c r="H284" s="69" t="s">
        <v>4982</v>
      </c>
      <c r="I284" s="69" t="s">
        <v>4983</v>
      </c>
      <c r="J284" s="67" t="s">
        <v>4984</v>
      </c>
      <c r="K284" s="67" t="s">
        <v>47</v>
      </c>
      <c r="L284" s="67">
        <v>14</v>
      </c>
      <c r="M284" s="67" t="s">
        <v>31</v>
      </c>
      <c r="N284" s="67" t="s">
        <v>32</v>
      </c>
      <c r="O284" s="67" t="s">
        <v>48</v>
      </c>
      <c r="P284" s="67" t="s">
        <v>62</v>
      </c>
      <c r="Q284" s="67" t="s">
        <v>36</v>
      </c>
      <c r="R284" s="67" t="s">
        <v>76</v>
      </c>
      <c r="S284" s="67" t="s">
        <v>1637</v>
      </c>
      <c r="T284" s="67" t="s">
        <v>863</v>
      </c>
      <c r="U284" s="67" t="s">
        <v>109</v>
      </c>
      <c r="V284" s="67" t="s">
        <v>66</v>
      </c>
      <c r="W284" s="67" t="s">
        <v>54</v>
      </c>
      <c r="X284" s="67" t="s">
        <v>107</v>
      </c>
      <c r="Y284" s="67" t="s">
        <v>129</v>
      </c>
      <c r="Z284" s="67" t="s">
        <v>108</v>
      </c>
      <c r="AA284" s="67" t="s">
        <v>4985</v>
      </c>
      <c r="AB284" s="67" t="s">
        <v>4986</v>
      </c>
      <c r="AC284" s="67" t="s">
        <v>4987</v>
      </c>
      <c r="AD284" s="67" t="s">
        <v>4988</v>
      </c>
      <c r="AE284" s="67"/>
    </row>
    <row r="285" spans="1:31" hidden="1" x14ac:dyDescent="0.25">
      <c r="A285" s="66">
        <v>43712</v>
      </c>
      <c r="B285" s="67">
        <v>6107</v>
      </c>
      <c r="C285" s="67">
        <v>6691</v>
      </c>
      <c r="D285" s="67" t="s">
        <v>4989</v>
      </c>
      <c r="E285" s="67" t="s">
        <v>412</v>
      </c>
      <c r="F285" s="67" t="s">
        <v>59</v>
      </c>
      <c r="G285" s="68"/>
      <c r="H285" s="69" t="s">
        <v>4990</v>
      </c>
      <c r="I285" s="69" t="s">
        <v>4991</v>
      </c>
      <c r="J285" s="67" t="s">
        <v>4992</v>
      </c>
      <c r="K285" s="67" t="s">
        <v>47</v>
      </c>
      <c r="L285" s="67">
        <v>79</v>
      </c>
      <c r="M285" s="67" t="s">
        <v>31</v>
      </c>
      <c r="N285" s="67" t="s">
        <v>32</v>
      </c>
      <c r="O285" s="67" t="s">
        <v>48</v>
      </c>
      <c r="P285" s="67" t="s">
        <v>62</v>
      </c>
      <c r="Q285" s="67" t="s">
        <v>60</v>
      </c>
      <c r="R285" s="67" t="s">
        <v>35</v>
      </c>
      <c r="S285" s="67" t="s">
        <v>57</v>
      </c>
      <c r="T285" s="67" t="s">
        <v>36</v>
      </c>
      <c r="U285" s="67" t="s">
        <v>44</v>
      </c>
      <c r="V285" s="67" t="s">
        <v>37</v>
      </c>
      <c r="W285" s="67" t="s">
        <v>38</v>
      </c>
      <c r="X285" s="67" t="s">
        <v>39</v>
      </c>
      <c r="Y285" s="67" t="s">
        <v>103</v>
      </c>
      <c r="Z285" s="67" t="s">
        <v>45</v>
      </c>
      <c r="AA285" s="67" t="s">
        <v>4993</v>
      </c>
      <c r="AB285" s="67" t="s">
        <v>4994</v>
      </c>
      <c r="AC285" s="67" t="s">
        <v>4995</v>
      </c>
      <c r="AD285" s="67" t="s">
        <v>4996</v>
      </c>
      <c r="AE285" s="67"/>
    </row>
    <row r="286" spans="1:31" hidden="1" x14ac:dyDescent="0.25">
      <c r="A286" s="66">
        <v>43712</v>
      </c>
      <c r="B286" s="67">
        <v>6106</v>
      </c>
      <c r="C286" s="67">
        <v>6690</v>
      </c>
      <c r="D286" s="67" t="s">
        <v>4997</v>
      </c>
      <c r="E286" s="67" t="s">
        <v>404</v>
      </c>
      <c r="F286" s="67" t="s">
        <v>405</v>
      </c>
      <c r="G286" s="68">
        <v>0.5625</v>
      </c>
      <c r="H286" s="69" t="s">
        <v>4998</v>
      </c>
      <c r="I286" s="69" t="s">
        <v>4999</v>
      </c>
      <c r="J286" s="67" t="s">
        <v>5000</v>
      </c>
      <c r="K286" s="67" t="s">
        <v>47</v>
      </c>
      <c r="L286" s="67">
        <v>70</v>
      </c>
      <c r="M286" s="67" t="s">
        <v>164</v>
      </c>
      <c r="N286" s="67" t="s">
        <v>36</v>
      </c>
      <c r="O286" s="67" t="s">
        <v>53</v>
      </c>
      <c r="P286" s="67" t="s">
        <v>33</v>
      </c>
      <c r="Q286" s="67" t="s">
        <v>60</v>
      </c>
      <c r="R286" s="67" t="s">
        <v>76</v>
      </c>
      <c r="S286" s="67" t="s">
        <v>65</v>
      </c>
      <c r="T286" s="67" t="s">
        <v>36</v>
      </c>
      <c r="U286" s="67" t="s">
        <v>109</v>
      </c>
      <c r="V286" s="67" t="s">
        <v>66</v>
      </c>
      <c r="W286" s="67" t="s">
        <v>54</v>
      </c>
      <c r="X286" s="67" t="s">
        <v>107</v>
      </c>
      <c r="Y286" s="67" t="s">
        <v>129</v>
      </c>
      <c r="Z286" s="67" t="s">
        <v>108</v>
      </c>
      <c r="AA286" s="67" t="s">
        <v>5001</v>
      </c>
      <c r="AB286" s="67" t="s">
        <v>5002</v>
      </c>
      <c r="AC286" s="67" t="s">
        <v>5003</v>
      </c>
      <c r="AD286" s="67" t="s">
        <v>5004</v>
      </c>
      <c r="AE286" s="67"/>
    </row>
    <row r="287" spans="1:31" hidden="1" x14ac:dyDescent="0.25">
      <c r="A287" s="66">
        <v>43711</v>
      </c>
      <c r="B287" s="67">
        <v>6105</v>
      </c>
      <c r="C287" s="67">
        <v>6689</v>
      </c>
      <c r="D287" s="67" t="s">
        <v>4137</v>
      </c>
      <c r="E287" s="67" t="s">
        <v>699</v>
      </c>
      <c r="F287" s="67" t="s">
        <v>122</v>
      </c>
      <c r="G287" s="68">
        <v>0.59027777777777779</v>
      </c>
      <c r="H287" s="69" t="s">
        <v>5005</v>
      </c>
      <c r="I287" s="69" t="s">
        <v>5006</v>
      </c>
      <c r="J287" s="67" t="s">
        <v>5007</v>
      </c>
      <c r="K287" s="67" t="s">
        <v>30</v>
      </c>
      <c r="L287" s="67">
        <v>64</v>
      </c>
      <c r="M287" s="67" t="s">
        <v>31</v>
      </c>
      <c r="N287" s="67" t="s">
        <v>36</v>
      </c>
      <c r="O287" s="67" t="s">
        <v>36</v>
      </c>
      <c r="P287" s="67" t="s">
        <v>42</v>
      </c>
      <c r="Q287" s="67" t="s">
        <v>60</v>
      </c>
      <c r="R287" s="67" t="s">
        <v>76</v>
      </c>
      <c r="S287" s="67" t="s">
        <v>65</v>
      </c>
      <c r="T287" s="67" t="s">
        <v>36</v>
      </c>
      <c r="U287" s="67" t="s">
        <v>109</v>
      </c>
      <c r="V287" s="67" t="s">
        <v>66</v>
      </c>
      <c r="W287" s="67" t="s">
        <v>54</v>
      </c>
      <c r="X287" s="67" t="s">
        <v>107</v>
      </c>
      <c r="Y287" s="67" t="s">
        <v>129</v>
      </c>
      <c r="Z287" s="67" t="s">
        <v>108</v>
      </c>
      <c r="AA287" s="67" t="s">
        <v>5008</v>
      </c>
      <c r="AB287" s="67"/>
      <c r="AC287" s="67"/>
      <c r="AD287" s="67"/>
      <c r="AE287" s="67"/>
    </row>
    <row r="288" spans="1:31" hidden="1" x14ac:dyDescent="0.25">
      <c r="A288" s="66">
        <v>43711</v>
      </c>
      <c r="B288" s="67">
        <v>6104</v>
      </c>
      <c r="C288" s="67">
        <v>6688</v>
      </c>
      <c r="D288" s="67" t="s">
        <v>5009</v>
      </c>
      <c r="E288" s="67" t="s">
        <v>80</v>
      </c>
      <c r="F288" s="67" t="s">
        <v>80</v>
      </c>
      <c r="G288" s="68">
        <v>0.58333333333333337</v>
      </c>
      <c r="H288" s="69" t="s">
        <v>5010</v>
      </c>
      <c r="I288" s="69" t="s">
        <v>5011</v>
      </c>
      <c r="J288" s="67" t="s">
        <v>5012</v>
      </c>
      <c r="K288" s="67" t="s">
        <v>47</v>
      </c>
      <c r="L288" s="67"/>
      <c r="M288" s="67" t="s">
        <v>31</v>
      </c>
      <c r="N288" s="67" t="s">
        <v>459</v>
      </c>
      <c r="O288" s="67" t="s">
        <v>36</v>
      </c>
      <c r="P288" s="67" t="s">
        <v>49</v>
      </c>
      <c r="Q288" s="67" t="s">
        <v>36</v>
      </c>
      <c r="R288" s="67" t="s">
        <v>50</v>
      </c>
      <c r="S288" s="67" t="s">
        <v>521</v>
      </c>
      <c r="T288" s="67" t="s">
        <v>147</v>
      </c>
      <c r="U288" s="67" t="s">
        <v>51</v>
      </c>
      <c r="V288" s="67" t="s">
        <v>66</v>
      </c>
      <c r="W288" s="67" t="s">
        <v>54</v>
      </c>
      <c r="X288" s="67" t="s">
        <v>36</v>
      </c>
      <c r="Y288" s="67" t="s">
        <v>129</v>
      </c>
      <c r="Z288" s="67" t="s">
        <v>108</v>
      </c>
      <c r="AA288" s="67" t="s">
        <v>5013</v>
      </c>
      <c r="AB288" s="67" t="s">
        <v>5014</v>
      </c>
      <c r="AC288" s="67"/>
      <c r="AD288" s="67"/>
      <c r="AE288" s="67"/>
    </row>
    <row r="289" spans="1:31" hidden="1" x14ac:dyDescent="0.25">
      <c r="A289" s="66">
        <v>43711</v>
      </c>
      <c r="B289" s="67">
        <v>6103</v>
      </c>
      <c r="C289" s="67">
        <v>6686</v>
      </c>
      <c r="D289" s="67" t="s">
        <v>5015</v>
      </c>
      <c r="E289" s="67" t="s">
        <v>121</v>
      </c>
      <c r="F289" s="67" t="s">
        <v>122</v>
      </c>
      <c r="G289" s="68">
        <v>0.38541666666666669</v>
      </c>
      <c r="H289" s="69" t="s">
        <v>5016</v>
      </c>
      <c r="I289" s="69" t="s">
        <v>5017</v>
      </c>
      <c r="J289" s="67" t="s">
        <v>5018</v>
      </c>
      <c r="K289" s="67" t="s">
        <v>47</v>
      </c>
      <c r="L289" s="67">
        <v>71</v>
      </c>
      <c r="M289" s="67" t="s">
        <v>31</v>
      </c>
      <c r="N289" s="67" t="s">
        <v>36</v>
      </c>
      <c r="O289" s="67" t="s">
        <v>36</v>
      </c>
      <c r="P289" s="67" t="s">
        <v>42</v>
      </c>
      <c r="Q289" s="67" t="s">
        <v>60</v>
      </c>
      <c r="R289" s="67" t="s">
        <v>35</v>
      </c>
      <c r="S289" s="67" t="s">
        <v>65</v>
      </c>
      <c r="T289" s="67" t="s">
        <v>36</v>
      </c>
      <c r="U289" s="67" t="s">
        <v>70</v>
      </c>
      <c r="V289" s="67" t="s">
        <v>157</v>
      </c>
      <c r="W289" s="67" t="s">
        <v>54</v>
      </c>
      <c r="X289" s="67" t="s">
        <v>39</v>
      </c>
      <c r="Y289" s="67" t="s">
        <v>39</v>
      </c>
      <c r="Z289" s="67" t="s">
        <v>40</v>
      </c>
      <c r="AA289" s="67" t="s">
        <v>5019</v>
      </c>
      <c r="AB289" s="67" t="s">
        <v>5020</v>
      </c>
      <c r="AC289" s="67" t="s">
        <v>5021</v>
      </c>
      <c r="AD289" s="67" t="s">
        <v>5022</v>
      </c>
      <c r="AE289" s="67"/>
    </row>
    <row r="290" spans="1:31" hidden="1" x14ac:dyDescent="0.25">
      <c r="A290" s="66">
        <v>43711</v>
      </c>
      <c r="B290" s="67">
        <v>6100</v>
      </c>
      <c r="C290" s="67">
        <v>6683</v>
      </c>
      <c r="D290" s="67" t="s">
        <v>5023</v>
      </c>
      <c r="E290" s="67" t="s">
        <v>693</v>
      </c>
      <c r="F290" s="67" t="s">
        <v>123</v>
      </c>
      <c r="G290" s="68">
        <v>0.72013888888888888</v>
      </c>
      <c r="H290" s="69" t="s">
        <v>5024</v>
      </c>
      <c r="I290" s="69" t="s">
        <v>5025</v>
      </c>
      <c r="J290" s="67" t="s">
        <v>5026</v>
      </c>
      <c r="K290" s="67" t="s">
        <v>47</v>
      </c>
      <c r="L290" s="67">
        <v>53</v>
      </c>
      <c r="M290" s="67" t="s">
        <v>31</v>
      </c>
      <c r="N290" s="67" t="s">
        <v>519</v>
      </c>
      <c r="O290" s="67" t="s">
        <v>36</v>
      </c>
      <c r="P290" s="67" t="s">
        <v>520</v>
      </c>
      <c r="Q290" s="67" t="s">
        <v>36</v>
      </c>
      <c r="R290" s="67" t="s">
        <v>35</v>
      </c>
      <c r="S290" s="67" t="s">
        <v>65</v>
      </c>
      <c r="T290" s="67" t="s">
        <v>863</v>
      </c>
      <c r="U290" s="67" t="s">
        <v>109</v>
      </c>
      <c r="V290" s="67" t="s">
        <v>66</v>
      </c>
      <c r="W290" s="67" t="s">
        <v>54</v>
      </c>
      <c r="X290" s="67" t="s">
        <v>107</v>
      </c>
      <c r="Y290" s="67" t="s">
        <v>129</v>
      </c>
      <c r="Z290" s="67" t="s">
        <v>108</v>
      </c>
      <c r="AA290" s="67" t="s">
        <v>5027</v>
      </c>
      <c r="AB290" s="67" t="s">
        <v>5028</v>
      </c>
      <c r="AC290" s="67" t="s">
        <v>5029</v>
      </c>
      <c r="AD290" s="67" t="s">
        <v>5030</v>
      </c>
      <c r="AE290" s="67"/>
    </row>
    <row r="291" spans="1:31" hidden="1" x14ac:dyDescent="0.25">
      <c r="A291" s="66">
        <v>43710</v>
      </c>
      <c r="B291" s="67">
        <v>6101</v>
      </c>
      <c r="C291" s="67">
        <v>6684</v>
      </c>
      <c r="D291" s="67" t="s">
        <v>5031</v>
      </c>
      <c r="E291" s="67" t="s">
        <v>5032</v>
      </c>
      <c r="F291" s="67" t="s">
        <v>5032</v>
      </c>
      <c r="G291" s="68">
        <v>0.91666666666666663</v>
      </c>
      <c r="H291" s="69" t="s">
        <v>5033</v>
      </c>
      <c r="I291" s="69" t="s">
        <v>5034</v>
      </c>
      <c r="J291" s="67" t="s">
        <v>5035</v>
      </c>
      <c r="K291" s="67" t="s">
        <v>47</v>
      </c>
      <c r="L291" s="67">
        <v>38</v>
      </c>
      <c r="M291" s="67" t="s">
        <v>31</v>
      </c>
      <c r="N291" s="67" t="s">
        <v>64</v>
      </c>
      <c r="O291" s="67" t="s">
        <v>48</v>
      </c>
      <c r="P291" s="67" t="s">
        <v>62</v>
      </c>
      <c r="Q291" s="67" t="s">
        <v>36</v>
      </c>
      <c r="R291" s="67" t="s">
        <v>35</v>
      </c>
      <c r="S291" s="67" t="s">
        <v>3823</v>
      </c>
      <c r="T291" s="67" t="s">
        <v>147</v>
      </c>
      <c r="U291" s="67" t="s">
        <v>309</v>
      </c>
      <c r="V291" s="67" t="s">
        <v>37</v>
      </c>
      <c r="W291" s="67" t="s">
        <v>386</v>
      </c>
      <c r="X291" s="67" t="s">
        <v>71</v>
      </c>
      <c r="Y291" s="67" t="s">
        <v>103</v>
      </c>
      <c r="Z291" s="67" t="s">
        <v>52</v>
      </c>
      <c r="AA291" s="67" t="s">
        <v>5036</v>
      </c>
      <c r="AB291" s="67" t="s">
        <v>5037</v>
      </c>
      <c r="AC291" s="67" t="s">
        <v>5038</v>
      </c>
      <c r="AD291" s="67" t="s">
        <v>5039</v>
      </c>
      <c r="AE291" s="67"/>
    </row>
    <row r="292" spans="1:31" hidden="1" x14ac:dyDescent="0.25">
      <c r="A292" s="66">
        <v>43710</v>
      </c>
      <c r="B292" s="67">
        <v>6101</v>
      </c>
      <c r="C292" s="67">
        <v>6687</v>
      </c>
      <c r="D292" s="67" t="s">
        <v>5031</v>
      </c>
      <c r="E292" s="67" t="s">
        <v>5032</v>
      </c>
      <c r="F292" s="67" t="s">
        <v>5032</v>
      </c>
      <c r="G292" s="68">
        <v>0.91666666666666663</v>
      </c>
      <c r="H292" s="69" t="s">
        <v>5033</v>
      </c>
      <c r="I292" s="69" t="s">
        <v>5034</v>
      </c>
      <c r="J292" s="67" t="s">
        <v>5035</v>
      </c>
      <c r="K292" s="67" t="s">
        <v>47</v>
      </c>
      <c r="L292" s="67">
        <v>12</v>
      </c>
      <c r="M292" s="67" t="s">
        <v>31</v>
      </c>
      <c r="N292" s="67" t="s">
        <v>459</v>
      </c>
      <c r="O292" s="67" t="s">
        <v>48</v>
      </c>
      <c r="P292" s="67" t="s">
        <v>49</v>
      </c>
      <c r="Q292" s="67" t="s">
        <v>36</v>
      </c>
      <c r="R292" s="67" t="s">
        <v>56</v>
      </c>
      <c r="S292" s="67" t="s">
        <v>3823</v>
      </c>
      <c r="T292" s="67" t="s">
        <v>147</v>
      </c>
      <c r="U292" s="67" t="s">
        <v>51</v>
      </c>
      <c r="V292" s="67" t="s">
        <v>37</v>
      </c>
      <c r="W292" s="67" t="s">
        <v>386</v>
      </c>
      <c r="X292" s="67" t="s">
        <v>71</v>
      </c>
      <c r="Y292" s="67" t="s">
        <v>103</v>
      </c>
      <c r="Z292" s="67" t="s">
        <v>52</v>
      </c>
      <c r="AA292" s="67" t="s">
        <v>5036</v>
      </c>
      <c r="AB292" s="67" t="s">
        <v>5037</v>
      </c>
      <c r="AC292" s="67" t="s">
        <v>5038</v>
      </c>
      <c r="AD292" s="67" t="s">
        <v>5039</v>
      </c>
      <c r="AE292" s="67"/>
    </row>
    <row r="293" spans="1:31" hidden="1" x14ac:dyDescent="0.25">
      <c r="A293" s="66">
        <v>43710</v>
      </c>
      <c r="B293" s="67">
        <v>6099</v>
      </c>
      <c r="C293" s="67">
        <v>6682</v>
      </c>
      <c r="D293" s="67" t="s">
        <v>5040</v>
      </c>
      <c r="E293" s="67" t="s">
        <v>74</v>
      </c>
      <c r="F293" s="67" t="s">
        <v>74</v>
      </c>
      <c r="G293" s="68">
        <v>0.71527777777777779</v>
      </c>
      <c r="H293" s="69" t="s">
        <v>5041</v>
      </c>
      <c r="I293" s="69" t="s">
        <v>5042</v>
      </c>
      <c r="J293" s="67" t="s">
        <v>5043</v>
      </c>
      <c r="K293" s="67" t="s">
        <v>30</v>
      </c>
      <c r="L293" s="67">
        <v>78</v>
      </c>
      <c r="M293" s="67" t="s">
        <v>31</v>
      </c>
      <c r="N293" s="67" t="s">
        <v>36</v>
      </c>
      <c r="O293" s="67" t="s">
        <v>36</v>
      </c>
      <c r="P293" s="67" t="s">
        <v>33</v>
      </c>
      <c r="Q293" s="67" t="s">
        <v>60</v>
      </c>
      <c r="R293" s="67" t="s">
        <v>76</v>
      </c>
      <c r="S293" s="67" t="s">
        <v>65</v>
      </c>
      <c r="T293" s="67" t="s">
        <v>36</v>
      </c>
      <c r="U293" s="67" t="s">
        <v>109</v>
      </c>
      <c r="V293" s="67" t="s">
        <v>66</v>
      </c>
      <c r="W293" s="67" t="s">
        <v>54</v>
      </c>
      <c r="X293" s="67" t="s">
        <v>107</v>
      </c>
      <c r="Y293" s="67" t="s">
        <v>129</v>
      </c>
      <c r="Z293" s="67" t="s">
        <v>108</v>
      </c>
      <c r="AA293" s="67" t="s">
        <v>5044</v>
      </c>
      <c r="AB293" s="67" t="s">
        <v>5045</v>
      </c>
      <c r="AC293" s="67" t="s">
        <v>5046</v>
      </c>
      <c r="AD293" s="67" t="s">
        <v>5047</v>
      </c>
      <c r="AE293" s="67"/>
    </row>
    <row r="294" spans="1:31" hidden="1" x14ac:dyDescent="0.25">
      <c r="A294" s="66">
        <v>43710</v>
      </c>
      <c r="B294" s="67">
        <v>6098</v>
      </c>
      <c r="C294" s="67">
        <v>6681</v>
      </c>
      <c r="D294" s="67" t="s">
        <v>3220</v>
      </c>
      <c r="E294" s="67" t="s">
        <v>979</v>
      </c>
      <c r="F294" s="67" t="s">
        <v>59</v>
      </c>
      <c r="G294" s="68">
        <v>0.72916666666666663</v>
      </c>
      <c r="H294" s="69" t="s">
        <v>5048</v>
      </c>
      <c r="I294" s="69" t="s">
        <v>5049</v>
      </c>
      <c r="J294" s="67" t="s">
        <v>5050</v>
      </c>
      <c r="K294" s="67" t="s">
        <v>47</v>
      </c>
      <c r="L294" s="67">
        <v>70</v>
      </c>
      <c r="M294" s="67" t="s">
        <v>31</v>
      </c>
      <c r="N294" s="67" t="s">
        <v>459</v>
      </c>
      <c r="O294" s="67" t="s">
        <v>48</v>
      </c>
      <c r="P294" s="67" t="s">
        <v>49</v>
      </c>
      <c r="Q294" s="67" t="s">
        <v>60</v>
      </c>
      <c r="R294" s="67" t="s">
        <v>50</v>
      </c>
      <c r="S294" s="67" t="s">
        <v>65</v>
      </c>
      <c r="T294" s="67" t="s">
        <v>147</v>
      </c>
      <c r="U294" s="67" t="s">
        <v>51</v>
      </c>
      <c r="V294" s="67" t="s">
        <v>66</v>
      </c>
      <c r="W294" s="67" t="s">
        <v>54</v>
      </c>
      <c r="X294" s="67" t="s">
        <v>107</v>
      </c>
      <c r="Y294" s="67" t="s">
        <v>129</v>
      </c>
      <c r="Z294" s="67" t="s">
        <v>108</v>
      </c>
      <c r="AA294" s="67" t="s">
        <v>5051</v>
      </c>
      <c r="AB294" s="67"/>
      <c r="AC294" s="67"/>
      <c r="AD294" s="67"/>
      <c r="AE294" s="67"/>
    </row>
    <row r="295" spans="1:31" hidden="1" x14ac:dyDescent="0.25">
      <c r="A295" s="66">
        <v>43710</v>
      </c>
      <c r="B295" s="67">
        <v>6097</v>
      </c>
      <c r="C295" s="67">
        <v>6680</v>
      </c>
      <c r="D295" s="67" t="s">
        <v>5052</v>
      </c>
      <c r="E295" s="67" t="s">
        <v>79</v>
      </c>
      <c r="F295" s="67" t="s">
        <v>59</v>
      </c>
      <c r="G295" s="68">
        <v>0.875</v>
      </c>
      <c r="H295" s="69" t="s">
        <v>5053</v>
      </c>
      <c r="I295" s="69" t="s">
        <v>5054</v>
      </c>
      <c r="J295" s="67" t="s">
        <v>5055</v>
      </c>
      <c r="K295" s="67" t="s">
        <v>47</v>
      </c>
      <c r="L295" s="67">
        <v>70</v>
      </c>
      <c r="M295" s="67" t="s">
        <v>31</v>
      </c>
      <c r="N295" s="67" t="s">
        <v>519</v>
      </c>
      <c r="O295" s="67" t="s">
        <v>48</v>
      </c>
      <c r="P295" s="67" t="s">
        <v>520</v>
      </c>
      <c r="Q295" s="67" t="s">
        <v>60</v>
      </c>
      <c r="R295" s="67" t="s">
        <v>76</v>
      </c>
      <c r="S295" s="67" t="s">
        <v>65</v>
      </c>
      <c r="T295" s="67" t="s">
        <v>36</v>
      </c>
      <c r="U295" s="67" t="s">
        <v>82</v>
      </c>
      <c r="V295" s="67" t="s">
        <v>157</v>
      </c>
      <c r="W295" s="67" t="s">
        <v>54</v>
      </c>
      <c r="X295" s="67" t="s">
        <v>1308</v>
      </c>
      <c r="Y295" s="67" t="s">
        <v>39</v>
      </c>
      <c r="Z295" s="67" t="s">
        <v>120</v>
      </c>
      <c r="AA295" s="67" t="s">
        <v>5056</v>
      </c>
      <c r="AB295" s="67"/>
      <c r="AC295" s="67"/>
      <c r="AD295" s="67"/>
      <c r="AE295" s="67"/>
    </row>
    <row r="296" spans="1:31" hidden="1" x14ac:dyDescent="0.25">
      <c r="A296" s="66">
        <v>43710</v>
      </c>
      <c r="B296" s="67">
        <v>6096</v>
      </c>
      <c r="C296" s="67">
        <v>6679</v>
      </c>
      <c r="D296" s="67" t="s">
        <v>5057</v>
      </c>
      <c r="E296" s="67" t="s">
        <v>58</v>
      </c>
      <c r="F296" s="67" t="s">
        <v>59</v>
      </c>
      <c r="G296" s="68">
        <v>0.54166666666666663</v>
      </c>
      <c r="H296" s="69" t="s">
        <v>5058</v>
      </c>
      <c r="I296" s="69" t="s">
        <v>5059</v>
      </c>
      <c r="J296" s="67" t="s">
        <v>5060</v>
      </c>
      <c r="K296" s="67" t="s">
        <v>47</v>
      </c>
      <c r="L296" s="67">
        <v>65</v>
      </c>
      <c r="M296" s="67" t="s">
        <v>31</v>
      </c>
      <c r="N296" s="67" t="s">
        <v>459</v>
      </c>
      <c r="O296" s="67" t="s">
        <v>48</v>
      </c>
      <c r="P296" s="67" t="s">
        <v>49</v>
      </c>
      <c r="Q296" s="67" t="s">
        <v>34</v>
      </c>
      <c r="R296" s="67" t="s">
        <v>81</v>
      </c>
      <c r="S296" s="67" t="s">
        <v>3823</v>
      </c>
      <c r="T296" s="67" t="s">
        <v>36</v>
      </c>
      <c r="U296" s="67" t="s">
        <v>36</v>
      </c>
      <c r="V296" s="67" t="s">
        <v>37</v>
      </c>
      <c r="W296" s="67" t="s">
        <v>386</v>
      </c>
      <c r="X296" s="67" t="s">
        <v>71</v>
      </c>
      <c r="Y296" s="67" t="s">
        <v>129</v>
      </c>
      <c r="Z296" s="67" t="s">
        <v>108</v>
      </c>
      <c r="AA296" s="67" t="s">
        <v>5061</v>
      </c>
      <c r="AB296" s="67"/>
      <c r="AC296" s="67"/>
      <c r="AD296" s="67"/>
      <c r="AE296" s="67"/>
    </row>
    <row r="297" spans="1:31" hidden="1" x14ac:dyDescent="0.25">
      <c r="A297" s="66">
        <v>43710</v>
      </c>
      <c r="B297" s="67">
        <v>6095</v>
      </c>
      <c r="C297" s="67">
        <v>6678</v>
      </c>
      <c r="D297" s="67" t="s">
        <v>5062</v>
      </c>
      <c r="E297" s="67" t="s">
        <v>63</v>
      </c>
      <c r="F297" s="67" t="s">
        <v>41</v>
      </c>
      <c r="G297" s="68">
        <v>0.35416666666666669</v>
      </c>
      <c r="H297" s="69" t="s">
        <v>5063</v>
      </c>
      <c r="I297" s="69" t="s">
        <v>5064</v>
      </c>
      <c r="J297" s="67" t="s">
        <v>5065</v>
      </c>
      <c r="K297" s="67" t="s">
        <v>47</v>
      </c>
      <c r="L297" s="67">
        <v>45</v>
      </c>
      <c r="M297" s="67" t="s">
        <v>31</v>
      </c>
      <c r="N297" s="67" t="s">
        <v>32</v>
      </c>
      <c r="O297" s="67" t="s">
        <v>36</v>
      </c>
      <c r="P297" s="67" t="s">
        <v>42</v>
      </c>
      <c r="Q297" s="67" t="s">
        <v>36</v>
      </c>
      <c r="R297" s="67" t="s">
        <v>35</v>
      </c>
      <c r="S297" s="67" t="s">
        <v>43</v>
      </c>
      <c r="T297" s="67" t="s">
        <v>36</v>
      </c>
      <c r="U297" s="67" t="s">
        <v>44</v>
      </c>
      <c r="V297" s="67" t="s">
        <v>37</v>
      </c>
      <c r="W297" s="67" t="s">
        <v>38</v>
      </c>
      <c r="X297" s="67" t="s">
        <v>39</v>
      </c>
      <c r="Y297" s="67" t="s">
        <v>39</v>
      </c>
      <c r="Z297" s="67" t="s">
        <v>45</v>
      </c>
      <c r="AA297" s="67" t="s">
        <v>5066</v>
      </c>
      <c r="AB297" s="67" t="s">
        <v>5067</v>
      </c>
      <c r="AC297" s="67" t="s">
        <v>5068</v>
      </c>
      <c r="AD297" s="67"/>
      <c r="AE297" s="67"/>
    </row>
    <row r="298" spans="1:31" hidden="1" x14ac:dyDescent="0.25">
      <c r="A298" s="66">
        <v>43709</v>
      </c>
      <c r="B298" s="67">
        <v>6094</v>
      </c>
      <c r="C298" s="67">
        <v>6677</v>
      </c>
      <c r="D298" s="67" t="s">
        <v>4905</v>
      </c>
      <c r="E298" s="67" t="s">
        <v>326</v>
      </c>
      <c r="F298" s="67" t="s">
        <v>327</v>
      </c>
      <c r="G298" s="68">
        <v>0.51666666666666672</v>
      </c>
      <c r="H298" s="69" t="s">
        <v>4906</v>
      </c>
      <c r="I298" s="69" t="s">
        <v>4907</v>
      </c>
      <c r="J298" s="67" t="s">
        <v>4908</v>
      </c>
      <c r="K298" s="67" t="s">
        <v>30</v>
      </c>
      <c r="L298" s="67">
        <v>38</v>
      </c>
      <c r="M298" s="67" t="s">
        <v>31</v>
      </c>
      <c r="N298" s="67" t="s">
        <v>331</v>
      </c>
      <c r="O298" s="67" t="s">
        <v>36</v>
      </c>
      <c r="P298" s="67" t="s">
        <v>62</v>
      </c>
      <c r="Q298" s="67" t="s">
        <v>36</v>
      </c>
      <c r="R298" s="67" t="s">
        <v>35</v>
      </c>
      <c r="S298" s="67" t="s">
        <v>152</v>
      </c>
      <c r="T298" s="67" t="s">
        <v>36</v>
      </c>
      <c r="U298" s="67" t="s">
        <v>44</v>
      </c>
      <c r="V298" s="67" t="s">
        <v>37</v>
      </c>
      <c r="W298" s="67" t="s">
        <v>332</v>
      </c>
      <c r="X298" s="67" t="s">
        <v>39</v>
      </c>
      <c r="Y298" s="67" t="s">
        <v>103</v>
      </c>
      <c r="Z298" s="67" t="s">
        <v>45</v>
      </c>
      <c r="AA298" s="67" t="s">
        <v>4909</v>
      </c>
      <c r="AB298" s="67" t="s">
        <v>4910</v>
      </c>
      <c r="AC298" s="67" t="s">
        <v>4911</v>
      </c>
      <c r="AD298" s="67" t="s">
        <v>4912</v>
      </c>
      <c r="AE298" s="67"/>
    </row>
    <row r="299" spans="1:31" hidden="1" x14ac:dyDescent="0.25">
      <c r="A299" s="66">
        <v>43709</v>
      </c>
      <c r="B299" s="67">
        <v>6093</v>
      </c>
      <c r="C299" s="67">
        <v>6676</v>
      </c>
      <c r="D299" s="67" t="s">
        <v>4913</v>
      </c>
      <c r="E299" s="67" t="s">
        <v>125</v>
      </c>
      <c r="F299" s="67" t="s">
        <v>46</v>
      </c>
      <c r="G299" s="68">
        <v>0.43055555555555558</v>
      </c>
      <c r="H299" s="69" t="s">
        <v>4914</v>
      </c>
      <c r="I299" s="69" t="s">
        <v>4915</v>
      </c>
      <c r="J299" s="67" t="s">
        <v>4916</v>
      </c>
      <c r="K299" s="67" t="s">
        <v>47</v>
      </c>
      <c r="L299" s="67">
        <v>74</v>
      </c>
      <c r="M299" s="67" t="s">
        <v>31</v>
      </c>
      <c r="N299" s="67" t="s">
        <v>36</v>
      </c>
      <c r="O299" s="67" t="s">
        <v>48</v>
      </c>
      <c r="P299" s="67" t="s">
        <v>33</v>
      </c>
      <c r="Q299" s="67" t="s">
        <v>60</v>
      </c>
      <c r="R299" s="67" t="s">
        <v>35</v>
      </c>
      <c r="S299" s="67" t="s">
        <v>65</v>
      </c>
      <c r="T299" s="67" t="s">
        <v>36</v>
      </c>
      <c r="U299" s="67" t="s">
        <v>70</v>
      </c>
      <c r="V299" s="67" t="s">
        <v>157</v>
      </c>
      <c r="W299" s="67" t="s">
        <v>54</v>
      </c>
      <c r="X299" s="67" t="s">
        <v>39</v>
      </c>
      <c r="Y299" s="67" t="s">
        <v>39</v>
      </c>
      <c r="Z299" s="67" t="s">
        <v>40</v>
      </c>
      <c r="AA299" s="67" t="s">
        <v>4917</v>
      </c>
      <c r="AB299" s="67" t="s">
        <v>4918</v>
      </c>
      <c r="AC299" s="67" t="s">
        <v>4919</v>
      </c>
      <c r="AD299" s="67"/>
      <c r="AE299" s="67"/>
    </row>
    <row r="300" spans="1:31" hidden="1" x14ac:dyDescent="0.25">
      <c r="A300" s="66">
        <v>43709</v>
      </c>
      <c r="B300" s="67">
        <v>6092</v>
      </c>
      <c r="C300" s="67">
        <v>6675</v>
      </c>
      <c r="D300" s="67" t="s">
        <v>4920</v>
      </c>
      <c r="E300" s="67" t="s">
        <v>79</v>
      </c>
      <c r="F300" s="67" t="s">
        <v>59</v>
      </c>
      <c r="G300" s="68">
        <v>0.69791666666666663</v>
      </c>
      <c r="H300" s="69" t="s">
        <v>4921</v>
      </c>
      <c r="I300" s="69" t="s">
        <v>4922</v>
      </c>
      <c r="J300" s="67" t="s">
        <v>4923</v>
      </c>
      <c r="K300" s="67" t="s">
        <v>47</v>
      </c>
      <c r="L300" s="67">
        <v>23</v>
      </c>
      <c r="M300" s="67" t="s">
        <v>3759</v>
      </c>
      <c r="N300" s="67" t="s">
        <v>519</v>
      </c>
      <c r="O300" s="67" t="s">
        <v>53</v>
      </c>
      <c r="P300" s="67" t="s">
        <v>520</v>
      </c>
      <c r="Q300" s="67" t="s">
        <v>378</v>
      </c>
      <c r="R300" s="67" t="s">
        <v>36</v>
      </c>
      <c r="S300" s="67" t="s">
        <v>57</v>
      </c>
      <c r="T300" s="67" t="s">
        <v>36</v>
      </c>
      <c r="U300" s="67" t="s">
        <v>44</v>
      </c>
      <c r="V300" s="67" t="s">
        <v>66</v>
      </c>
      <c r="W300" s="67" t="s">
        <v>3298</v>
      </c>
      <c r="X300" s="67" t="s">
        <v>39</v>
      </c>
      <c r="Y300" s="67" t="s">
        <v>103</v>
      </c>
      <c r="Z300" s="67" t="s">
        <v>45</v>
      </c>
      <c r="AA300" s="67" t="s">
        <v>4924</v>
      </c>
      <c r="AB300" s="67" t="s">
        <v>4925</v>
      </c>
      <c r="AC300" s="67" t="s">
        <v>4926</v>
      </c>
      <c r="AD300" s="67" t="s">
        <v>5069</v>
      </c>
      <c r="AE300" s="67"/>
    </row>
    <row r="301" spans="1:31" hidden="1" x14ac:dyDescent="0.25">
      <c r="A301" s="66">
        <v>43709</v>
      </c>
      <c r="B301" s="67">
        <v>6091</v>
      </c>
      <c r="C301" s="67">
        <v>6674</v>
      </c>
      <c r="D301" s="67" t="s">
        <v>4927</v>
      </c>
      <c r="E301" s="67" t="s">
        <v>497</v>
      </c>
      <c r="F301" s="67" t="s">
        <v>46</v>
      </c>
      <c r="G301" s="68">
        <v>0.79861111111111116</v>
      </c>
      <c r="H301" s="69" t="s">
        <v>5070</v>
      </c>
      <c r="I301" s="69" t="s">
        <v>5071</v>
      </c>
      <c r="J301" s="67" t="s">
        <v>4928</v>
      </c>
      <c r="K301" s="67" t="s">
        <v>47</v>
      </c>
      <c r="L301" s="67">
        <v>20</v>
      </c>
      <c r="M301" s="67" t="s">
        <v>5072</v>
      </c>
      <c r="N301" s="67" t="s">
        <v>36</v>
      </c>
      <c r="O301" s="67" t="s">
        <v>133</v>
      </c>
      <c r="P301" s="67" t="s">
        <v>33</v>
      </c>
      <c r="Q301" s="67" t="s">
        <v>36</v>
      </c>
      <c r="R301" s="67" t="s">
        <v>35</v>
      </c>
      <c r="S301" s="67" t="s">
        <v>501</v>
      </c>
      <c r="T301" s="67" t="s">
        <v>863</v>
      </c>
      <c r="U301" s="67" t="s">
        <v>70</v>
      </c>
      <c r="V301" s="67" t="s">
        <v>37</v>
      </c>
      <c r="W301" s="67" t="s">
        <v>54</v>
      </c>
      <c r="X301" s="67" t="s">
        <v>71</v>
      </c>
      <c r="Y301" s="67" t="s">
        <v>71</v>
      </c>
      <c r="Z301" s="67" t="s">
        <v>40</v>
      </c>
      <c r="AA301" s="67" t="s">
        <v>4929</v>
      </c>
      <c r="AB301" s="67" t="s">
        <v>5073</v>
      </c>
      <c r="AC301" s="67" t="s">
        <v>5074</v>
      </c>
      <c r="AD301" s="67" t="s">
        <v>5075</v>
      </c>
      <c r="AE301" s="67"/>
    </row>
    <row r="302" spans="1:31" hidden="1" x14ac:dyDescent="0.25">
      <c r="A302" s="66">
        <v>43709</v>
      </c>
      <c r="B302" s="67">
        <v>6090</v>
      </c>
      <c r="C302" s="67">
        <v>6673</v>
      </c>
      <c r="D302" s="67" t="s">
        <v>4895</v>
      </c>
      <c r="E302" s="67" t="s">
        <v>693</v>
      </c>
      <c r="F302" s="67" t="s">
        <v>123</v>
      </c>
      <c r="G302" s="68">
        <v>0.53333333333333333</v>
      </c>
      <c r="H302" s="69" t="s">
        <v>4896</v>
      </c>
      <c r="I302" s="69" t="s">
        <v>4897</v>
      </c>
      <c r="J302" s="67" t="s">
        <v>4898</v>
      </c>
      <c r="K302" s="67" t="s">
        <v>47</v>
      </c>
      <c r="L302" s="67">
        <v>70</v>
      </c>
      <c r="M302" s="67" t="s">
        <v>31</v>
      </c>
      <c r="N302" s="67" t="s">
        <v>36</v>
      </c>
      <c r="O302" s="67" t="s">
        <v>36</v>
      </c>
      <c r="P302" s="67" t="s">
        <v>33</v>
      </c>
      <c r="Q302" s="67" t="s">
        <v>60</v>
      </c>
      <c r="R302" s="67" t="s">
        <v>35</v>
      </c>
      <c r="S302" s="67" t="s">
        <v>65</v>
      </c>
      <c r="T302" s="67" t="s">
        <v>863</v>
      </c>
      <c r="U302" s="67" t="s">
        <v>109</v>
      </c>
      <c r="V302" s="67" t="s">
        <v>66</v>
      </c>
      <c r="W302" s="67" t="s">
        <v>54</v>
      </c>
      <c r="X302" s="67" t="s">
        <v>107</v>
      </c>
      <c r="Y302" s="67" t="s">
        <v>129</v>
      </c>
      <c r="Z302" s="67" t="s">
        <v>108</v>
      </c>
      <c r="AA302" s="67" t="s">
        <v>4899</v>
      </c>
      <c r="AB302" s="67"/>
      <c r="AC302" s="67"/>
      <c r="AD302" s="67"/>
      <c r="AE302" s="67"/>
    </row>
    <row r="303" spans="1:31" hidden="1" x14ac:dyDescent="0.25">
      <c r="A303" s="66">
        <v>43709</v>
      </c>
      <c r="B303" s="67">
        <v>6089</v>
      </c>
      <c r="C303" s="67">
        <v>6670</v>
      </c>
      <c r="D303" s="67" t="s">
        <v>4900</v>
      </c>
      <c r="E303" s="67" t="s">
        <v>137</v>
      </c>
      <c r="F303" s="67" t="s">
        <v>122</v>
      </c>
      <c r="G303" s="68">
        <v>0.58333333333333337</v>
      </c>
      <c r="H303" s="69" t="s">
        <v>4901</v>
      </c>
      <c r="I303" s="69" t="s">
        <v>4902</v>
      </c>
      <c r="J303" s="67" t="s">
        <v>4903</v>
      </c>
      <c r="K303" s="67" t="s">
        <v>47</v>
      </c>
      <c r="L303" s="67">
        <v>36</v>
      </c>
      <c r="M303" s="67" t="s">
        <v>31</v>
      </c>
      <c r="N303" s="67" t="s">
        <v>459</v>
      </c>
      <c r="O303" s="67" t="s">
        <v>36</v>
      </c>
      <c r="P303" s="67" t="s">
        <v>49</v>
      </c>
      <c r="Q303" s="67" t="s">
        <v>36</v>
      </c>
      <c r="R303" s="67" t="s">
        <v>50</v>
      </c>
      <c r="S303" s="67" t="s">
        <v>65</v>
      </c>
      <c r="T303" s="67" t="s">
        <v>147</v>
      </c>
      <c r="U303" s="67" t="s">
        <v>51</v>
      </c>
      <c r="V303" s="67" t="s">
        <v>66</v>
      </c>
      <c r="W303" s="67" t="s">
        <v>128</v>
      </c>
      <c r="X303" s="67" t="s">
        <v>107</v>
      </c>
      <c r="Y303" s="67" t="s">
        <v>129</v>
      </c>
      <c r="Z303" s="67" t="s">
        <v>108</v>
      </c>
      <c r="AA303" s="67" t="s">
        <v>4904</v>
      </c>
      <c r="AB303" s="67"/>
      <c r="AC303" s="67"/>
      <c r="AD303" s="67"/>
      <c r="AE303" s="67"/>
    </row>
    <row r="304" spans="1:31" hidden="1" x14ac:dyDescent="0.25">
      <c r="A304" s="66">
        <v>43709</v>
      </c>
      <c r="B304" s="67">
        <v>6089</v>
      </c>
      <c r="C304" s="67">
        <v>6671</v>
      </c>
      <c r="D304" s="67" t="s">
        <v>4900</v>
      </c>
      <c r="E304" s="67" t="s">
        <v>137</v>
      </c>
      <c r="F304" s="67" t="s">
        <v>122</v>
      </c>
      <c r="G304" s="68">
        <v>0.58333333333333337</v>
      </c>
      <c r="H304" s="69" t="s">
        <v>4901</v>
      </c>
      <c r="I304" s="69" t="s">
        <v>4902</v>
      </c>
      <c r="J304" s="67" t="s">
        <v>4903</v>
      </c>
      <c r="K304" s="67" t="s">
        <v>30</v>
      </c>
      <c r="L304" s="67">
        <v>34</v>
      </c>
      <c r="M304" s="67" t="s">
        <v>31</v>
      </c>
      <c r="N304" s="67" t="s">
        <v>459</v>
      </c>
      <c r="O304" s="67" t="s">
        <v>36</v>
      </c>
      <c r="P304" s="67" t="s">
        <v>49</v>
      </c>
      <c r="Q304" s="67" t="s">
        <v>36</v>
      </c>
      <c r="R304" s="67" t="s">
        <v>50</v>
      </c>
      <c r="S304" s="67" t="s">
        <v>65</v>
      </c>
      <c r="T304" s="67" t="s">
        <v>147</v>
      </c>
      <c r="U304" s="67" t="s">
        <v>51</v>
      </c>
      <c r="V304" s="67" t="s">
        <v>66</v>
      </c>
      <c r="W304" s="67" t="s">
        <v>128</v>
      </c>
      <c r="X304" s="67" t="s">
        <v>107</v>
      </c>
      <c r="Y304" s="67" t="s">
        <v>129</v>
      </c>
      <c r="Z304" s="67" t="s">
        <v>108</v>
      </c>
      <c r="AA304" s="67" t="s">
        <v>4904</v>
      </c>
      <c r="AB304" s="67"/>
      <c r="AC304" s="67"/>
      <c r="AD304" s="67"/>
      <c r="AE304" s="67"/>
    </row>
    <row r="305" spans="1:31" hidden="1" x14ac:dyDescent="0.25">
      <c r="A305" s="66">
        <v>43709</v>
      </c>
      <c r="B305" s="67">
        <v>6089</v>
      </c>
      <c r="C305" s="67">
        <v>6672</v>
      </c>
      <c r="D305" s="67" t="s">
        <v>4900</v>
      </c>
      <c r="E305" s="67" t="s">
        <v>137</v>
      </c>
      <c r="F305" s="67" t="s">
        <v>122</v>
      </c>
      <c r="G305" s="68">
        <v>0.58333333333333337</v>
      </c>
      <c r="H305" s="69" t="s">
        <v>4901</v>
      </c>
      <c r="I305" s="69" t="s">
        <v>4902</v>
      </c>
      <c r="J305" s="67" t="s">
        <v>4903</v>
      </c>
      <c r="K305" s="67" t="s">
        <v>47</v>
      </c>
      <c r="L305" s="67">
        <v>10</v>
      </c>
      <c r="M305" s="67" t="s">
        <v>31</v>
      </c>
      <c r="N305" s="67" t="s">
        <v>459</v>
      </c>
      <c r="O305" s="67" t="s">
        <v>36</v>
      </c>
      <c r="P305" s="67" t="s">
        <v>49</v>
      </c>
      <c r="Q305" s="67" t="s">
        <v>36</v>
      </c>
      <c r="R305" s="67" t="s">
        <v>50</v>
      </c>
      <c r="S305" s="67" t="s">
        <v>65</v>
      </c>
      <c r="T305" s="67" t="s">
        <v>147</v>
      </c>
      <c r="U305" s="67" t="s">
        <v>51</v>
      </c>
      <c r="V305" s="67" t="s">
        <v>66</v>
      </c>
      <c r="W305" s="67" t="s">
        <v>128</v>
      </c>
      <c r="X305" s="67" t="s">
        <v>107</v>
      </c>
      <c r="Y305" s="67" t="s">
        <v>129</v>
      </c>
      <c r="Z305" s="67" t="s">
        <v>108</v>
      </c>
      <c r="AA305" s="67" t="s">
        <v>4904</v>
      </c>
      <c r="AB305" s="67"/>
      <c r="AC305" s="67"/>
      <c r="AD305" s="67"/>
      <c r="AE305" s="67"/>
    </row>
    <row r="306" spans="1:31" hidden="1" x14ac:dyDescent="0.25">
      <c r="A306" s="66">
        <v>43709</v>
      </c>
      <c r="B306" s="67">
        <v>6088</v>
      </c>
      <c r="C306" s="67">
        <v>6669</v>
      </c>
      <c r="D306" s="67" t="s">
        <v>5076</v>
      </c>
      <c r="E306" s="67" t="s">
        <v>1390</v>
      </c>
      <c r="F306" s="67" t="s">
        <v>123</v>
      </c>
      <c r="G306" s="68">
        <v>0.41875000000000001</v>
      </c>
      <c r="H306" s="69" t="s">
        <v>5077</v>
      </c>
      <c r="I306" s="69" t="s">
        <v>5078</v>
      </c>
      <c r="J306" s="67" t="s">
        <v>4836</v>
      </c>
      <c r="K306" s="67" t="s">
        <v>47</v>
      </c>
      <c r="L306" s="67">
        <v>67</v>
      </c>
      <c r="M306" s="67" t="s">
        <v>31</v>
      </c>
      <c r="N306" s="67" t="s">
        <v>519</v>
      </c>
      <c r="O306" s="67" t="s">
        <v>36</v>
      </c>
      <c r="P306" s="67" t="s">
        <v>520</v>
      </c>
      <c r="Q306" s="67" t="s">
        <v>60</v>
      </c>
      <c r="R306" s="67" t="s">
        <v>76</v>
      </c>
      <c r="S306" s="67" t="s">
        <v>65</v>
      </c>
      <c r="T306" s="67" t="s">
        <v>36</v>
      </c>
      <c r="U306" s="67" t="s">
        <v>109</v>
      </c>
      <c r="V306" s="67" t="s">
        <v>66</v>
      </c>
      <c r="W306" s="67" t="s">
        <v>54</v>
      </c>
      <c r="X306" s="67" t="s">
        <v>107</v>
      </c>
      <c r="Y306" s="67" t="s">
        <v>129</v>
      </c>
      <c r="Z306" s="67" t="s">
        <v>108</v>
      </c>
      <c r="AA306" s="67" t="s">
        <v>4837</v>
      </c>
      <c r="AB306" s="67"/>
      <c r="AC306" s="67"/>
      <c r="AD306" s="67"/>
      <c r="AE306" s="67"/>
    </row>
    <row r="307" spans="1:31" hidden="1" x14ac:dyDescent="0.25">
      <c r="A307" s="66">
        <v>43709</v>
      </c>
      <c r="B307" s="67">
        <v>6087</v>
      </c>
      <c r="C307" s="67">
        <v>6668</v>
      </c>
      <c r="D307" s="67" t="s">
        <v>4838</v>
      </c>
      <c r="E307" s="67" t="s">
        <v>80</v>
      </c>
      <c r="F307" s="67" t="s">
        <v>80</v>
      </c>
      <c r="G307" s="68">
        <v>0.4375</v>
      </c>
      <c r="H307" s="69" t="s">
        <v>4839</v>
      </c>
      <c r="I307" s="69" t="s">
        <v>4840</v>
      </c>
      <c r="J307" s="67" t="s">
        <v>4841</v>
      </c>
      <c r="K307" s="67" t="s">
        <v>47</v>
      </c>
      <c r="L307" s="67">
        <v>65</v>
      </c>
      <c r="M307" s="67" t="s">
        <v>118</v>
      </c>
      <c r="N307" s="67" t="s">
        <v>126</v>
      </c>
      <c r="O307" s="67" t="s">
        <v>53</v>
      </c>
      <c r="P307" s="67" t="s">
        <v>49</v>
      </c>
      <c r="Q307" s="67" t="s">
        <v>34</v>
      </c>
      <c r="R307" s="67" t="s">
        <v>50</v>
      </c>
      <c r="S307" s="67" t="s">
        <v>127</v>
      </c>
      <c r="T307" s="67" t="s">
        <v>147</v>
      </c>
      <c r="U307" s="67" t="s">
        <v>51</v>
      </c>
      <c r="V307" s="67" t="s">
        <v>37</v>
      </c>
      <c r="W307" s="67" t="s">
        <v>465</v>
      </c>
      <c r="X307" s="67" t="s">
        <v>39</v>
      </c>
      <c r="Y307" s="67" t="s">
        <v>117</v>
      </c>
      <c r="Z307" s="67" t="s">
        <v>52</v>
      </c>
      <c r="AA307" s="67" t="s">
        <v>4842</v>
      </c>
      <c r="AB307" s="67" t="s">
        <v>4843</v>
      </c>
      <c r="AC307" s="67" t="s">
        <v>4844</v>
      </c>
      <c r="AD307" s="67"/>
      <c r="AE307" s="67"/>
    </row>
    <row r="308" spans="1:31" hidden="1" x14ac:dyDescent="0.25">
      <c r="A308" s="66">
        <v>43709</v>
      </c>
      <c r="B308" s="67">
        <v>6086</v>
      </c>
      <c r="C308" s="67">
        <v>6667</v>
      </c>
      <c r="D308" s="67" t="s">
        <v>4845</v>
      </c>
      <c r="E308" s="67" t="s">
        <v>79</v>
      </c>
      <c r="F308" s="67" t="s">
        <v>59</v>
      </c>
      <c r="G308" s="68">
        <v>9.375E-2</v>
      </c>
      <c r="H308" s="69" t="s">
        <v>4846</v>
      </c>
      <c r="I308" s="69" t="s">
        <v>4847</v>
      </c>
      <c r="J308" s="67" t="s">
        <v>4848</v>
      </c>
      <c r="K308" s="67" t="s">
        <v>47</v>
      </c>
      <c r="L308" s="67">
        <v>69</v>
      </c>
      <c r="M308" s="67" t="s">
        <v>31</v>
      </c>
      <c r="N308" s="67" t="s">
        <v>32</v>
      </c>
      <c r="O308" s="67" t="s">
        <v>48</v>
      </c>
      <c r="P308" s="67" t="s">
        <v>62</v>
      </c>
      <c r="Q308" s="67" t="s">
        <v>36</v>
      </c>
      <c r="R308" s="67" t="s">
        <v>35</v>
      </c>
      <c r="S308" s="67" t="s">
        <v>61</v>
      </c>
      <c r="T308" s="67" t="s">
        <v>36</v>
      </c>
      <c r="U308" s="67" t="s">
        <v>70</v>
      </c>
      <c r="V308" s="67" t="s">
        <v>37</v>
      </c>
      <c r="W308" s="67" t="s">
        <v>386</v>
      </c>
      <c r="X308" s="67" t="s">
        <v>71</v>
      </c>
      <c r="Y308" s="67" t="s">
        <v>103</v>
      </c>
      <c r="Z308" s="67" t="s">
        <v>52</v>
      </c>
      <c r="AA308" s="67" t="s">
        <v>4849</v>
      </c>
      <c r="AB308" s="67" t="s">
        <v>4850</v>
      </c>
      <c r="AC308" s="67" t="s">
        <v>4851</v>
      </c>
      <c r="AD308" s="67" t="s">
        <v>4930</v>
      </c>
      <c r="AE308" s="67" t="s">
        <v>4931</v>
      </c>
    </row>
    <row r="309" spans="1:31" hidden="1" x14ac:dyDescent="0.25">
      <c r="A309" s="66">
        <v>43708</v>
      </c>
      <c r="B309" s="67">
        <v>6085</v>
      </c>
      <c r="C309" s="67">
        <v>6666</v>
      </c>
      <c r="D309" s="67" t="s">
        <v>4852</v>
      </c>
      <c r="E309" s="67" t="s">
        <v>297</v>
      </c>
      <c r="F309" s="67" t="s">
        <v>46</v>
      </c>
      <c r="G309" s="68">
        <v>0.875</v>
      </c>
      <c r="H309" s="69" t="s">
        <v>4853</v>
      </c>
      <c r="I309" s="69" t="s">
        <v>4854</v>
      </c>
      <c r="J309" s="67" t="s">
        <v>4855</v>
      </c>
      <c r="K309" s="67" t="s">
        <v>30</v>
      </c>
      <c r="L309" s="67">
        <v>40</v>
      </c>
      <c r="M309" s="67" t="s">
        <v>31</v>
      </c>
      <c r="N309" s="67" t="s">
        <v>36</v>
      </c>
      <c r="O309" s="67" t="s">
        <v>36</v>
      </c>
      <c r="P309" s="67" t="s">
        <v>33</v>
      </c>
      <c r="Q309" s="67" t="s">
        <v>36</v>
      </c>
      <c r="R309" s="67" t="s">
        <v>35</v>
      </c>
      <c r="S309" s="67" t="s">
        <v>65</v>
      </c>
      <c r="T309" s="67" t="s">
        <v>36</v>
      </c>
      <c r="U309" s="67" t="s">
        <v>70</v>
      </c>
      <c r="V309" s="67" t="s">
        <v>37</v>
      </c>
      <c r="W309" s="67" t="s">
        <v>54</v>
      </c>
      <c r="X309" s="67" t="s">
        <v>39</v>
      </c>
      <c r="Y309" s="67" t="s">
        <v>39</v>
      </c>
      <c r="Z309" s="67" t="s">
        <v>40</v>
      </c>
      <c r="AA309" s="67" t="s">
        <v>4856</v>
      </c>
      <c r="AB309" s="67" t="s">
        <v>4857</v>
      </c>
      <c r="AC309" s="67"/>
      <c r="AD309" s="67"/>
      <c r="AE309" s="67"/>
    </row>
    <row r="310" spans="1:31" hidden="1" x14ac:dyDescent="0.25">
      <c r="A310" s="66">
        <v>43708</v>
      </c>
      <c r="B310" s="67">
        <v>6084</v>
      </c>
      <c r="C310" s="67">
        <v>6660</v>
      </c>
      <c r="D310" s="67" t="s">
        <v>4858</v>
      </c>
      <c r="E310" s="67" t="s">
        <v>404</v>
      </c>
      <c r="F310" s="67" t="s">
        <v>405</v>
      </c>
      <c r="G310" s="68">
        <v>0.64583333333333337</v>
      </c>
      <c r="H310" s="69" t="s">
        <v>4859</v>
      </c>
      <c r="I310" s="69" t="s">
        <v>4860</v>
      </c>
      <c r="J310" s="67" t="s">
        <v>4861</v>
      </c>
      <c r="K310" s="67" t="s">
        <v>148</v>
      </c>
      <c r="L310" s="67"/>
      <c r="M310" s="67" t="s">
        <v>31</v>
      </c>
      <c r="N310" s="67" t="s">
        <v>126</v>
      </c>
      <c r="O310" s="67" t="s">
        <v>36</v>
      </c>
      <c r="P310" s="67" t="s">
        <v>49</v>
      </c>
      <c r="Q310" s="67" t="s">
        <v>36</v>
      </c>
      <c r="R310" s="67" t="s">
        <v>50</v>
      </c>
      <c r="S310" s="67" t="s">
        <v>127</v>
      </c>
      <c r="T310" s="67" t="s">
        <v>36</v>
      </c>
      <c r="U310" s="67" t="s">
        <v>51</v>
      </c>
      <c r="V310" s="67" t="s">
        <v>37</v>
      </c>
      <c r="W310" s="67" t="s">
        <v>301</v>
      </c>
      <c r="X310" s="67" t="s">
        <v>39</v>
      </c>
      <c r="Y310" s="67" t="s">
        <v>103</v>
      </c>
      <c r="Z310" s="67" t="s">
        <v>52</v>
      </c>
      <c r="AA310" s="67" t="s">
        <v>4862</v>
      </c>
      <c r="AB310" s="67" t="s">
        <v>4863</v>
      </c>
      <c r="AC310" s="67" t="s">
        <v>4864</v>
      </c>
      <c r="AD310" s="67"/>
      <c r="AE310" s="67"/>
    </row>
    <row r="311" spans="1:31" hidden="1" x14ac:dyDescent="0.25">
      <c r="A311" s="66">
        <v>43708</v>
      </c>
      <c r="B311" s="67">
        <v>6084</v>
      </c>
      <c r="C311" s="67">
        <v>6661</v>
      </c>
      <c r="D311" s="67" t="s">
        <v>4858</v>
      </c>
      <c r="E311" s="67" t="s">
        <v>404</v>
      </c>
      <c r="F311" s="67" t="s">
        <v>405</v>
      </c>
      <c r="G311" s="68">
        <v>0.64583333333333337</v>
      </c>
      <c r="H311" s="69" t="s">
        <v>4859</v>
      </c>
      <c r="I311" s="69" t="s">
        <v>4860</v>
      </c>
      <c r="J311" s="67" t="s">
        <v>4861</v>
      </c>
      <c r="K311" s="67" t="s">
        <v>148</v>
      </c>
      <c r="L311" s="67"/>
      <c r="M311" s="67" t="s">
        <v>31</v>
      </c>
      <c r="N311" s="67" t="s">
        <v>126</v>
      </c>
      <c r="O311" s="67" t="s">
        <v>36</v>
      </c>
      <c r="P311" s="67" t="s">
        <v>49</v>
      </c>
      <c r="Q311" s="67" t="s">
        <v>36</v>
      </c>
      <c r="R311" s="67" t="s">
        <v>50</v>
      </c>
      <c r="S311" s="67" t="s">
        <v>127</v>
      </c>
      <c r="T311" s="67" t="s">
        <v>36</v>
      </c>
      <c r="U311" s="67" t="s">
        <v>51</v>
      </c>
      <c r="V311" s="67" t="s">
        <v>37</v>
      </c>
      <c r="W311" s="67" t="s">
        <v>301</v>
      </c>
      <c r="X311" s="67" t="s">
        <v>39</v>
      </c>
      <c r="Y311" s="67" t="s">
        <v>103</v>
      </c>
      <c r="Z311" s="67" t="s">
        <v>52</v>
      </c>
      <c r="AA311" s="67" t="s">
        <v>4862</v>
      </c>
      <c r="AB311" s="67" t="s">
        <v>4863</v>
      </c>
      <c r="AC311" s="67" t="s">
        <v>4864</v>
      </c>
      <c r="AD311" s="67"/>
      <c r="AE311" s="67"/>
    </row>
    <row r="312" spans="1:31" hidden="1" x14ac:dyDescent="0.25">
      <c r="A312" s="66">
        <v>43708</v>
      </c>
      <c r="B312" s="67">
        <v>6084</v>
      </c>
      <c r="C312" s="67">
        <v>6662</v>
      </c>
      <c r="D312" s="67" t="s">
        <v>4858</v>
      </c>
      <c r="E312" s="67" t="s">
        <v>404</v>
      </c>
      <c r="F312" s="67" t="s">
        <v>405</v>
      </c>
      <c r="G312" s="68">
        <v>0.64583333333333337</v>
      </c>
      <c r="H312" s="69" t="s">
        <v>4859</v>
      </c>
      <c r="I312" s="69" t="s">
        <v>4860</v>
      </c>
      <c r="J312" s="67" t="s">
        <v>4861</v>
      </c>
      <c r="K312" s="67" t="s">
        <v>148</v>
      </c>
      <c r="L312" s="67"/>
      <c r="M312" s="67" t="s">
        <v>31</v>
      </c>
      <c r="N312" s="67" t="s">
        <v>126</v>
      </c>
      <c r="O312" s="67" t="s">
        <v>36</v>
      </c>
      <c r="P312" s="67" t="s">
        <v>49</v>
      </c>
      <c r="Q312" s="67" t="s">
        <v>36</v>
      </c>
      <c r="R312" s="67" t="s">
        <v>50</v>
      </c>
      <c r="S312" s="67" t="s">
        <v>127</v>
      </c>
      <c r="T312" s="67" t="s">
        <v>36</v>
      </c>
      <c r="U312" s="67" t="s">
        <v>51</v>
      </c>
      <c r="V312" s="67" t="s">
        <v>37</v>
      </c>
      <c r="W312" s="67" t="s">
        <v>301</v>
      </c>
      <c r="X312" s="67" t="s">
        <v>39</v>
      </c>
      <c r="Y312" s="67" t="s">
        <v>103</v>
      </c>
      <c r="Z312" s="67" t="s">
        <v>52</v>
      </c>
      <c r="AA312" s="67" t="s">
        <v>4862</v>
      </c>
      <c r="AB312" s="67" t="s">
        <v>4863</v>
      </c>
      <c r="AC312" s="67" t="s">
        <v>4864</v>
      </c>
      <c r="AD312" s="67"/>
      <c r="AE312" s="67"/>
    </row>
    <row r="313" spans="1:31" hidden="1" x14ac:dyDescent="0.25">
      <c r="A313" s="66">
        <v>43708</v>
      </c>
      <c r="B313" s="67">
        <v>6084</v>
      </c>
      <c r="C313" s="67">
        <v>6663</v>
      </c>
      <c r="D313" s="67" t="s">
        <v>4858</v>
      </c>
      <c r="E313" s="67" t="s">
        <v>404</v>
      </c>
      <c r="F313" s="67" t="s">
        <v>405</v>
      </c>
      <c r="G313" s="68">
        <v>0.64583333333333337</v>
      </c>
      <c r="H313" s="69" t="s">
        <v>4859</v>
      </c>
      <c r="I313" s="69" t="s">
        <v>4860</v>
      </c>
      <c r="J313" s="67" t="s">
        <v>4861</v>
      </c>
      <c r="K313" s="67" t="s">
        <v>148</v>
      </c>
      <c r="L313" s="67"/>
      <c r="M313" s="67" t="s">
        <v>31</v>
      </c>
      <c r="N313" s="67" t="s">
        <v>126</v>
      </c>
      <c r="O313" s="67" t="s">
        <v>36</v>
      </c>
      <c r="P313" s="67" t="s">
        <v>49</v>
      </c>
      <c r="Q313" s="67" t="s">
        <v>36</v>
      </c>
      <c r="R313" s="67" t="s">
        <v>50</v>
      </c>
      <c r="S313" s="67" t="s">
        <v>127</v>
      </c>
      <c r="T313" s="67" t="s">
        <v>36</v>
      </c>
      <c r="U313" s="67" t="s">
        <v>51</v>
      </c>
      <c r="V313" s="67" t="s">
        <v>37</v>
      </c>
      <c r="W313" s="67" t="s">
        <v>301</v>
      </c>
      <c r="X313" s="67" t="s">
        <v>39</v>
      </c>
      <c r="Y313" s="67" t="s">
        <v>103</v>
      </c>
      <c r="Z313" s="67" t="s">
        <v>52</v>
      </c>
      <c r="AA313" s="67" t="s">
        <v>4862</v>
      </c>
      <c r="AB313" s="67" t="s">
        <v>4863</v>
      </c>
      <c r="AC313" s="67" t="s">
        <v>4864</v>
      </c>
      <c r="AD313" s="67"/>
      <c r="AE313" s="67"/>
    </row>
    <row r="314" spans="1:31" hidden="1" x14ac:dyDescent="0.25">
      <c r="A314" s="66">
        <v>43708</v>
      </c>
      <c r="B314" s="67">
        <v>6084</v>
      </c>
      <c r="C314" s="67">
        <v>6664</v>
      </c>
      <c r="D314" s="67" t="s">
        <v>4858</v>
      </c>
      <c r="E314" s="67" t="s">
        <v>404</v>
      </c>
      <c r="F314" s="67" t="s">
        <v>405</v>
      </c>
      <c r="G314" s="68">
        <v>0.64583333333333337</v>
      </c>
      <c r="H314" s="69" t="s">
        <v>4859</v>
      </c>
      <c r="I314" s="69" t="s">
        <v>4860</v>
      </c>
      <c r="J314" s="67" t="s">
        <v>4861</v>
      </c>
      <c r="K314" s="67" t="s">
        <v>148</v>
      </c>
      <c r="L314" s="67"/>
      <c r="M314" s="67" t="s">
        <v>31</v>
      </c>
      <c r="N314" s="67" t="s">
        <v>126</v>
      </c>
      <c r="O314" s="67" t="s">
        <v>36</v>
      </c>
      <c r="P314" s="67" t="s">
        <v>49</v>
      </c>
      <c r="Q314" s="67" t="s">
        <v>36</v>
      </c>
      <c r="R314" s="67" t="s">
        <v>50</v>
      </c>
      <c r="S314" s="67" t="s">
        <v>127</v>
      </c>
      <c r="T314" s="67" t="s">
        <v>36</v>
      </c>
      <c r="U314" s="67" t="s">
        <v>51</v>
      </c>
      <c r="V314" s="67" t="s">
        <v>37</v>
      </c>
      <c r="W314" s="67" t="s">
        <v>301</v>
      </c>
      <c r="X314" s="67" t="s">
        <v>39</v>
      </c>
      <c r="Y314" s="67" t="s">
        <v>103</v>
      </c>
      <c r="Z314" s="67" t="s">
        <v>52</v>
      </c>
      <c r="AA314" s="67" t="s">
        <v>4862</v>
      </c>
      <c r="AB314" s="67" t="s">
        <v>4863</v>
      </c>
      <c r="AC314" s="67" t="s">
        <v>4864</v>
      </c>
      <c r="AD314" s="67"/>
      <c r="AE314" s="67"/>
    </row>
    <row r="315" spans="1:31" hidden="1" x14ac:dyDescent="0.25">
      <c r="A315" s="66">
        <v>43707</v>
      </c>
      <c r="B315" s="67">
        <v>6083</v>
      </c>
      <c r="C315" s="67">
        <v>6659</v>
      </c>
      <c r="D315" s="67" t="s">
        <v>653</v>
      </c>
      <c r="E315" s="67" t="s">
        <v>654</v>
      </c>
      <c r="F315" s="67" t="s">
        <v>537</v>
      </c>
      <c r="G315" s="68">
        <v>0.86458333333333337</v>
      </c>
      <c r="H315" s="69" t="s">
        <v>4865</v>
      </c>
      <c r="I315" s="69" t="s">
        <v>4866</v>
      </c>
      <c r="J315" s="67" t="s">
        <v>4867</v>
      </c>
      <c r="K315" s="67" t="s">
        <v>47</v>
      </c>
      <c r="L315" s="67">
        <v>14</v>
      </c>
      <c r="M315" s="67" t="s">
        <v>31</v>
      </c>
      <c r="N315" s="67" t="s">
        <v>437</v>
      </c>
      <c r="O315" s="67" t="s">
        <v>48</v>
      </c>
      <c r="P315" s="67" t="s">
        <v>491</v>
      </c>
      <c r="Q315" s="67" t="s">
        <v>4868</v>
      </c>
      <c r="R315" s="67" t="s">
        <v>56</v>
      </c>
      <c r="S315" s="67" t="s">
        <v>57</v>
      </c>
      <c r="T315" s="67" t="s">
        <v>863</v>
      </c>
      <c r="U315" s="67" t="s">
        <v>51</v>
      </c>
      <c r="V315" s="67" t="s">
        <v>37</v>
      </c>
      <c r="W315" s="67" t="s">
        <v>54</v>
      </c>
      <c r="X315" s="67" t="s">
        <v>71</v>
      </c>
      <c r="Y315" s="67" t="s">
        <v>103</v>
      </c>
      <c r="Z315" s="67" t="s">
        <v>52</v>
      </c>
      <c r="AA315" s="67" t="s">
        <v>4869</v>
      </c>
      <c r="AB315" s="67" t="s">
        <v>4870</v>
      </c>
      <c r="AC315" s="67" t="s">
        <v>4871</v>
      </c>
      <c r="AD315" s="67" t="s">
        <v>4872</v>
      </c>
      <c r="AE315" s="67"/>
    </row>
    <row r="316" spans="1:31" hidden="1" x14ac:dyDescent="0.25">
      <c r="A316" s="66">
        <v>43707</v>
      </c>
      <c r="B316" s="67">
        <v>6077</v>
      </c>
      <c r="C316" s="67">
        <v>6653</v>
      </c>
      <c r="D316" s="67" t="s">
        <v>4805</v>
      </c>
      <c r="E316" s="67" t="s">
        <v>79</v>
      </c>
      <c r="F316" s="67" t="s">
        <v>59</v>
      </c>
      <c r="G316" s="68">
        <v>0.78680555555555554</v>
      </c>
      <c r="H316" s="69" t="s">
        <v>4806</v>
      </c>
      <c r="I316" s="69" t="s">
        <v>4807</v>
      </c>
      <c r="J316" s="67" t="s">
        <v>4808</v>
      </c>
      <c r="K316" s="67" t="s">
        <v>30</v>
      </c>
      <c r="L316" s="67">
        <v>55</v>
      </c>
      <c r="M316" s="67" t="s">
        <v>31</v>
      </c>
      <c r="N316" s="67" t="s">
        <v>36</v>
      </c>
      <c r="O316" s="67" t="s">
        <v>48</v>
      </c>
      <c r="P316" s="67" t="s">
        <v>33</v>
      </c>
      <c r="Q316" s="67" t="s">
        <v>36</v>
      </c>
      <c r="R316" s="67" t="s">
        <v>35</v>
      </c>
      <c r="S316" s="67" t="s">
        <v>57</v>
      </c>
      <c r="T316" s="67" t="s">
        <v>36</v>
      </c>
      <c r="U316" s="67" t="s">
        <v>44</v>
      </c>
      <c r="V316" s="67" t="s">
        <v>37</v>
      </c>
      <c r="W316" s="67" t="s">
        <v>36</v>
      </c>
      <c r="X316" s="67" t="s">
        <v>39</v>
      </c>
      <c r="Y316" s="67" t="s">
        <v>103</v>
      </c>
      <c r="Z316" s="67" t="s">
        <v>45</v>
      </c>
      <c r="AA316" s="67" t="s">
        <v>4809</v>
      </c>
      <c r="AB316" s="67" t="s">
        <v>4810</v>
      </c>
      <c r="AC316" s="67"/>
      <c r="AD316" s="67"/>
      <c r="AE316" s="67"/>
    </row>
    <row r="317" spans="1:31" hidden="1" x14ac:dyDescent="0.25">
      <c r="A317" s="66">
        <v>43707</v>
      </c>
      <c r="B317" s="67">
        <v>6075</v>
      </c>
      <c r="C317" s="67">
        <v>6651</v>
      </c>
      <c r="D317" s="67" t="s">
        <v>4797</v>
      </c>
      <c r="E317" s="67" t="s">
        <v>412</v>
      </c>
      <c r="F317" s="67" t="s">
        <v>59</v>
      </c>
      <c r="G317" s="68">
        <v>0.45833333333333331</v>
      </c>
      <c r="H317" s="69" t="s">
        <v>4798</v>
      </c>
      <c r="I317" s="69" t="s">
        <v>4799</v>
      </c>
      <c r="J317" s="67" t="s">
        <v>4800</v>
      </c>
      <c r="K317" s="67" t="s">
        <v>47</v>
      </c>
      <c r="L317" s="67">
        <v>80</v>
      </c>
      <c r="M317" s="67" t="s">
        <v>31</v>
      </c>
      <c r="N317" s="67" t="s">
        <v>32</v>
      </c>
      <c r="O317" s="67" t="s">
        <v>48</v>
      </c>
      <c r="P317" s="67" t="s">
        <v>42</v>
      </c>
      <c r="Q317" s="67" t="s">
        <v>60</v>
      </c>
      <c r="R317" s="67" t="s">
        <v>35</v>
      </c>
      <c r="S317" s="67" t="s">
        <v>57</v>
      </c>
      <c r="T317" s="67" t="s">
        <v>36</v>
      </c>
      <c r="U317" s="67" t="s">
        <v>44</v>
      </c>
      <c r="V317" s="67" t="s">
        <v>37</v>
      </c>
      <c r="W317" s="67" t="s">
        <v>38</v>
      </c>
      <c r="X317" s="67" t="s">
        <v>39</v>
      </c>
      <c r="Y317" s="67" t="s">
        <v>103</v>
      </c>
      <c r="Z317" s="67" t="s">
        <v>45</v>
      </c>
      <c r="AA317" s="67" t="s">
        <v>4801</v>
      </c>
      <c r="AB317" s="67" t="s">
        <v>4802</v>
      </c>
      <c r="AC317" s="67" t="s">
        <v>4803</v>
      </c>
      <c r="AD317" s="67" t="s">
        <v>4804</v>
      </c>
      <c r="AE317" s="67"/>
    </row>
    <row r="318" spans="1:31" hidden="1" x14ac:dyDescent="0.25">
      <c r="A318" s="66">
        <v>43706</v>
      </c>
      <c r="B318" s="67">
        <v>6080</v>
      </c>
      <c r="C318" s="67">
        <v>6656</v>
      </c>
      <c r="D318" s="67" t="s">
        <v>4873</v>
      </c>
      <c r="E318" s="67" t="s">
        <v>2253</v>
      </c>
      <c r="F318" s="67" t="s">
        <v>327</v>
      </c>
      <c r="G318" s="68">
        <v>0.41666666666666669</v>
      </c>
      <c r="H318" s="69" t="s">
        <v>4874</v>
      </c>
      <c r="I318" s="69" t="s">
        <v>4875</v>
      </c>
      <c r="J318" s="67" t="s">
        <v>4876</v>
      </c>
      <c r="K318" s="67" t="s">
        <v>47</v>
      </c>
      <c r="L318" s="67">
        <v>70</v>
      </c>
      <c r="M318" s="67" t="s">
        <v>31</v>
      </c>
      <c r="N318" s="67" t="s">
        <v>32</v>
      </c>
      <c r="O318" s="67" t="s">
        <v>48</v>
      </c>
      <c r="P318" s="67" t="s">
        <v>62</v>
      </c>
      <c r="Q318" s="67" t="s">
        <v>60</v>
      </c>
      <c r="R318" s="67" t="s">
        <v>35</v>
      </c>
      <c r="S318" s="67" t="s">
        <v>346</v>
      </c>
      <c r="T318" s="67" t="s">
        <v>36</v>
      </c>
      <c r="U318" s="67" t="s">
        <v>44</v>
      </c>
      <c r="V318" s="67" t="s">
        <v>37</v>
      </c>
      <c r="W318" s="67" t="s">
        <v>38</v>
      </c>
      <c r="X318" s="67" t="s">
        <v>71</v>
      </c>
      <c r="Y318" s="67" t="s">
        <v>103</v>
      </c>
      <c r="Z318" s="67" t="s">
        <v>45</v>
      </c>
      <c r="AA318" s="67" t="s">
        <v>4877</v>
      </c>
      <c r="AB318" s="67" t="s">
        <v>4878</v>
      </c>
      <c r="AC318" s="67"/>
      <c r="AD318" s="67"/>
      <c r="AE318" s="67"/>
    </row>
    <row r="319" spans="1:31" hidden="1" x14ac:dyDescent="0.25">
      <c r="A319" s="66">
        <v>43706</v>
      </c>
      <c r="B319" s="67">
        <v>6079</v>
      </c>
      <c r="C319" s="67">
        <v>6655</v>
      </c>
      <c r="D319" s="67" t="s">
        <v>4811</v>
      </c>
      <c r="E319" s="67" t="s">
        <v>121</v>
      </c>
      <c r="F319" s="67" t="s">
        <v>122</v>
      </c>
      <c r="G319" s="68">
        <v>0.77083333333333337</v>
      </c>
      <c r="H319" s="69" t="s">
        <v>4812</v>
      </c>
      <c r="I319" s="69" t="s">
        <v>4813</v>
      </c>
      <c r="J319" s="67" t="s">
        <v>4814</v>
      </c>
      <c r="K319" s="67" t="s">
        <v>47</v>
      </c>
      <c r="L319" s="67">
        <v>45</v>
      </c>
      <c r="M319" s="67" t="s">
        <v>31</v>
      </c>
      <c r="N319" s="67" t="s">
        <v>615</v>
      </c>
      <c r="O319" s="67" t="s">
        <v>36</v>
      </c>
      <c r="P319" s="67" t="s">
        <v>33</v>
      </c>
      <c r="Q319" s="67" t="s">
        <v>36</v>
      </c>
      <c r="R319" s="67" t="s">
        <v>35</v>
      </c>
      <c r="S319" s="67" t="s">
        <v>65</v>
      </c>
      <c r="T319" s="67" t="s">
        <v>36</v>
      </c>
      <c r="U319" s="67" t="s">
        <v>109</v>
      </c>
      <c r="V319" s="67" t="s">
        <v>66</v>
      </c>
      <c r="W319" s="67" t="s">
        <v>54</v>
      </c>
      <c r="X319" s="67" t="s">
        <v>71</v>
      </c>
      <c r="Y319" s="67" t="s">
        <v>129</v>
      </c>
      <c r="Z319" s="67" t="s">
        <v>36</v>
      </c>
      <c r="AA319" s="67" t="s">
        <v>4815</v>
      </c>
      <c r="AB319" s="67" t="s">
        <v>4879</v>
      </c>
      <c r="AC319" s="67"/>
      <c r="AD319" s="67"/>
      <c r="AE319" s="67"/>
    </row>
    <row r="320" spans="1:31" hidden="1" x14ac:dyDescent="0.25">
      <c r="A320" s="66">
        <v>43706</v>
      </c>
      <c r="B320" s="67">
        <v>6079</v>
      </c>
      <c r="C320" s="67">
        <v>6665</v>
      </c>
      <c r="D320" s="67" t="s">
        <v>4811</v>
      </c>
      <c r="E320" s="67" t="s">
        <v>121</v>
      </c>
      <c r="F320" s="67" t="s">
        <v>122</v>
      </c>
      <c r="G320" s="68">
        <v>0.77083333333333337</v>
      </c>
      <c r="H320" s="69" t="s">
        <v>4812</v>
      </c>
      <c r="I320" s="69" t="s">
        <v>4813</v>
      </c>
      <c r="J320" s="67" t="s">
        <v>4814</v>
      </c>
      <c r="K320" s="67" t="s">
        <v>30</v>
      </c>
      <c r="L320" s="67">
        <v>45</v>
      </c>
      <c r="M320" s="67" t="s">
        <v>31</v>
      </c>
      <c r="N320" s="67" t="s">
        <v>615</v>
      </c>
      <c r="O320" s="67" t="s">
        <v>36</v>
      </c>
      <c r="P320" s="67" t="s">
        <v>49</v>
      </c>
      <c r="Q320" s="67" t="s">
        <v>36</v>
      </c>
      <c r="R320" s="67" t="s">
        <v>50</v>
      </c>
      <c r="S320" s="67" t="s">
        <v>65</v>
      </c>
      <c r="T320" s="67" t="s">
        <v>36</v>
      </c>
      <c r="U320" s="67" t="s">
        <v>51</v>
      </c>
      <c r="V320" s="67" t="s">
        <v>66</v>
      </c>
      <c r="W320" s="67" t="s">
        <v>54</v>
      </c>
      <c r="X320" s="67" t="s">
        <v>71</v>
      </c>
      <c r="Y320" s="67" t="s">
        <v>129</v>
      </c>
      <c r="Z320" s="67" t="s">
        <v>36</v>
      </c>
      <c r="AA320" s="67" t="s">
        <v>4815</v>
      </c>
      <c r="AB320" s="67" t="s">
        <v>4879</v>
      </c>
      <c r="AC320" s="67"/>
      <c r="AD320" s="67"/>
      <c r="AE320" s="67"/>
    </row>
    <row r="321" spans="1:31" hidden="1" x14ac:dyDescent="0.25">
      <c r="A321" s="66">
        <v>43706</v>
      </c>
      <c r="B321" s="67">
        <v>6078</v>
      </c>
      <c r="C321" s="67">
        <v>6654</v>
      </c>
      <c r="D321" s="67" t="s">
        <v>4816</v>
      </c>
      <c r="E321" s="67" t="s">
        <v>74</v>
      </c>
      <c r="F321" s="67" t="s">
        <v>74</v>
      </c>
      <c r="G321" s="68">
        <v>0.5</v>
      </c>
      <c r="H321" s="69" t="s">
        <v>4817</v>
      </c>
      <c r="I321" s="69" t="s">
        <v>4818</v>
      </c>
      <c r="J321" s="67" t="s">
        <v>4819</v>
      </c>
      <c r="K321" s="67" t="s">
        <v>47</v>
      </c>
      <c r="L321" s="67">
        <v>70</v>
      </c>
      <c r="M321" s="67" t="s">
        <v>31</v>
      </c>
      <c r="N321" s="67" t="s">
        <v>519</v>
      </c>
      <c r="O321" s="67" t="s">
        <v>36</v>
      </c>
      <c r="P321" s="67" t="s">
        <v>520</v>
      </c>
      <c r="Q321" s="67" t="s">
        <v>60</v>
      </c>
      <c r="R321" s="67" t="s">
        <v>35</v>
      </c>
      <c r="S321" s="67" t="s">
        <v>65</v>
      </c>
      <c r="T321" s="67" t="s">
        <v>36</v>
      </c>
      <c r="U321" s="67" t="s">
        <v>109</v>
      </c>
      <c r="V321" s="67" t="s">
        <v>66</v>
      </c>
      <c r="W321" s="67" t="s">
        <v>54</v>
      </c>
      <c r="X321" s="67" t="s">
        <v>39</v>
      </c>
      <c r="Y321" s="67" t="s">
        <v>39</v>
      </c>
      <c r="Z321" s="67" t="s">
        <v>108</v>
      </c>
      <c r="AA321" s="67" t="s">
        <v>4820</v>
      </c>
      <c r="AB321" s="67" t="s">
        <v>4821</v>
      </c>
      <c r="AC321" s="67"/>
      <c r="AD321" s="67"/>
      <c r="AE321" s="67"/>
    </row>
    <row r="322" spans="1:31" hidden="1" x14ac:dyDescent="0.25">
      <c r="A322" s="66">
        <v>43706</v>
      </c>
      <c r="B322" s="67">
        <v>6074</v>
      </c>
      <c r="C322" s="67">
        <v>6650</v>
      </c>
      <c r="D322" s="67" t="s">
        <v>4822</v>
      </c>
      <c r="E322" s="67" t="s">
        <v>4823</v>
      </c>
      <c r="F322" s="67" t="s">
        <v>59</v>
      </c>
      <c r="G322" s="68">
        <v>0.91666666666666663</v>
      </c>
      <c r="H322" s="69" t="s">
        <v>4824</v>
      </c>
      <c r="I322" s="69" t="s">
        <v>4825</v>
      </c>
      <c r="J322" s="67" t="s">
        <v>4826</v>
      </c>
      <c r="K322" s="67" t="s">
        <v>47</v>
      </c>
      <c r="L322" s="67"/>
      <c r="M322" s="67" t="s">
        <v>31</v>
      </c>
      <c r="N322" s="67" t="s">
        <v>331</v>
      </c>
      <c r="O322" s="67" t="s">
        <v>48</v>
      </c>
      <c r="P322" s="67" t="s">
        <v>49</v>
      </c>
      <c r="Q322" s="67" t="s">
        <v>492</v>
      </c>
      <c r="R322" s="67" t="s">
        <v>50</v>
      </c>
      <c r="S322" s="67" t="s">
        <v>61</v>
      </c>
      <c r="T322" s="67" t="s">
        <v>36</v>
      </c>
      <c r="U322" s="67" t="s">
        <v>51</v>
      </c>
      <c r="V322" s="67" t="s">
        <v>37</v>
      </c>
      <c r="W322" s="67" t="s">
        <v>332</v>
      </c>
      <c r="X322" s="67" t="s">
        <v>39</v>
      </c>
      <c r="Y322" s="67" t="s">
        <v>103</v>
      </c>
      <c r="Z322" s="67" t="s">
        <v>52</v>
      </c>
      <c r="AA322" s="67" t="s">
        <v>4827</v>
      </c>
      <c r="AB322" s="67" t="s">
        <v>4828</v>
      </c>
      <c r="AC322" s="67" t="s">
        <v>4829</v>
      </c>
      <c r="AD322" s="67" t="s">
        <v>4830</v>
      </c>
      <c r="AE322" s="67"/>
    </row>
    <row r="323" spans="1:31" hidden="1" x14ac:dyDescent="0.25">
      <c r="A323" s="66">
        <v>43706</v>
      </c>
      <c r="B323" s="67">
        <v>6070</v>
      </c>
      <c r="C323" s="67">
        <v>6646</v>
      </c>
      <c r="D323" s="67" t="s">
        <v>4657</v>
      </c>
      <c r="E323" s="67" t="s">
        <v>404</v>
      </c>
      <c r="F323" s="67" t="s">
        <v>405</v>
      </c>
      <c r="G323" s="68">
        <v>0.4375</v>
      </c>
      <c r="H323" s="69" t="s">
        <v>4658</v>
      </c>
      <c r="I323" s="69" t="s">
        <v>4659</v>
      </c>
      <c r="J323" s="67" t="s">
        <v>4660</v>
      </c>
      <c r="K323" s="67" t="s">
        <v>47</v>
      </c>
      <c r="L323" s="67">
        <v>17</v>
      </c>
      <c r="M323" s="67" t="s">
        <v>31</v>
      </c>
      <c r="N323" s="67" t="s">
        <v>155</v>
      </c>
      <c r="O323" s="67" t="s">
        <v>36</v>
      </c>
      <c r="P323" s="67" t="s">
        <v>42</v>
      </c>
      <c r="Q323" s="67" t="s">
        <v>36</v>
      </c>
      <c r="R323" s="67" t="s">
        <v>35</v>
      </c>
      <c r="S323" s="67" t="s">
        <v>3823</v>
      </c>
      <c r="T323" s="67" t="s">
        <v>36</v>
      </c>
      <c r="U323" s="67" t="s">
        <v>44</v>
      </c>
      <c r="V323" s="67" t="s">
        <v>37</v>
      </c>
      <c r="W323" s="67" t="s">
        <v>169</v>
      </c>
      <c r="X323" s="67" t="s">
        <v>71</v>
      </c>
      <c r="Y323" s="67" t="s">
        <v>103</v>
      </c>
      <c r="Z323" s="67" t="s">
        <v>45</v>
      </c>
      <c r="AA323" s="67" t="s">
        <v>4661</v>
      </c>
      <c r="AB323" s="67" t="s">
        <v>4662</v>
      </c>
      <c r="AC323" s="67" t="s">
        <v>4663</v>
      </c>
      <c r="AD323" s="67" t="s">
        <v>4664</v>
      </c>
      <c r="AE323" s="67" t="s">
        <v>4665</v>
      </c>
    </row>
    <row r="324" spans="1:31" hidden="1" x14ac:dyDescent="0.25">
      <c r="A324" s="66">
        <v>43705</v>
      </c>
      <c r="B324" s="67">
        <v>6082</v>
      </c>
      <c r="C324" s="67">
        <v>6658</v>
      </c>
      <c r="D324" s="67" t="s">
        <v>4880</v>
      </c>
      <c r="E324" s="67" t="s">
        <v>693</v>
      </c>
      <c r="F324" s="67" t="s">
        <v>123</v>
      </c>
      <c r="G324" s="68">
        <v>0.54861111111111116</v>
      </c>
      <c r="H324" s="69" t="s">
        <v>4881</v>
      </c>
      <c r="I324" s="69" t="s">
        <v>4882</v>
      </c>
      <c r="J324" s="67" t="s">
        <v>4883</v>
      </c>
      <c r="K324" s="67" t="s">
        <v>30</v>
      </c>
      <c r="L324" s="67">
        <v>68</v>
      </c>
      <c r="M324" s="67" t="s">
        <v>31</v>
      </c>
      <c r="N324" s="67" t="s">
        <v>36</v>
      </c>
      <c r="O324" s="67" t="s">
        <v>36</v>
      </c>
      <c r="P324" s="67" t="s">
        <v>33</v>
      </c>
      <c r="Q324" s="67" t="s">
        <v>60</v>
      </c>
      <c r="R324" s="67" t="s">
        <v>76</v>
      </c>
      <c r="S324" s="67" t="s">
        <v>65</v>
      </c>
      <c r="T324" s="67" t="s">
        <v>36</v>
      </c>
      <c r="U324" s="67" t="s">
        <v>109</v>
      </c>
      <c r="V324" s="67" t="s">
        <v>66</v>
      </c>
      <c r="W324" s="67" t="s">
        <v>54</v>
      </c>
      <c r="X324" s="67" t="s">
        <v>36</v>
      </c>
      <c r="Y324" s="67" t="s">
        <v>129</v>
      </c>
      <c r="Z324" s="67" t="s">
        <v>108</v>
      </c>
      <c r="AA324" s="67" t="s">
        <v>4884</v>
      </c>
      <c r="AB324" s="67" t="s">
        <v>4885</v>
      </c>
      <c r="AC324" s="67"/>
      <c r="AD324" s="67"/>
      <c r="AE324" s="67"/>
    </row>
    <row r="325" spans="1:31" hidden="1" x14ac:dyDescent="0.25">
      <c r="A325" s="66">
        <v>43705</v>
      </c>
      <c r="B325" s="67">
        <v>6072</v>
      </c>
      <c r="C325" s="67">
        <v>6648</v>
      </c>
      <c r="D325" s="67" t="s">
        <v>4666</v>
      </c>
      <c r="E325" s="67" t="s">
        <v>546</v>
      </c>
      <c r="F325" s="67" t="s">
        <v>55</v>
      </c>
      <c r="G325" s="68"/>
      <c r="H325" s="69" t="s">
        <v>4667</v>
      </c>
      <c r="I325" s="69" t="s">
        <v>4668</v>
      </c>
      <c r="J325" s="67" t="s">
        <v>4669</v>
      </c>
      <c r="K325" s="67" t="s">
        <v>47</v>
      </c>
      <c r="L325" s="67"/>
      <c r="M325" s="67" t="s">
        <v>31</v>
      </c>
      <c r="N325" s="67" t="s">
        <v>126</v>
      </c>
      <c r="O325" s="67" t="s">
        <v>36</v>
      </c>
      <c r="P325" s="67" t="s">
        <v>77</v>
      </c>
      <c r="Q325" s="67" t="s">
        <v>36</v>
      </c>
      <c r="R325" s="67" t="s">
        <v>81</v>
      </c>
      <c r="S325" s="67" t="s">
        <v>3823</v>
      </c>
      <c r="T325" s="67" t="s">
        <v>36</v>
      </c>
      <c r="U325" s="67" t="s">
        <v>51</v>
      </c>
      <c r="V325" s="67" t="s">
        <v>37</v>
      </c>
      <c r="W325" s="67" t="s">
        <v>301</v>
      </c>
      <c r="X325" s="67" t="s">
        <v>71</v>
      </c>
      <c r="Y325" s="67" t="s">
        <v>103</v>
      </c>
      <c r="Z325" s="67" t="s">
        <v>52</v>
      </c>
      <c r="AA325" s="67" t="s">
        <v>4670</v>
      </c>
      <c r="AB325" s="67" t="s">
        <v>4671</v>
      </c>
      <c r="AC325" s="67"/>
      <c r="AD325" s="67"/>
      <c r="AE325" s="67"/>
    </row>
    <row r="326" spans="1:31" hidden="1" x14ac:dyDescent="0.25">
      <c r="A326" s="66">
        <v>43705</v>
      </c>
      <c r="B326" s="67">
        <v>6072</v>
      </c>
      <c r="C326" s="67">
        <v>6649</v>
      </c>
      <c r="D326" s="67" t="s">
        <v>4666</v>
      </c>
      <c r="E326" s="67" t="s">
        <v>546</v>
      </c>
      <c r="F326" s="67" t="s">
        <v>55</v>
      </c>
      <c r="G326" s="68"/>
      <c r="H326" s="69" t="s">
        <v>4667</v>
      </c>
      <c r="I326" s="69" t="s">
        <v>4668</v>
      </c>
      <c r="J326" s="67" t="s">
        <v>4669</v>
      </c>
      <c r="K326" s="67" t="s">
        <v>47</v>
      </c>
      <c r="L326" s="67"/>
      <c r="M326" s="67" t="s">
        <v>31</v>
      </c>
      <c r="N326" s="67" t="s">
        <v>126</v>
      </c>
      <c r="O326" s="67" t="s">
        <v>36</v>
      </c>
      <c r="P326" s="67" t="s">
        <v>49</v>
      </c>
      <c r="Q326" s="67" t="s">
        <v>36</v>
      </c>
      <c r="R326" s="67" t="s">
        <v>56</v>
      </c>
      <c r="S326" s="67" t="s">
        <v>3823</v>
      </c>
      <c r="T326" s="67" t="s">
        <v>36</v>
      </c>
      <c r="U326" s="67" t="s">
        <v>51</v>
      </c>
      <c r="V326" s="67" t="s">
        <v>37</v>
      </c>
      <c r="W326" s="67" t="s">
        <v>301</v>
      </c>
      <c r="X326" s="67" t="s">
        <v>71</v>
      </c>
      <c r="Y326" s="67" t="s">
        <v>103</v>
      </c>
      <c r="Z326" s="67" t="s">
        <v>52</v>
      </c>
      <c r="AA326" s="67" t="s">
        <v>4670</v>
      </c>
      <c r="AB326" s="67" t="s">
        <v>4671</v>
      </c>
      <c r="AC326" s="67"/>
      <c r="AD326" s="67"/>
      <c r="AE326" s="67"/>
    </row>
    <row r="327" spans="1:31" hidden="1" x14ac:dyDescent="0.25">
      <c r="A327" s="66">
        <v>43705</v>
      </c>
      <c r="B327" s="67">
        <v>6069</v>
      </c>
      <c r="C327" s="67">
        <v>6645</v>
      </c>
      <c r="D327" s="67" t="s">
        <v>4672</v>
      </c>
      <c r="E327" s="67" t="s">
        <v>364</v>
      </c>
      <c r="F327" s="67" t="s">
        <v>364</v>
      </c>
      <c r="G327" s="68">
        <v>0.87152777777777779</v>
      </c>
      <c r="H327" s="69" t="s">
        <v>4886</v>
      </c>
      <c r="I327" s="69" t="s">
        <v>4673</v>
      </c>
      <c r="J327" s="67" t="s">
        <v>4674</v>
      </c>
      <c r="K327" s="67" t="s">
        <v>47</v>
      </c>
      <c r="L327" s="67"/>
      <c r="M327" s="67" t="s">
        <v>31</v>
      </c>
      <c r="N327" s="67" t="s">
        <v>138</v>
      </c>
      <c r="O327" s="67" t="s">
        <v>36</v>
      </c>
      <c r="P327" s="67" t="s">
        <v>49</v>
      </c>
      <c r="Q327" s="67" t="s">
        <v>36</v>
      </c>
      <c r="R327" s="67" t="s">
        <v>50</v>
      </c>
      <c r="S327" s="67" t="s">
        <v>65</v>
      </c>
      <c r="T327" s="67" t="s">
        <v>36</v>
      </c>
      <c r="U327" s="67" t="s">
        <v>51</v>
      </c>
      <c r="V327" s="67" t="s">
        <v>157</v>
      </c>
      <c r="W327" s="67" t="s">
        <v>149</v>
      </c>
      <c r="X327" s="67" t="s">
        <v>39</v>
      </c>
      <c r="Y327" s="67" t="s">
        <v>103</v>
      </c>
      <c r="Z327" s="67" t="s">
        <v>52</v>
      </c>
      <c r="AA327" s="67" t="s">
        <v>4675</v>
      </c>
      <c r="AB327" s="67" t="s">
        <v>4676</v>
      </c>
      <c r="AC327" s="67" t="s">
        <v>4677</v>
      </c>
      <c r="AD327" s="67"/>
      <c r="AE327" s="67"/>
    </row>
    <row r="328" spans="1:31" hidden="1" x14ac:dyDescent="0.25">
      <c r="A328" s="66">
        <v>43705</v>
      </c>
      <c r="B328" s="67">
        <v>6068</v>
      </c>
      <c r="C328" s="67">
        <v>6644</v>
      </c>
      <c r="D328" s="67" t="s">
        <v>4678</v>
      </c>
      <c r="E328" s="67" t="s">
        <v>79</v>
      </c>
      <c r="F328" s="67" t="s">
        <v>59</v>
      </c>
      <c r="G328" s="68">
        <v>0.64583333333333337</v>
      </c>
      <c r="H328" s="69" t="s">
        <v>4679</v>
      </c>
      <c r="I328" s="69" t="s">
        <v>4680</v>
      </c>
      <c r="J328" s="67" t="s">
        <v>4681</v>
      </c>
      <c r="K328" s="67" t="s">
        <v>30</v>
      </c>
      <c r="L328" s="67">
        <v>90</v>
      </c>
      <c r="M328" s="67" t="s">
        <v>31</v>
      </c>
      <c r="N328" s="67" t="s">
        <v>32</v>
      </c>
      <c r="O328" s="67" t="s">
        <v>48</v>
      </c>
      <c r="P328" s="67" t="s">
        <v>62</v>
      </c>
      <c r="Q328" s="67" t="s">
        <v>60</v>
      </c>
      <c r="R328" s="67" t="s">
        <v>76</v>
      </c>
      <c r="S328" s="67" t="s">
        <v>43</v>
      </c>
      <c r="T328" s="67" t="s">
        <v>36</v>
      </c>
      <c r="U328" s="67" t="s">
        <v>82</v>
      </c>
      <c r="V328" s="67" t="s">
        <v>37</v>
      </c>
      <c r="W328" s="67" t="s">
        <v>38</v>
      </c>
      <c r="X328" s="67" t="s">
        <v>39</v>
      </c>
      <c r="Y328" s="67" t="s">
        <v>39</v>
      </c>
      <c r="Z328" s="67" t="s">
        <v>120</v>
      </c>
      <c r="AA328" s="67" t="s">
        <v>4682</v>
      </c>
      <c r="AB328" s="67" t="s">
        <v>4683</v>
      </c>
      <c r="AC328" s="67" t="s">
        <v>4684</v>
      </c>
      <c r="AD328" s="67"/>
      <c r="AE328" s="67"/>
    </row>
    <row r="329" spans="1:31" hidden="1" x14ac:dyDescent="0.25">
      <c r="A329" s="66">
        <v>43705</v>
      </c>
      <c r="B329" s="67">
        <v>6067</v>
      </c>
      <c r="C329" s="67">
        <v>6640</v>
      </c>
      <c r="D329" s="67" t="s">
        <v>4685</v>
      </c>
      <c r="E329" s="67" t="s">
        <v>58</v>
      </c>
      <c r="F329" s="67" t="s">
        <v>59</v>
      </c>
      <c r="G329" s="68">
        <v>0.45833333333333331</v>
      </c>
      <c r="H329" s="69" t="s">
        <v>4686</v>
      </c>
      <c r="I329" s="69" t="s">
        <v>4687</v>
      </c>
      <c r="J329" s="67" t="s">
        <v>4688</v>
      </c>
      <c r="K329" s="67" t="s">
        <v>47</v>
      </c>
      <c r="L329" s="67">
        <v>45</v>
      </c>
      <c r="M329" s="67" t="s">
        <v>31</v>
      </c>
      <c r="N329" s="67" t="s">
        <v>459</v>
      </c>
      <c r="O329" s="67" t="s">
        <v>368</v>
      </c>
      <c r="P329" s="67" t="s">
        <v>49</v>
      </c>
      <c r="Q329" s="67" t="s">
        <v>34</v>
      </c>
      <c r="R329" s="67" t="s">
        <v>81</v>
      </c>
      <c r="S329" s="67" t="s">
        <v>3823</v>
      </c>
      <c r="T329" s="67" t="s">
        <v>36</v>
      </c>
      <c r="U329" s="67" t="s">
        <v>51</v>
      </c>
      <c r="V329" s="67" t="s">
        <v>37</v>
      </c>
      <c r="W329" s="67" t="s">
        <v>38</v>
      </c>
      <c r="X329" s="67" t="s">
        <v>71</v>
      </c>
      <c r="Y329" s="67" t="s">
        <v>71</v>
      </c>
      <c r="Z329" s="67" t="s">
        <v>40</v>
      </c>
      <c r="AA329" s="67" t="s">
        <v>4689</v>
      </c>
      <c r="AB329" s="67"/>
      <c r="AC329" s="67"/>
      <c r="AD329" s="67"/>
      <c r="AE329" s="67"/>
    </row>
    <row r="330" spans="1:31" hidden="1" x14ac:dyDescent="0.25">
      <c r="A330" s="66">
        <v>43705</v>
      </c>
      <c r="B330" s="67">
        <v>6067</v>
      </c>
      <c r="C330" s="67">
        <v>6641</v>
      </c>
      <c r="D330" s="67" t="s">
        <v>4685</v>
      </c>
      <c r="E330" s="67" t="s">
        <v>58</v>
      </c>
      <c r="F330" s="67" t="s">
        <v>59</v>
      </c>
      <c r="G330" s="68">
        <v>0.45833333333333331</v>
      </c>
      <c r="H330" s="69" t="s">
        <v>4686</v>
      </c>
      <c r="I330" s="69" t="s">
        <v>4687</v>
      </c>
      <c r="J330" s="67" t="s">
        <v>4688</v>
      </c>
      <c r="K330" s="67" t="s">
        <v>30</v>
      </c>
      <c r="L330" s="67">
        <v>45</v>
      </c>
      <c r="M330" s="67" t="s">
        <v>31</v>
      </c>
      <c r="N330" s="67" t="s">
        <v>459</v>
      </c>
      <c r="O330" s="67" t="s">
        <v>368</v>
      </c>
      <c r="P330" s="67" t="s">
        <v>49</v>
      </c>
      <c r="Q330" s="67" t="s">
        <v>34</v>
      </c>
      <c r="R330" s="67" t="s">
        <v>81</v>
      </c>
      <c r="S330" s="67" t="s">
        <v>3823</v>
      </c>
      <c r="T330" s="67" t="s">
        <v>36</v>
      </c>
      <c r="U330" s="67" t="s">
        <v>51</v>
      </c>
      <c r="V330" s="67" t="s">
        <v>37</v>
      </c>
      <c r="W330" s="67" t="s">
        <v>38</v>
      </c>
      <c r="X330" s="67" t="s">
        <v>71</v>
      </c>
      <c r="Y330" s="67" t="s">
        <v>71</v>
      </c>
      <c r="Z330" s="67" t="s">
        <v>40</v>
      </c>
      <c r="AA330" s="67" t="s">
        <v>4689</v>
      </c>
      <c r="AB330" s="67"/>
      <c r="AC330" s="67"/>
      <c r="AD330" s="67"/>
      <c r="AE330" s="67"/>
    </row>
    <row r="331" spans="1:31" hidden="1" x14ac:dyDescent="0.25">
      <c r="A331" s="66">
        <v>43705</v>
      </c>
      <c r="B331" s="67">
        <v>6067</v>
      </c>
      <c r="C331" s="67">
        <v>6642</v>
      </c>
      <c r="D331" s="67" t="s">
        <v>4685</v>
      </c>
      <c r="E331" s="67" t="s">
        <v>58</v>
      </c>
      <c r="F331" s="67" t="s">
        <v>59</v>
      </c>
      <c r="G331" s="68">
        <v>0.45833333333333331</v>
      </c>
      <c r="H331" s="69" t="s">
        <v>4686</v>
      </c>
      <c r="I331" s="69" t="s">
        <v>4687</v>
      </c>
      <c r="J331" s="67" t="s">
        <v>4688</v>
      </c>
      <c r="K331" s="67" t="s">
        <v>30</v>
      </c>
      <c r="L331" s="67">
        <v>10</v>
      </c>
      <c r="M331" s="67" t="s">
        <v>31</v>
      </c>
      <c r="N331" s="67" t="s">
        <v>459</v>
      </c>
      <c r="O331" s="67" t="s">
        <v>368</v>
      </c>
      <c r="P331" s="67" t="s">
        <v>49</v>
      </c>
      <c r="Q331" s="67" t="s">
        <v>34</v>
      </c>
      <c r="R331" s="67" t="s">
        <v>81</v>
      </c>
      <c r="S331" s="67" t="s">
        <v>3823</v>
      </c>
      <c r="T331" s="67" t="s">
        <v>36</v>
      </c>
      <c r="U331" s="67" t="s">
        <v>51</v>
      </c>
      <c r="V331" s="67" t="s">
        <v>37</v>
      </c>
      <c r="W331" s="67" t="s">
        <v>38</v>
      </c>
      <c r="X331" s="67" t="s">
        <v>71</v>
      </c>
      <c r="Y331" s="67" t="s">
        <v>71</v>
      </c>
      <c r="Z331" s="67" t="s">
        <v>40</v>
      </c>
      <c r="AA331" s="67" t="s">
        <v>4689</v>
      </c>
      <c r="AB331" s="67"/>
      <c r="AC331" s="67"/>
      <c r="AD331" s="67"/>
      <c r="AE331" s="67"/>
    </row>
    <row r="332" spans="1:31" hidden="1" x14ac:dyDescent="0.25">
      <c r="A332" s="66">
        <v>43705</v>
      </c>
      <c r="B332" s="67">
        <v>6067</v>
      </c>
      <c r="C332" s="67">
        <v>6643</v>
      </c>
      <c r="D332" s="67" t="s">
        <v>4685</v>
      </c>
      <c r="E332" s="67" t="s">
        <v>58</v>
      </c>
      <c r="F332" s="67" t="s">
        <v>59</v>
      </c>
      <c r="G332" s="68">
        <v>0.45833333333333331</v>
      </c>
      <c r="H332" s="69" t="s">
        <v>4686</v>
      </c>
      <c r="I332" s="69" t="s">
        <v>4687</v>
      </c>
      <c r="J332" s="67" t="s">
        <v>4688</v>
      </c>
      <c r="K332" s="67" t="s">
        <v>30</v>
      </c>
      <c r="L332" s="67">
        <v>14</v>
      </c>
      <c r="M332" s="67" t="s">
        <v>31</v>
      </c>
      <c r="N332" s="67" t="s">
        <v>459</v>
      </c>
      <c r="O332" s="67" t="s">
        <v>368</v>
      </c>
      <c r="P332" s="67" t="s">
        <v>49</v>
      </c>
      <c r="Q332" s="67" t="s">
        <v>34</v>
      </c>
      <c r="R332" s="67" t="s">
        <v>81</v>
      </c>
      <c r="S332" s="67" t="s">
        <v>3823</v>
      </c>
      <c r="T332" s="67" t="s">
        <v>36</v>
      </c>
      <c r="U332" s="67" t="s">
        <v>51</v>
      </c>
      <c r="V332" s="67" t="s">
        <v>37</v>
      </c>
      <c r="W332" s="67" t="s">
        <v>38</v>
      </c>
      <c r="X332" s="67" t="s">
        <v>71</v>
      </c>
      <c r="Y332" s="67" t="s">
        <v>71</v>
      </c>
      <c r="Z332" s="67" t="s">
        <v>40</v>
      </c>
      <c r="AA332" s="67" t="s">
        <v>4689</v>
      </c>
      <c r="AB332" s="67"/>
      <c r="AC332" s="67"/>
      <c r="AD332" s="67"/>
      <c r="AE332" s="67"/>
    </row>
    <row r="333" spans="1:31" hidden="1" x14ac:dyDescent="0.25">
      <c r="A333" s="66">
        <v>43705</v>
      </c>
      <c r="B333" s="67">
        <v>6058</v>
      </c>
      <c r="C333" s="67">
        <v>6627</v>
      </c>
      <c r="D333" s="67" t="s">
        <v>4690</v>
      </c>
      <c r="E333" s="67" t="s">
        <v>58</v>
      </c>
      <c r="F333" s="67" t="s">
        <v>59</v>
      </c>
      <c r="G333" s="68">
        <v>0.41666666666666669</v>
      </c>
      <c r="H333" s="69" t="s">
        <v>4691</v>
      </c>
      <c r="I333" s="69" t="s">
        <v>4692</v>
      </c>
      <c r="J333" s="67" t="s">
        <v>4693</v>
      </c>
      <c r="K333" s="67" t="s">
        <v>30</v>
      </c>
      <c r="L333" s="67">
        <v>22</v>
      </c>
      <c r="M333" s="67" t="s">
        <v>31</v>
      </c>
      <c r="N333" s="67" t="s">
        <v>32</v>
      </c>
      <c r="O333" s="67" t="s">
        <v>48</v>
      </c>
      <c r="P333" s="67" t="s">
        <v>49</v>
      </c>
      <c r="Q333" s="67" t="s">
        <v>36</v>
      </c>
      <c r="R333" s="67" t="s">
        <v>56</v>
      </c>
      <c r="S333" s="67" t="s">
        <v>3823</v>
      </c>
      <c r="T333" s="67" t="s">
        <v>36</v>
      </c>
      <c r="U333" s="67" t="s">
        <v>51</v>
      </c>
      <c r="V333" s="67" t="s">
        <v>37</v>
      </c>
      <c r="W333" s="67" t="s">
        <v>386</v>
      </c>
      <c r="X333" s="67" t="s">
        <v>71</v>
      </c>
      <c r="Y333" s="67" t="s">
        <v>117</v>
      </c>
      <c r="Z333" s="67" t="s">
        <v>52</v>
      </c>
      <c r="AA333" s="67" t="s">
        <v>4694</v>
      </c>
      <c r="AB333" s="67" t="s">
        <v>4695</v>
      </c>
      <c r="AC333" s="67" t="s">
        <v>4696</v>
      </c>
      <c r="AD333" s="67" t="s">
        <v>4697</v>
      </c>
      <c r="AE333" s="67"/>
    </row>
    <row r="334" spans="1:31" hidden="1" x14ac:dyDescent="0.25">
      <c r="A334" s="66">
        <v>43705</v>
      </c>
      <c r="B334" s="67">
        <v>6058</v>
      </c>
      <c r="C334" s="67">
        <v>6628</v>
      </c>
      <c r="D334" s="67" t="s">
        <v>4690</v>
      </c>
      <c r="E334" s="67" t="s">
        <v>58</v>
      </c>
      <c r="F334" s="67" t="s">
        <v>59</v>
      </c>
      <c r="G334" s="68">
        <v>0.41666666666666669</v>
      </c>
      <c r="H334" s="69" t="s">
        <v>4691</v>
      </c>
      <c r="I334" s="69" t="s">
        <v>4692</v>
      </c>
      <c r="J334" s="67" t="s">
        <v>4693</v>
      </c>
      <c r="K334" s="67" t="s">
        <v>47</v>
      </c>
      <c r="L334" s="67"/>
      <c r="M334" s="67" t="s">
        <v>31</v>
      </c>
      <c r="N334" s="67" t="s">
        <v>32</v>
      </c>
      <c r="O334" s="67" t="s">
        <v>48</v>
      </c>
      <c r="P334" s="67" t="s">
        <v>49</v>
      </c>
      <c r="Q334" s="67" t="s">
        <v>36</v>
      </c>
      <c r="R334" s="67" t="s">
        <v>50</v>
      </c>
      <c r="S334" s="67" t="s">
        <v>3823</v>
      </c>
      <c r="T334" s="67" t="s">
        <v>36</v>
      </c>
      <c r="U334" s="67" t="s">
        <v>51</v>
      </c>
      <c r="V334" s="67" t="s">
        <v>37</v>
      </c>
      <c r="W334" s="67" t="s">
        <v>386</v>
      </c>
      <c r="X334" s="67" t="s">
        <v>71</v>
      </c>
      <c r="Y334" s="67" t="s">
        <v>105</v>
      </c>
      <c r="Z334" s="67" t="s">
        <v>52</v>
      </c>
      <c r="AA334" s="67" t="s">
        <v>4694</v>
      </c>
      <c r="AB334" s="67" t="s">
        <v>4695</v>
      </c>
      <c r="AC334" s="67" t="s">
        <v>4696</v>
      </c>
      <c r="AD334" s="67" t="s">
        <v>4697</v>
      </c>
      <c r="AE334" s="67"/>
    </row>
    <row r="335" spans="1:31" hidden="1" x14ac:dyDescent="0.25">
      <c r="A335" s="66">
        <v>43705</v>
      </c>
      <c r="B335" s="67">
        <v>6058</v>
      </c>
      <c r="C335" s="67">
        <v>6629</v>
      </c>
      <c r="D335" s="67" t="s">
        <v>4690</v>
      </c>
      <c r="E335" s="67" t="s">
        <v>58</v>
      </c>
      <c r="F335" s="67" t="s">
        <v>59</v>
      </c>
      <c r="G335" s="68">
        <v>0.41666666666666669</v>
      </c>
      <c r="H335" s="69" t="s">
        <v>4691</v>
      </c>
      <c r="I335" s="69" t="s">
        <v>4692</v>
      </c>
      <c r="J335" s="67" t="s">
        <v>4693</v>
      </c>
      <c r="K335" s="67" t="s">
        <v>47</v>
      </c>
      <c r="L335" s="67"/>
      <c r="M335" s="67" t="s">
        <v>31</v>
      </c>
      <c r="N335" s="67" t="s">
        <v>32</v>
      </c>
      <c r="O335" s="67" t="s">
        <v>48</v>
      </c>
      <c r="P335" s="67" t="s">
        <v>49</v>
      </c>
      <c r="Q335" s="67" t="s">
        <v>36</v>
      </c>
      <c r="R335" s="67" t="s">
        <v>56</v>
      </c>
      <c r="S335" s="67" t="s">
        <v>3823</v>
      </c>
      <c r="T335" s="67" t="s">
        <v>36</v>
      </c>
      <c r="U335" s="67" t="s">
        <v>51</v>
      </c>
      <c r="V335" s="67" t="s">
        <v>37</v>
      </c>
      <c r="W335" s="67" t="s">
        <v>386</v>
      </c>
      <c r="X335" s="67" t="s">
        <v>71</v>
      </c>
      <c r="Y335" s="67" t="s">
        <v>105</v>
      </c>
      <c r="Z335" s="67" t="s">
        <v>52</v>
      </c>
      <c r="AA335" s="67" t="s">
        <v>4694</v>
      </c>
      <c r="AB335" s="67" t="s">
        <v>4695</v>
      </c>
      <c r="AC335" s="67" t="s">
        <v>4696</v>
      </c>
      <c r="AD335" s="67" t="s">
        <v>4697</v>
      </c>
      <c r="AE335" s="67"/>
    </row>
    <row r="336" spans="1:31" hidden="1" x14ac:dyDescent="0.25">
      <c r="A336" s="66">
        <v>43704</v>
      </c>
      <c r="B336" s="67">
        <v>6178</v>
      </c>
      <c r="C336" s="67">
        <v>6769</v>
      </c>
      <c r="D336" s="67" t="s">
        <v>5481</v>
      </c>
      <c r="E336" s="67" t="s">
        <v>80</v>
      </c>
      <c r="F336" s="67" t="s">
        <v>80</v>
      </c>
      <c r="G336" s="68"/>
      <c r="H336" s="69" t="s">
        <v>5482</v>
      </c>
      <c r="I336" s="69" t="s">
        <v>5483</v>
      </c>
      <c r="J336" s="67" t="s">
        <v>5484</v>
      </c>
      <c r="K336" s="67" t="s">
        <v>30</v>
      </c>
      <c r="L336" s="67"/>
      <c r="M336" s="67" t="s">
        <v>31</v>
      </c>
      <c r="N336" s="67" t="s">
        <v>32</v>
      </c>
      <c r="O336" s="67" t="s">
        <v>48</v>
      </c>
      <c r="P336" s="67" t="s">
        <v>77</v>
      </c>
      <c r="Q336" s="67" t="s">
        <v>36</v>
      </c>
      <c r="R336" s="67" t="s">
        <v>153</v>
      </c>
      <c r="S336" s="67" t="s">
        <v>57</v>
      </c>
      <c r="T336" s="67" t="s">
        <v>36</v>
      </c>
      <c r="U336" s="67" t="s">
        <v>51</v>
      </c>
      <c r="V336" s="67" t="s">
        <v>37</v>
      </c>
      <c r="W336" s="67" t="s">
        <v>38</v>
      </c>
      <c r="X336" s="67" t="s">
        <v>71</v>
      </c>
      <c r="Y336" s="67" t="s">
        <v>103</v>
      </c>
      <c r="Z336" s="67" t="s">
        <v>52</v>
      </c>
      <c r="AA336" s="67" t="s">
        <v>5485</v>
      </c>
      <c r="AB336" s="67" t="s">
        <v>5486</v>
      </c>
      <c r="AC336" s="67"/>
      <c r="AD336" s="67"/>
      <c r="AE336" s="67"/>
    </row>
    <row r="337" spans="1:31" hidden="1" x14ac:dyDescent="0.25">
      <c r="A337" s="66">
        <v>43704</v>
      </c>
      <c r="B337" s="67">
        <v>6076</v>
      </c>
      <c r="C337" s="67">
        <v>6652</v>
      </c>
      <c r="D337" s="67" t="s">
        <v>4831</v>
      </c>
      <c r="E337" s="67" t="s">
        <v>121</v>
      </c>
      <c r="F337" s="67" t="s">
        <v>122</v>
      </c>
      <c r="G337" s="68">
        <v>0.5</v>
      </c>
      <c r="H337" s="69" t="s">
        <v>4832</v>
      </c>
      <c r="I337" s="69" t="s">
        <v>4833</v>
      </c>
      <c r="J337" s="67" t="s">
        <v>4834</v>
      </c>
      <c r="K337" s="67" t="s">
        <v>30</v>
      </c>
      <c r="L337" s="67">
        <v>2</v>
      </c>
      <c r="M337" s="67" t="s">
        <v>171</v>
      </c>
      <c r="N337" s="67" t="s">
        <v>672</v>
      </c>
      <c r="O337" s="67" t="s">
        <v>133</v>
      </c>
      <c r="P337" s="67" t="s">
        <v>33</v>
      </c>
      <c r="Q337" s="67" t="s">
        <v>36</v>
      </c>
      <c r="R337" s="67" t="s">
        <v>35</v>
      </c>
      <c r="S337" s="67" t="s">
        <v>501</v>
      </c>
      <c r="T337" s="67" t="s">
        <v>863</v>
      </c>
      <c r="U337" s="67" t="s">
        <v>70</v>
      </c>
      <c r="V337" s="67" t="s">
        <v>37</v>
      </c>
      <c r="W337" s="67" t="s">
        <v>38</v>
      </c>
      <c r="X337" s="67" t="s">
        <v>71</v>
      </c>
      <c r="Y337" s="67" t="s">
        <v>71</v>
      </c>
      <c r="Z337" s="67" t="s">
        <v>40</v>
      </c>
      <c r="AA337" s="67" t="s">
        <v>4835</v>
      </c>
      <c r="AB337" s="67"/>
      <c r="AC337" s="67"/>
      <c r="AD337" s="67"/>
      <c r="AE337" s="67"/>
    </row>
    <row r="338" spans="1:31" hidden="1" x14ac:dyDescent="0.25">
      <c r="A338" s="66">
        <v>43704</v>
      </c>
      <c r="B338" s="67">
        <v>6071</v>
      </c>
      <c r="C338" s="67">
        <v>6647</v>
      </c>
      <c r="D338" s="67" t="s">
        <v>4698</v>
      </c>
      <c r="E338" s="67" t="s">
        <v>156</v>
      </c>
      <c r="F338" s="67" t="s">
        <v>123</v>
      </c>
      <c r="G338" s="68">
        <v>0.70833333333333337</v>
      </c>
      <c r="H338" s="69" t="s">
        <v>4699</v>
      </c>
      <c r="I338" s="69" t="s">
        <v>4700</v>
      </c>
      <c r="J338" s="67" t="s">
        <v>4701</v>
      </c>
      <c r="K338" s="67" t="s">
        <v>47</v>
      </c>
      <c r="L338" s="67">
        <v>5</v>
      </c>
      <c r="M338" s="67" t="s">
        <v>31</v>
      </c>
      <c r="N338" s="67" t="s">
        <v>36</v>
      </c>
      <c r="O338" s="67" t="s">
        <v>36</v>
      </c>
      <c r="P338" s="67" t="s">
        <v>33</v>
      </c>
      <c r="Q338" s="67" t="s">
        <v>36</v>
      </c>
      <c r="R338" s="67" t="s">
        <v>76</v>
      </c>
      <c r="S338" s="67" t="s">
        <v>2952</v>
      </c>
      <c r="T338" s="67" t="s">
        <v>863</v>
      </c>
      <c r="U338" s="67" t="s">
        <v>109</v>
      </c>
      <c r="V338" s="67" t="s">
        <v>66</v>
      </c>
      <c r="W338" s="67" t="s">
        <v>3582</v>
      </c>
      <c r="X338" s="67" t="s">
        <v>71</v>
      </c>
      <c r="Y338" s="67" t="s">
        <v>129</v>
      </c>
      <c r="Z338" s="67" t="s">
        <v>108</v>
      </c>
      <c r="AA338" s="67" t="s">
        <v>4702</v>
      </c>
      <c r="AB338" s="67" t="s">
        <v>4703</v>
      </c>
      <c r="AC338" s="67"/>
      <c r="AD338" s="67"/>
      <c r="AE338" s="67"/>
    </row>
    <row r="339" spans="1:31" hidden="1" x14ac:dyDescent="0.25">
      <c r="A339" s="66">
        <v>43704</v>
      </c>
      <c r="B339" s="67">
        <v>6066</v>
      </c>
      <c r="C339" s="67">
        <v>6639</v>
      </c>
      <c r="D339" s="67" t="s">
        <v>4704</v>
      </c>
      <c r="E339" s="67" t="s">
        <v>2407</v>
      </c>
      <c r="F339" s="67" t="s">
        <v>537</v>
      </c>
      <c r="G339" s="68">
        <v>0.75</v>
      </c>
      <c r="H339" s="69" t="s">
        <v>4705</v>
      </c>
      <c r="I339" s="69" t="s">
        <v>4706</v>
      </c>
      <c r="J339" s="67" t="s">
        <v>4707</v>
      </c>
      <c r="K339" s="67" t="s">
        <v>47</v>
      </c>
      <c r="L339" s="67">
        <v>60</v>
      </c>
      <c r="M339" s="67" t="s">
        <v>31</v>
      </c>
      <c r="N339" s="67" t="s">
        <v>408</v>
      </c>
      <c r="O339" s="67" t="s">
        <v>48</v>
      </c>
      <c r="P339" s="67" t="s">
        <v>49</v>
      </c>
      <c r="Q339" s="67" t="s">
        <v>36</v>
      </c>
      <c r="R339" s="67" t="s">
        <v>50</v>
      </c>
      <c r="S339" s="67" t="s">
        <v>131</v>
      </c>
      <c r="T339" s="67" t="s">
        <v>927</v>
      </c>
      <c r="U339" s="67" t="s">
        <v>51</v>
      </c>
      <c r="V339" s="67" t="s">
        <v>37</v>
      </c>
      <c r="W339" s="67" t="s">
        <v>332</v>
      </c>
      <c r="X339" s="67" t="s">
        <v>39</v>
      </c>
      <c r="Y339" s="67" t="s">
        <v>103</v>
      </c>
      <c r="Z339" s="67" t="s">
        <v>52</v>
      </c>
      <c r="AA339" s="67" t="s">
        <v>4708</v>
      </c>
      <c r="AB339" s="67"/>
      <c r="AC339" s="67"/>
      <c r="AD339" s="67"/>
      <c r="AE339" s="67"/>
    </row>
    <row r="340" spans="1:31" hidden="1" x14ac:dyDescent="0.25">
      <c r="A340" s="66">
        <v>43704</v>
      </c>
      <c r="B340" s="67">
        <v>6064</v>
      </c>
      <c r="C340" s="67">
        <v>6637</v>
      </c>
      <c r="D340" s="67" t="s">
        <v>4199</v>
      </c>
      <c r="E340" s="67" t="s">
        <v>364</v>
      </c>
      <c r="F340" s="67" t="s">
        <v>364</v>
      </c>
      <c r="G340" s="68">
        <v>0.46527777777777779</v>
      </c>
      <c r="H340" s="69" t="s">
        <v>4709</v>
      </c>
      <c r="I340" s="69" t="s">
        <v>4710</v>
      </c>
      <c r="J340" s="67" t="s">
        <v>4711</v>
      </c>
      <c r="K340" s="67" t="s">
        <v>47</v>
      </c>
      <c r="L340" s="67">
        <v>23</v>
      </c>
      <c r="M340" s="67" t="s">
        <v>31</v>
      </c>
      <c r="N340" s="67" t="s">
        <v>519</v>
      </c>
      <c r="O340" s="67" t="s">
        <v>48</v>
      </c>
      <c r="P340" s="67" t="s">
        <v>49</v>
      </c>
      <c r="Q340" s="67" t="s">
        <v>378</v>
      </c>
      <c r="R340" s="67" t="s">
        <v>56</v>
      </c>
      <c r="S340" s="67" t="s">
        <v>65</v>
      </c>
      <c r="T340" s="67" t="s">
        <v>36</v>
      </c>
      <c r="U340" s="67" t="s">
        <v>51</v>
      </c>
      <c r="V340" s="67" t="s">
        <v>66</v>
      </c>
      <c r="W340" s="67" t="s">
        <v>149</v>
      </c>
      <c r="X340" s="67" t="s">
        <v>71</v>
      </c>
      <c r="Y340" s="67" t="s">
        <v>71</v>
      </c>
      <c r="Z340" s="67" t="s">
        <v>108</v>
      </c>
      <c r="AA340" s="67" t="s">
        <v>4712</v>
      </c>
      <c r="AB340" s="67" t="s">
        <v>4713</v>
      </c>
      <c r="AC340" s="67" t="s">
        <v>4714</v>
      </c>
      <c r="AD340" s="67"/>
      <c r="AE340" s="67"/>
    </row>
    <row r="341" spans="1:31" hidden="1" x14ac:dyDescent="0.25">
      <c r="A341" s="66">
        <v>43704</v>
      </c>
      <c r="B341" s="67">
        <v>6063</v>
      </c>
      <c r="C341" s="67">
        <v>6636</v>
      </c>
      <c r="D341" s="67" t="s">
        <v>4715</v>
      </c>
      <c r="E341" s="67" t="s">
        <v>1684</v>
      </c>
      <c r="F341" s="67" t="s">
        <v>55</v>
      </c>
      <c r="G341" s="68"/>
      <c r="H341" s="69" t="s">
        <v>4716</v>
      </c>
      <c r="I341" s="69" t="s">
        <v>4717</v>
      </c>
      <c r="J341" s="67" t="s">
        <v>4718</v>
      </c>
      <c r="K341" s="67" t="s">
        <v>47</v>
      </c>
      <c r="L341" s="67"/>
      <c r="M341" s="67" t="s">
        <v>31</v>
      </c>
      <c r="N341" s="67" t="s">
        <v>32</v>
      </c>
      <c r="O341" s="67" t="s">
        <v>36</v>
      </c>
      <c r="P341" s="67" t="s">
        <v>77</v>
      </c>
      <c r="Q341" s="67" t="s">
        <v>36</v>
      </c>
      <c r="R341" s="67" t="s">
        <v>153</v>
      </c>
      <c r="S341" s="67" t="s">
        <v>65</v>
      </c>
      <c r="T341" s="67" t="s">
        <v>927</v>
      </c>
      <c r="U341" s="67" t="s">
        <v>51</v>
      </c>
      <c r="V341" s="67" t="s">
        <v>66</v>
      </c>
      <c r="W341" s="67" t="s">
        <v>801</v>
      </c>
      <c r="X341" s="67" t="s">
        <v>71</v>
      </c>
      <c r="Y341" s="67" t="s">
        <v>129</v>
      </c>
      <c r="Z341" s="67" t="s">
        <v>108</v>
      </c>
      <c r="AA341" s="67" t="s">
        <v>4719</v>
      </c>
      <c r="AB341" s="67" t="s">
        <v>4720</v>
      </c>
      <c r="AC341" s="67" t="s">
        <v>4721</v>
      </c>
      <c r="AD341" s="67"/>
      <c r="AE341" s="67"/>
    </row>
    <row r="342" spans="1:31" hidden="1" x14ac:dyDescent="0.25">
      <c r="A342" s="66">
        <v>43704</v>
      </c>
      <c r="B342" s="67">
        <v>6061</v>
      </c>
      <c r="C342" s="67">
        <v>6632</v>
      </c>
      <c r="D342" s="67" t="s">
        <v>2862</v>
      </c>
      <c r="E342" s="67" t="s">
        <v>137</v>
      </c>
      <c r="F342" s="67" t="s">
        <v>122</v>
      </c>
      <c r="G342" s="68">
        <v>0.75</v>
      </c>
      <c r="H342" s="69" t="s">
        <v>4722</v>
      </c>
      <c r="I342" s="69" t="s">
        <v>4723</v>
      </c>
      <c r="J342" s="67" t="s">
        <v>4724</v>
      </c>
      <c r="K342" s="67" t="s">
        <v>30</v>
      </c>
      <c r="L342" s="67">
        <v>70</v>
      </c>
      <c r="M342" s="67" t="s">
        <v>31</v>
      </c>
      <c r="N342" s="67" t="s">
        <v>437</v>
      </c>
      <c r="O342" s="67" t="s">
        <v>368</v>
      </c>
      <c r="P342" s="67" t="s">
        <v>49</v>
      </c>
      <c r="Q342" s="67" t="s">
        <v>60</v>
      </c>
      <c r="R342" s="67" t="s">
        <v>50</v>
      </c>
      <c r="S342" s="67" t="s">
        <v>65</v>
      </c>
      <c r="T342" s="67" t="s">
        <v>36</v>
      </c>
      <c r="U342" s="67" t="s">
        <v>51</v>
      </c>
      <c r="V342" s="67" t="s">
        <v>66</v>
      </c>
      <c r="W342" s="67" t="s">
        <v>54</v>
      </c>
      <c r="X342" s="67" t="s">
        <v>71</v>
      </c>
      <c r="Y342" s="67" t="s">
        <v>129</v>
      </c>
      <c r="Z342" s="67" t="s">
        <v>108</v>
      </c>
      <c r="AA342" s="67" t="s">
        <v>4725</v>
      </c>
      <c r="AB342" s="67" t="s">
        <v>4726</v>
      </c>
      <c r="AC342" s="67"/>
      <c r="AD342" s="67"/>
      <c r="AE342" s="67"/>
    </row>
    <row r="343" spans="1:31" hidden="1" x14ac:dyDescent="0.25">
      <c r="A343" s="66">
        <v>43704</v>
      </c>
      <c r="B343" s="67">
        <v>6061</v>
      </c>
      <c r="C343" s="67">
        <v>6633</v>
      </c>
      <c r="D343" s="67" t="s">
        <v>2862</v>
      </c>
      <c r="E343" s="67" t="s">
        <v>137</v>
      </c>
      <c r="F343" s="67" t="s">
        <v>122</v>
      </c>
      <c r="G343" s="68">
        <v>0.75</v>
      </c>
      <c r="H343" s="69" t="s">
        <v>4722</v>
      </c>
      <c r="I343" s="69" t="s">
        <v>4723</v>
      </c>
      <c r="J343" s="67" t="s">
        <v>4724</v>
      </c>
      <c r="K343" s="67" t="s">
        <v>47</v>
      </c>
      <c r="L343" s="67">
        <v>70</v>
      </c>
      <c r="M343" s="67" t="s">
        <v>31</v>
      </c>
      <c r="N343" s="67" t="s">
        <v>64</v>
      </c>
      <c r="O343" s="67" t="s">
        <v>368</v>
      </c>
      <c r="P343" s="67" t="s">
        <v>33</v>
      </c>
      <c r="Q343" s="67" t="s">
        <v>60</v>
      </c>
      <c r="R343" s="67" t="s">
        <v>35</v>
      </c>
      <c r="S343" s="67" t="s">
        <v>65</v>
      </c>
      <c r="T343" s="67" t="s">
        <v>36</v>
      </c>
      <c r="U343" s="67" t="s">
        <v>109</v>
      </c>
      <c r="V343" s="67" t="s">
        <v>66</v>
      </c>
      <c r="W343" s="67" t="s">
        <v>54</v>
      </c>
      <c r="X343" s="67" t="s">
        <v>71</v>
      </c>
      <c r="Y343" s="67" t="s">
        <v>129</v>
      </c>
      <c r="Z343" s="67" t="s">
        <v>108</v>
      </c>
      <c r="AA343" s="67" t="s">
        <v>4725</v>
      </c>
      <c r="AB343" s="67" t="s">
        <v>4726</v>
      </c>
      <c r="AC343" s="67"/>
      <c r="AD343" s="67"/>
      <c r="AE343" s="67"/>
    </row>
    <row r="344" spans="1:31" hidden="1" x14ac:dyDescent="0.25">
      <c r="A344" s="66">
        <v>43704</v>
      </c>
      <c r="B344" s="67">
        <v>6060</v>
      </c>
      <c r="C344" s="67">
        <v>6631</v>
      </c>
      <c r="D344" s="67" t="s">
        <v>4727</v>
      </c>
      <c r="E344" s="67" t="s">
        <v>58</v>
      </c>
      <c r="F344" s="67" t="s">
        <v>59</v>
      </c>
      <c r="G344" s="68">
        <v>0.4513888888888889</v>
      </c>
      <c r="H344" s="69" t="s">
        <v>4728</v>
      </c>
      <c r="I344" s="69" t="s">
        <v>4729</v>
      </c>
      <c r="J344" s="67" t="s">
        <v>4730</v>
      </c>
      <c r="K344" s="67" t="s">
        <v>47</v>
      </c>
      <c r="L344" s="67">
        <v>81</v>
      </c>
      <c r="M344" s="67" t="s">
        <v>31</v>
      </c>
      <c r="N344" s="67" t="s">
        <v>32</v>
      </c>
      <c r="O344" s="67" t="s">
        <v>48</v>
      </c>
      <c r="P344" s="67" t="s">
        <v>62</v>
      </c>
      <c r="Q344" s="67" t="s">
        <v>60</v>
      </c>
      <c r="R344" s="67" t="s">
        <v>35</v>
      </c>
      <c r="S344" s="67" t="s">
        <v>152</v>
      </c>
      <c r="T344" s="67" t="s">
        <v>36</v>
      </c>
      <c r="U344" s="67" t="s">
        <v>44</v>
      </c>
      <c r="V344" s="67" t="s">
        <v>37</v>
      </c>
      <c r="W344" s="67" t="s">
        <v>38</v>
      </c>
      <c r="X344" s="67" t="s">
        <v>71</v>
      </c>
      <c r="Y344" s="67" t="s">
        <v>103</v>
      </c>
      <c r="Z344" s="67" t="s">
        <v>45</v>
      </c>
      <c r="AA344" s="67" t="s">
        <v>4731</v>
      </c>
      <c r="AB344" s="67" t="s">
        <v>4732</v>
      </c>
      <c r="AC344" s="67" t="s">
        <v>4733</v>
      </c>
      <c r="AD344" s="67" t="s">
        <v>4734</v>
      </c>
      <c r="AE344" s="67"/>
    </row>
    <row r="345" spans="1:31" hidden="1" x14ac:dyDescent="0.25">
      <c r="A345" s="66">
        <v>43704</v>
      </c>
      <c r="B345" s="67">
        <v>6059</v>
      </c>
      <c r="C345" s="67">
        <v>6630</v>
      </c>
      <c r="D345" s="67" t="s">
        <v>4735</v>
      </c>
      <c r="E345" s="67" t="s">
        <v>58</v>
      </c>
      <c r="F345" s="67" t="s">
        <v>59</v>
      </c>
      <c r="G345" s="68">
        <v>0.72916666666666663</v>
      </c>
      <c r="H345" s="69" t="s">
        <v>4736</v>
      </c>
      <c r="I345" s="69" t="s">
        <v>4737</v>
      </c>
      <c r="J345" s="67" t="s">
        <v>4738</v>
      </c>
      <c r="K345" s="67" t="s">
        <v>47</v>
      </c>
      <c r="L345" s="67">
        <v>44</v>
      </c>
      <c r="M345" s="67" t="s">
        <v>31</v>
      </c>
      <c r="N345" s="67" t="s">
        <v>519</v>
      </c>
      <c r="O345" s="67" t="s">
        <v>48</v>
      </c>
      <c r="P345" s="67" t="s">
        <v>520</v>
      </c>
      <c r="Q345" s="67" t="s">
        <v>378</v>
      </c>
      <c r="R345" s="67" t="s">
        <v>56</v>
      </c>
      <c r="S345" s="67" t="s">
        <v>65</v>
      </c>
      <c r="T345" s="67" t="s">
        <v>36</v>
      </c>
      <c r="U345" s="67" t="s">
        <v>36</v>
      </c>
      <c r="V345" s="67" t="s">
        <v>66</v>
      </c>
      <c r="W345" s="67" t="s">
        <v>149</v>
      </c>
      <c r="X345" s="67" t="s">
        <v>107</v>
      </c>
      <c r="Y345" s="67" t="s">
        <v>129</v>
      </c>
      <c r="Z345" s="67" t="s">
        <v>108</v>
      </c>
      <c r="AA345" s="67" t="s">
        <v>4739</v>
      </c>
      <c r="AB345" s="67" t="s">
        <v>4740</v>
      </c>
      <c r="AC345" s="67" t="s">
        <v>4741</v>
      </c>
      <c r="AD345" s="67"/>
      <c r="AE345" s="67"/>
    </row>
    <row r="346" spans="1:31" hidden="1" x14ac:dyDescent="0.25">
      <c r="A346" s="66">
        <v>43704</v>
      </c>
      <c r="B346" s="67">
        <v>6056</v>
      </c>
      <c r="C346" s="67">
        <v>6626</v>
      </c>
      <c r="D346" s="67" t="s">
        <v>4742</v>
      </c>
      <c r="E346" s="67" t="s">
        <v>1917</v>
      </c>
      <c r="F346" s="67" t="s">
        <v>405</v>
      </c>
      <c r="G346" s="68">
        <v>8.3333333333333329E-2</v>
      </c>
      <c r="H346" s="69" t="s">
        <v>4743</v>
      </c>
      <c r="I346" s="69" t="s">
        <v>4744</v>
      </c>
      <c r="J346" s="67" t="s">
        <v>4745</v>
      </c>
      <c r="K346" s="67" t="s">
        <v>30</v>
      </c>
      <c r="L346" s="67">
        <v>53</v>
      </c>
      <c r="M346" s="67" t="s">
        <v>118</v>
      </c>
      <c r="N346" s="67" t="s">
        <v>32</v>
      </c>
      <c r="O346" s="67" t="s">
        <v>53</v>
      </c>
      <c r="P346" s="67" t="s">
        <v>62</v>
      </c>
      <c r="Q346" s="67" t="s">
        <v>492</v>
      </c>
      <c r="R346" s="67" t="s">
        <v>35</v>
      </c>
      <c r="S346" s="67" t="s">
        <v>61</v>
      </c>
      <c r="T346" s="67" t="s">
        <v>36</v>
      </c>
      <c r="U346" s="67" t="s">
        <v>44</v>
      </c>
      <c r="V346" s="67" t="s">
        <v>37</v>
      </c>
      <c r="W346" s="67" t="s">
        <v>38</v>
      </c>
      <c r="X346" s="67" t="s">
        <v>132</v>
      </c>
      <c r="Y346" s="67" t="s">
        <v>103</v>
      </c>
      <c r="Z346" s="67" t="s">
        <v>45</v>
      </c>
      <c r="AA346" s="67" t="s">
        <v>4746</v>
      </c>
      <c r="AB346" s="67" t="s">
        <v>4747</v>
      </c>
      <c r="AC346" s="67"/>
      <c r="AD346" s="67"/>
      <c r="AE346" s="67"/>
    </row>
    <row r="347" spans="1:31" hidden="1" x14ac:dyDescent="0.25">
      <c r="A347" s="66">
        <v>43704</v>
      </c>
      <c r="B347" s="67">
        <v>6055</v>
      </c>
      <c r="C347" s="67">
        <v>6623</v>
      </c>
      <c r="D347" s="67" t="s">
        <v>3193</v>
      </c>
      <c r="E347" s="67" t="s">
        <v>693</v>
      </c>
      <c r="F347" s="67" t="s">
        <v>123</v>
      </c>
      <c r="G347" s="68">
        <v>0.82291666666666663</v>
      </c>
      <c r="H347" s="69" t="s">
        <v>4748</v>
      </c>
      <c r="I347" s="69" t="s">
        <v>4749</v>
      </c>
      <c r="J347" s="67" t="s">
        <v>4750</v>
      </c>
      <c r="K347" s="67" t="s">
        <v>30</v>
      </c>
      <c r="L347" s="67">
        <v>15</v>
      </c>
      <c r="M347" s="67" t="s">
        <v>31</v>
      </c>
      <c r="N347" s="67" t="s">
        <v>459</v>
      </c>
      <c r="O347" s="67" t="s">
        <v>36</v>
      </c>
      <c r="P347" s="67" t="s">
        <v>49</v>
      </c>
      <c r="Q347" s="67" t="s">
        <v>36</v>
      </c>
      <c r="R347" s="67" t="s">
        <v>50</v>
      </c>
      <c r="S347" s="67" t="s">
        <v>65</v>
      </c>
      <c r="T347" s="67" t="s">
        <v>75</v>
      </c>
      <c r="U347" s="67" t="s">
        <v>51</v>
      </c>
      <c r="V347" s="67" t="s">
        <v>157</v>
      </c>
      <c r="W347" s="67" t="s">
        <v>54</v>
      </c>
      <c r="X347" s="67" t="s">
        <v>39</v>
      </c>
      <c r="Y347" s="67" t="s">
        <v>105</v>
      </c>
      <c r="Z347" s="67" t="s">
        <v>40</v>
      </c>
      <c r="AA347" s="67" t="s">
        <v>4751</v>
      </c>
      <c r="AB347" s="67" t="s">
        <v>4752</v>
      </c>
      <c r="AC347" s="67" t="s">
        <v>4753</v>
      </c>
      <c r="AD347" s="67"/>
      <c r="AE347" s="67"/>
    </row>
    <row r="348" spans="1:31" hidden="1" x14ac:dyDescent="0.25">
      <c r="A348" s="66">
        <v>43704</v>
      </c>
      <c r="B348" s="67">
        <v>6055</v>
      </c>
      <c r="C348" s="67">
        <v>6624</v>
      </c>
      <c r="D348" s="67" t="s">
        <v>3193</v>
      </c>
      <c r="E348" s="67" t="s">
        <v>693</v>
      </c>
      <c r="F348" s="67" t="s">
        <v>123</v>
      </c>
      <c r="G348" s="68">
        <v>0.82291666666666663</v>
      </c>
      <c r="H348" s="69" t="s">
        <v>4748</v>
      </c>
      <c r="I348" s="69" t="s">
        <v>4749</v>
      </c>
      <c r="J348" s="67" t="s">
        <v>4750</v>
      </c>
      <c r="K348" s="67" t="s">
        <v>30</v>
      </c>
      <c r="L348" s="67">
        <v>15</v>
      </c>
      <c r="M348" s="67" t="s">
        <v>31</v>
      </c>
      <c r="N348" s="67" t="s">
        <v>459</v>
      </c>
      <c r="O348" s="67" t="s">
        <v>36</v>
      </c>
      <c r="P348" s="67" t="s">
        <v>49</v>
      </c>
      <c r="Q348" s="67" t="s">
        <v>36</v>
      </c>
      <c r="R348" s="67" t="s">
        <v>50</v>
      </c>
      <c r="S348" s="67" t="s">
        <v>65</v>
      </c>
      <c r="T348" s="67" t="s">
        <v>75</v>
      </c>
      <c r="U348" s="67" t="s">
        <v>51</v>
      </c>
      <c r="V348" s="67" t="s">
        <v>157</v>
      </c>
      <c r="W348" s="67" t="s">
        <v>54</v>
      </c>
      <c r="X348" s="67" t="s">
        <v>39</v>
      </c>
      <c r="Y348" s="67" t="s">
        <v>105</v>
      </c>
      <c r="Z348" s="67" t="s">
        <v>40</v>
      </c>
      <c r="AA348" s="67" t="s">
        <v>4751</v>
      </c>
      <c r="AB348" s="67" t="s">
        <v>4752</v>
      </c>
      <c r="AC348" s="67" t="s">
        <v>4753</v>
      </c>
      <c r="AD348" s="67"/>
      <c r="AE348" s="67"/>
    </row>
    <row r="349" spans="1:31" hidden="1" x14ac:dyDescent="0.25">
      <c r="A349" s="66">
        <v>43704</v>
      </c>
      <c r="B349" s="67">
        <v>6055</v>
      </c>
      <c r="C349" s="67">
        <v>6625</v>
      </c>
      <c r="D349" s="67" t="s">
        <v>3193</v>
      </c>
      <c r="E349" s="67" t="s">
        <v>693</v>
      </c>
      <c r="F349" s="67" t="s">
        <v>123</v>
      </c>
      <c r="G349" s="68">
        <v>0.82291666666666663</v>
      </c>
      <c r="H349" s="69" t="s">
        <v>4748</v>
      </c>
      <c r="I349" s="69" t="s">
        <v>4749</v>
      </c>
      <c r="J349" s="67" t="s">
        <v>4750</v>
      </c>
      <c r="K349" s="67" t="s">
        <v>47</v>
      </c>
      <c r="L349" s="67">
        <v>40</v>
      </c>
      <c r="M349" s="67" t="s">
        <v>167</v>
      </c>
      <c r="N349" s="67" t="s">
        <v>64</v>
      </c>
      <c r="O349" s="67" t="s">
        <v>133</v>
      </c>
      <c r="P349" s="67" t="s">
        <v>33</v>
      </c>
      <c r="Q349" s="67" t="s">
        <v>36</v>
      </c>
      <c r="R349" s="67" t="s">
        <v>35</v>
      </c>
      <c r="S349" s="67" t="s">
        <v>65</v>
      </c>
      <c r="T349" s="67" t="s">
        <v>75</v>
      </c>
      <c r="U349" s="67" t="s">
        <v>70</v>
      </c>
      <c r="V349" s="67" t="s">
        <v>157</v>
      </c>
      <c r="W349" s="67" t="s">
        <v>54</v>
      </c>
      <c r="X349" s="67" t="s">
        <v>39</v>
      </c>
      <c r="Y349" s="67" t="s">
        <v>39</v>
      </c>
      <c r="Z349" s="67" t="s">
        <v>40</v>
      </c>
      <c r="AA349" s="67" t="s">
        <v>4751</v>
      </c>
      <c r="AB349" s="67" t="s">
        <v>4752</v>
      </c>
      <c r="AC349" s="67" t="s">
        <v>4753</v>
      </c>
      <c r="AD349" s="67"/>
      <c r="AE349" s="67"/>
    </row>
    <row r="350" spans="1:31" hidden="1" x14ac:dyDescent="0.25">
      <c r="A350" s="66">
        <v>43704</v>
      </c>
      <c r="B350" s="67">
        <v>6054</v>
      </c>
      <c r="C350" s="67">
        <v>6622</v>
      </c>
      <c r="D350" s="67" t="s">
        <v>4754</v>
      </c>
      <c r="E350" s="67" t="s">
        <v>1291</v>
      </c>
      <c r="F350" s="67" t="s">
        <v>46</v>
      </c>
      <c r="G350" s="68">
        <v>0.39583333333333331</v>
      </c>
      <c r="H350" s="69" t="s">
        <v>4755</v>
      </c>
      <c r="I350" s="69" t="s">
        <v>4756</v>
      </c>
      <c r="J350" s="67" t="s">
        <v>4757</v>
      </c>
      <c r="K350" s="67" t="s">
        <v>47</v>
      </c>
      <c r="L350" s="67">
        <v>64</v>
      </c>
      <c r="M350" s="67" t="s">
        <v>31</v>
      </c>
      <c r="N350" s="67" t="s">
        <v>459</v>
      </c>
      <c r="O350" s="67" t="s">
        <v>48</v>
      </c>
      <c r="P350" s="67" t="s">
        <v>33</v>
      </c>
      <c r="Q350" s="67" t="s">
        <v>60</v>
      </c>
      <c r="R350" s="67" t="s">
        <v>35</v>
      </c>
      <c r="S350" s="67" t="s">
        <v>65</v>
      </c>
      <c r="T350" s="67" t="s">
        <v>147</v>
      </c>
      <c r="U350" s="67" t="s">
        <v>70</v>
      </c>
      <c r="V350" s="67" t="s">
        <v>157</v>
      </c>
      <c r="W350" s="67" t="s">
        <v>54</v>
      </c>
      <c r="X350" s="67" t="s">
        <v>39</v>
      </c>
      <c r="Y350" s="67" t="s">
        <v>112</v>
      </c>
      <c r="Z350" s="67" t="s">
        <v>40</v>
      </c>
      <c r="AA350" s="67" t="s">
        <v>4758</v>
      </c>
      <c r="AB350" s="67" t="s">
        <v>4759</v>
      </c>
      <c r="AC350" s="67" t="s">
        <v>4760</v>
      </c>
      <c r="AD350" s="67" t="s">
        <v>4761</v>
      </c>
      <c r="AE350" s="67"/>
    </row>
    <row r="351" spans="1:31" hidden="1" x14ac:dyDescent="0.25">
      <c r="A351" s="66">
        <v>43704</v>
      </c>
      <c r="B351" s="67">
        <v>6053</v>
      </c>
      <c r="C351" s="67">
        <v>6621</v>
      </c>
      <c r="D351" s="67" t="s">
        <v>2353</v>
      </c>
      <c r="E351" s="67" t="s">
        <v>297</v>
      </c>
      <c r="F351" s="67" t="s">
        <v>46</v>
      </c>
      <c r="G351" s="68">
        <v>0.50347222222222221</v>
      </c>
      <c r="H351" s="69" t="s">
        <v>4762</v>
      </c>
      <c r="I351" s="69" t="s">
        <v>4763</v>
      </c>
      <c r="J351" s="67" t="s">
        <v>4764</v>
      </c>
      <c r="K351" s="67" t="s">
        <v>30</v>
      </c>
      <c r="L351" s="67">
        <v>69</v>
      </c>
      <c r="M351" s="67" t="s">
        <v>31</v>
      </c>
      <c r="N351" s="67" t="s">
        <v>36</v>
      </c>
      <c r="O351" s="67" t="s">
        <v>36</v>
      </c>
      <c r="P351" s="67" t="s">
        <v>42</v>
      </c>
      <c r="Q351" s="67" t="s">
        <v>60</v>
      </c>
      <c r="R351" s="67" t="s">
        <v>35</v>
      </c>
      <c r="S351" s="67" t="s">
        <v>65</v>
      </c>
      <c r="T351" s="67" t="s">
        <v>927</v>
      </c>
      <c r="U351" s="67" t="s">
        <v>109</v>
      </c>
      <c r="V351" s="67" t="s">
        <v>66</v>
      </c>
      <c r="W351" s="67" t="s">
        <v>54</v>
      </c>
      <c r="X351" s="67" t="s">
        <v>107</v>
      </c>
      <c r="Y351" s="67" t="s">
        <v>129</v>
      </c>
      <c r="Z351" s="67" t="s">
        <v>108</v>
      </c>
      <c r="AA351" s="67" t="s">
        <v>4765</v>
      </c>
      <c r="AB351" s="67" t="s">
        <v>4766</v>
      </c>
      <c r="AC351" s="67" t="s">
        <v>4767</v>
      </c>
      <c r="AD351" s="67"/>
      <c r="AE351" s="67"/>
    </row>
    <row r="352" spans="1:31" hidden="1" x14ac:dyDescent="0.25">
      <c r="A352" s="66">
        <v>43703</v>
      </c>
      <c r="B352" s="67">
        <v>6065</v>
      </c>
      <c r="C352" s="67">
        <v>6638</v>
      </c>
      <c r="D352" s="67" t="s">
        <v>4768</v>
      </c>
      <c r="E352" s="67" t="s">
        <v>137</v>
      </c>
      <c r="F352" s="67" t="s">
        <v>122</v>
      </c>
      <c r="G352" s="68">
        <v>0.75</v>
      </c>
      <c r="H352" s="69" t="s">
        <v>4769</v>
      </c>
      <c r="I352" s="69" t="s">
        <v>4770</v>
      </c>
      <c r="J352" s="67" t="s">
        <v>4771</v>
      </c>
      <c r="K352" s="67" t="s">
        <v>47</v>
      </c>
      <c r="L352" s="67"/>
      <c r="M352" s="67" t="s">
        <v>31</v>
      </c>
      <c r="N352" s="67" t="s">
        <v>126</v>
      </c>
      <c r="O352" s="67" t="s">
        <v>48</v>
      </c>
      <c r="P352" s="67" t="s">
        <v>49</v>
      </c>
      <c r="Q352" s="67" t="s">
        <v>36</v>
      </c>
      <c r="R352" s="67" t="s">
        <v>50</v>
      </c>
      <c r="S352" s="67" t="s">
        <v>3823</v>
      </c>
      <c r="T352" s="67" t="s">
        <v>36</v>
      </c>
      <c r="U352" s="67" t="s">
        <v>51</v>
      </c>
      <c r="V352" s="67" t="s">
        <v>37</v>
      </c>
      <c r="W352" s="67" t="s">
        <v>301</v>
      </c>
      <c r="X352" s="67" t="s">
        <v>39</v>
      </c>
      <c r="Y352" s="67" t="s">
        <v>163</v>
      </c>
      <c r="Z352" s="67" t="s">
        <v>40</v>
      </c>
      <c r="AA352" s="67" t="s">
        <v>4772</v>
      </c>
      <c r="AB352" s="67"/>
      <c r="AC352" s="67"/>
      <c r="AD352" s="67"/>
      <c r="AE352" s="67"/>
    </row>
    <row r="353" spans="1:31" hidden="1" x14ac:dyDescent="0.25">
      <c r="A353" s="66">
        <v>43703</v>
      </c>
      <c r="B353" s="67">
        <v>6052</v>
      </c>
      <c r="C353" s="67">
        <v>6620</v>
      </c>
      <c r="D353" s="67" t="s">
        <v>4773</v>
      </c>
      <c r="E353" s="67" t="s">
        <v>137</v>
      </c>
      <c r="F353" s="67" t="s">
        <v>122</v>
      </c>
      <c r="G353" s="68">
        <v>0.51180555555555551</v>
      </c>
      <c r="H353" s="69" t="s">
        <v>4774</v>
      </c>
      <c r="I353" s="69" t="s">
        <v>4775</v>
      </c>
      <c r="J353" s="67" t="s">
        <v>4776</v>
      </c>
      <c r="K353" s="67" t="s">
        <v>47</v>
      </c>
      <c r="L353" s="67">
        <v>85</v>
      </c>
      <c r="M353" s="67" t="s">
        <v>31</v>
      </c>
      <c r="N353" s="67" t="s">
        <v>36</v>
      </c>
      <c r="O353" s="67" t="s">
        <v>48</v>
      </c>
      <c r="P353" s="67" t="s">
        <v>42</v>
      </c>
      <c r="Q353" s="67" t="s">
        <v>60</v>
      </c>
      <c r="R353" s="67" t="s">
        <v>76</v>
      </c>
      <c r="S353" s="67" t="s">
        <v>501</v>
      </c>
      <c r="T353" s="67" t="s">
        <v>863</v>
      </c>
      <c r="U353" s="67" t="s">
        <v>109</v>
      </c>
      <c r="V353" s="67" t="s">
        <v>37</v>
      </c>
      <c r="W353" s="67" t="s">
        <v>54</v>
      </c>
      <c r="X353" s="67" t="s">
        <v>71</v>
      </c>
      <c r="Y353" s="67" t="s">
        <v>71</v>
      </c>
      <c r="Z353" s="67" t="s">
        <v>40</v>
      </c>
      <c r="AA353" s="67" t="s">
        <v>4777</v>
      </c>
      <c r="AB353" s="67" t="s">
        <v>4778</v>
      </c>
      <c r="AC353" s="67" t="s">
        <v>4779</v>
      </c>
      <c r="AD353" s="67"/>
      <c r="AE353" s="67"/>
    </row>
    <row r="354" spans="1:31" hidden="1" x14ac:dyDescent="0.25">
      <c r="A354" s="66">
        <v>43702</v>
      </c>
      <c r="B354" s="67">
        <v>6051</v>
      </c>
      <c r="C354" s="67">
        <v>6618</v>
      </c>
      <c r="D354" s="67" t="s">
        <v>4780</v>
      </c>
      <c r="E354" s="67" t="s">
        <v>58</v>
      </c>
      <c r="F354" s="67" t="s">
        <v>59</v>
      </c>
      <c r="G354" s="68"/>
      <c r="H354" s="69" t="s">
        <v>4781</v>
      </c>
      <c r="I354" s="69" t="s">
        <v>4782</v>
      </c>
      <c r="J354" s="67" t="s">
        <v>4783</v>
      </c>
      <c r="K354" s="67" t="s">
        <v>47</v>
      </c>
      <c r="L354" s="67"/>
      <c r="M354" s="67" t="s">
        <v>31</v>
      </c>
      <c r="N354" s="67" t="s">
        <v>459</v>
      </c>
      <c r="O354" s="67" t="s">
        <v>36</v>
      </c>
      <c r="P354" s="67" t="s">
        <v>49</v>
      </c>
      <c r="Q354" s="67" t="s">
        <v>36</v>
      </c>
      <c r="R354" s="67" t="s">
        <v>50</v>
      </c>
      <c r="S354" s="67" t="s">
        <v>43</v>
      </c>
      <c r="T354" s="67" t="s">
        <v>36</v>
      </c>
      <c r="U354" s="67" t="s">
        <v>51</v>
      </c>
      <c r="V354" s="67" t="s">
        <v>37</v>
      </c>
      <c r="W354" s="67" t="s">
        <v>54</v>
      </c>
      <c r="X354" s="67" t="s">
        <v>39</v>
      </c>
      <c r="Y354" s="67" t="s">
        <v>39</v>
      </c>
      <c r="Z354" s="67" t="s">
        <v>40</v>
      </c>
      <c r="AA354" s="67" t="s">
        <v>4784</v>
      </c>
      <c r="AB354" s="67" t="s">
        <v>4785</v>
      </c>
      <c r="AC354" s="67" t="s">
        <v>4786</v>
      </c>
      <c r="AD354" s="67"/>
      <c r="AE354" s="67"/>
    </row>
    <row r="355" spans="1:31" hidden="1" x14ac:dyDescent="0.25">
      <c r="A355" s="66">
        <v>43702</v>
      </c>
      <c r="B355" s="67">
        <v>6051</v>
      </c>
      <c r="C355" s="67">
        <v>6619</v>
      </c>
      <c r="D355" s="67" t="s">
        <v>4780</v>
      </c>
      <c r="E355" s="67" t="s">
        <v>58</v>
      </c>
      <c r="F355" s="67" t="s">
        <v>59</v>
      </c>
      <c r="G355" s="68"/>
      <c r="H355" s="69" t="s">
        <v>4781</v>
      </c>
      <c r="I355" s="69" t="s">
        <v>4782</v>
      </c>
      <c r="J355" s="67" t="s">
        <v>4783</v>
      </c>
      <c r="K355" s="67" t="s">
        <v>47</v>
      </c>
      <c r="L355" s="67"/>
      <c r="M355" s="67" t="s">
        <v>31</v>
      </c>
      <c r="N355" s="67" t="s">
        <v>459</v>
      </c>
      <c r="O355" s="67" t="s">
        <v>36</v>
      </c>
      <c r="P355" s="67" t="s">
        <v>49</v>
      </c>
      <c r="Q355" s="67" t="s">
        <v>36</v>
      </c>
      <c r="R355" s="67" t="s">
        <v>50</v>
      </c>
      <c r="S355" s="67" t="s">
        <v>43</v>
      </c>
      <c r="T355" s="67" t="s">
        <v>36</v>
      </c>
      <c r="U355" s="67" t="s">
        <v>51</v>
      </c>
      <c r="V355" s="67" t="s">
        <v>37</v>
      </c>
      <c r="W355" s="67" t="s">
        <v>54</v>
      </c>
      <c r="X355" s="67" t="s">
        <v>39</v>
      </c>
      <c r="Y355" s="67" t="s">
        <v>39</v>
      </c>
      <c r="Z355" s="67" t="s">
        <v>40</v>
      </c>
      <c r="AA355" s="67" t="s">
        <v>4784</v>
      </c>
      <c r="AB355" s="67" t="s">
        <v>4785</v>
      </c>
      <c r="AC355" s="67" t="s">
        <v>4786</v>
      </c>
      <c r="AD355" s="67"/>
      <c r="AE355" s="67"/>
    </row>
    <row r="356" spans="1:31" hidden="1" x14ac:dyDescent="0.25">
      <c r="A356" s="66">
        <v>43701</v>
      </c>
      <c r="B356" s="67">
        <v>6062</v>
      </c>
      <c r="C356" s="67">
        <v>6634</v>
      </c>
      <c r="D356" s="67" t="s">
        <v>4787</v>
      </c>
      <c r="E356" s="67" t="s">
        <v>404</v>
      </c>
      <c r="F356" s="67" t="s">
        <v>405</v>
      </c>
      <c r="G356" s="68">
        <v>0.10416666666666667</v>
      </c>
      <c r="H356" s="69" t="s">
        <v>4788</v>
      </c>
      <c r="I356" s="69" t="s">
        <v>4789</v>
      </c>
      <c r="J356" s="67" t="s">
        <v>4790</v>
      </c>
      <c r="K356" s="67" t="s">
        <v>47</v>
      </c>
      <c r="L356" s="67">
        <v>30</v>
      </c>
      <c r="M356" s="67" t="s">
        <v>31</v>
      </c>
      <c r="N356" s="67" t="s">
        <v>459</v>
      </c>
      <c r="O356" s="67" t="s">
        <v>36</v>
      </c>
      <c r="P356" s="67" t="s">
        <v>49</v>
      </c>
      <c r="Q356" s="67" t="s">
        <v>36</v>
      </c>
      <c r="R356" s="67" t="s">
        <v>50</v>
      </c>
      <c r="S356" s="67" t="s">
        <v>3823</v>
      </c>
      <c r="T356" s="67" t="s">
        <v>36</v>
      </c>
      <c r="U356" s="67" t="s">
        <v>51</v>
      </c>
      <c r="V356" s="67" t="s">
        <v>37</v>
      </c>
      <c r="W356" s="67" t="s">
        <v>1519</v>
      </c>
      <c r="X356" s="67" t="s">
        <v>71</v>
      </c>
      <c r="Y356" s="67" t="s">
        <v>103</v>
      </c>
      <c r="Z356" s="67" t="s">
        <v>1192</v>
      </c>
      <c r="AA356" s="67" t="s">
        <v>4791</v>
      </c>
      <c r="AB356" s="67" t="s">
        <v>4792</v>
      </c>
      <c r="AC356" s="67" t="s">
        <v>4793</v>
      </c>
      <c r="AD356" s="67" t="s">
        <v>4794</v>
      </c>
      <c r="AE356" s="67"/>
    </row>
    <row r="357" spans="1:31" hidden="1" x14ac:dyDescent="0.25">
      <c r="A357" s="66">
        <v>43701</v>
      </c>
      <c r="B357" s="67">
        <v>6062</v>
      </c>
      <c r="C357" s="67">
        <v>6635</v>
      </c>
      <c r="D357" s="67" t="s">
        <v>4787</v>
      </c>
      <c r="E357" s="67" t="s">
        <v>404</v>
      </c>
      <c r="F357" s="67" t="s">
        <v>405</v>
      </c>
      <c r="G357" s="68">
        <v>0.10416666666666667</v>
      </c>
      <c r="H357" s="69" t="s">
        <v>4788</v>
      </c>
      <c r="I357" s="69" t="s">
        <v>4789</v>
      </c>
      <c r="J357" s="67" t="s">
        <v>4790</v>
      </c>
      <c r="K357" s="67" t="s">
        <v>47</v>
      </c>
      <c r="L357" s="67">
        <v>30</v>
      </c>
      <c r="M357" s="67" t="s">
        <v>31</v>
      </c>
      <c r="N357" s="67" t="s">
        <v>459</v>
      </c>
      <c r="O357" s="67" t="s">
        <v>36</v>
      </c>
      <c r="P357" s="67" t="s">
        <v>49</v>
      </c>
      <c r="Q357" s="67" t="s">
        <v>36</v>
      </c>
      <c r="R357" s="67" t="s">
        <v>50</v>
      </c>
      <c r="S357" s="67" t="s">
        <v>3823</v>
      </c>
      <c r="T357" s="67" t="s">
        <v>36</v>
      </c>
      <c r="U357" s="67" t="s">
        <v>51</v>
      </c>
      <c r="V357" s="67" t="s">
        <v>37</v>
      </c>
      <c r="W357" s="67" t="s">
        <v>1519</v>
      </c>
      <c r="X357" s="67" t="s">
        <v>71</v>
      </c>
      <c r="Y357" s="67" t="s">
        <v>103</v>
      </c>
      <c r="Z357" s="67" t="s">
        <v>1192</v>
      </c>
      <c r="AA357" s="67" t="s">
        <v>4791</v>
      </c>
      <c r="AB357" s="67" t="s">
        <v>4792</v>
      </c>
      <c r="AC357" s="67" t="s">
        <v>4793</v>
      </c>
      <c r="AD357" s="67" t="s">
        <v>4794</v>
      </c>
      <c r="AE357" s="67"/>
    </row>
    <row r="358" spans="1:31" hidden="1" x14ac:dyDescent="0.25">
      <c r="A358" s="66">
        <v>43701</v>
      </c>
      <c r="B358" s="67">
        <v>6050</v>
      </c>
      <c r="C358" s="67">
        <v>6616</v>
      </c>
      <c r="D358" s="67" t="s">
        <v>713</v>
      </c>
      <c r="E358" s="67" t="s">
        <v>125</v>
      </c>
      <c r="F358" s="67" t="s">
        <v>46</v>
      </c>
      <c r="G358" s="68">
        <v>0.63888888888888884</v>
      </c>
      <c r="H358" s="69" t="s">
        <v>4570</v>
      </c>
      <c r="I358" s="69" t="s">
        <v>4571</v>
      </c>
      <c r="J358" s="67" t="s">
        <v>4572</v>
      </c>
      <c r="K358" s="67" t="s">
        <v>47</v>
      </c>
      <c r="L358" s="67"/>
      <c r="M358" s="67" t="s">
        <v>154</v>
      </c>
      <c r="N358" s="67" t="s">
        <v>126</v>
      </c>
      <c r="O358" s="67" t="s">
        <v>133</v>
      </c>
      <c r="P358" s="67" t="s">
        <v>49</v>
      </c>
      <c r="Q358" s="67" t="s">
        <v>36</v>
      </c>
      <c r="R358" s="67" t="s">
        <v>50</v>
      </c>
      <c r="S358" s="67" t="s">
        <v>127</v>
      </c>
      <c r="T358" s="67" t="s">
        <v>36</v>
      </c>
      <c r="U358" s="67" t="s">
        <v>51</v>
      </c>
      <c r="V358" s="67" t="s">
        <v>37</v>
      </c>
      <c r="W358" s="67" t="s">
        <v>301</v>
      </c>
      <c r="X358" s="67" t="s">
        <v>39</v>
      </c>
      <c r="Y358" s="67" t="s">
        <v>163</v>
      </c>
      <c r="Z358" s="67" t="s">
        <v>52</v>
      </c>
      <c r="AA358" s="67" t="s">
        <v>4573</v>
      </c>
      <c r="AB358" s="67" t="s">
        <v>5079</v>
      </c>
      <c r="AC358" s="67"/>
      <c r="AD358" s="67"/>
      <c r="AE358" s="67"/>
    </row>
    <row r="359" spans="1:31" hidden="1" x14ac:dyDescent="0.25">
      <c r="A359" s="66">
        <v>43701</v>
      </c>
      <c r="B359" s="67">
        <v>6050</v>
      </c>
      <c r="C359" s="67">
        <v>6617</v>
      </c>
      <c r="D359" s="67" t="s">
        <v>713</v>
      </c>
      <c r="E359" s="67" t="s">
        <v>125</v>
      </c>
      <c r="F359" s="67" t="s">
        <v>46</v>
      </c>
      <c r="G359" s="68">
        <v>0.63888888888888884</v>
      </c>
      <c r="H359" s="69" t="s">
        <v>4570</v>
      </c>
      <c r="I359" s="69" t="s">
        <v>4571</v>
      </c>
      <c r="J359" s="67" t="s">
        <v>4572</v>
      </c>
      <c r="K359" s="67" t="s">
        <v>47</v>
      </c>
      <c r="L359" s="67"/>
      <c r="M359" s="67" t="s">
        <v>154</v>
      </c>
      <c r="N359" s="67" t="s">
        <v>126</v>
      </c>
      <c r="O359" s="67" t="s">
        <v>133</v>
      </c>
      <c r="P359" s="67" t="s">
        <v>49</v>
      </c>
      <c r="Q359" s="67" t="s">
        <v>36</v>
      </c>
      <c r="R359" s="67" t="s">
        <v>50</v>
      </c>
      <c r="S359" s="67" t="s">
        <v>127</v>
      </c>
      <c r="T359" s="67" t="s">
        <v>36</v>
      </c>
      <c r="U359" s="67" t="s">
        <v>51</v>
      </c>
      <c r="V359" s="67" t="s">
        <v>37</v>
      </c>
      <c r="W359" s="67" t="s">
        <v>301</v>
      </c>
      <c r="X359" s="67" t="s">
        <v>39</v>
      </c>
      <c r="Y359" s="67" t="s">
        <v>163</v>
      </c>
      <c r="Z359" s="67" t="s">
        <v>52</v>
      </c>
      <c r="AA359" s="67" t="s">
        <v>4573</v>
      </c>
      <c r="AB359" s="67" t="s">
        <v>5079</v>
      </c>
      <c r="AC359" s="67"/>
      <c r="AD359" s="67"/>
      <c r="AE359" s="67"/>
    </row>
    <row r="360" spans="1:31" hidden="1" x14ac:dyDescent="0.25">
      <c r="A360" s="66">
        <v>43701</v>
      </c>
      <c r="B360" s="67">
        <v>6049</v>
      </c>
      <c r="C360" s="67">
        <v>6606</v>
      </c>
      <c r="D360" s="67" t="s">
        <v>4574</v>
      </c>
      <c r="E360" s="67" t="s">
        <v>125</v>
      </c>
      <c r="F360" s="67" t="s">
        <v>46</v>
      </c>
      <c r="G360" s="68"/>
      <c r="H360" s="69" t="s">
        <v>4575</v>
      </c>
      <c r="I360" s="69" t="s">
        <v>4576</v>
      </c>
      <c r="J360" s="67" t="s">
        <v>4577</v>
      </c>
      <c r="K360" s="67" t="s">
        <v>30</v>
      </c>
      <c r="L360" s="67">
        <v>55</v>
      </c>
      <c r="M360" s="67" t="s">
        <v>31</v>
      </c>
      <c r="N360" s="67" t="s">
        <v>459</v>
      </c>
      <c r="O360" s="67" t="s">
        <v>36</v>
      </c>
      <c r="P360" s="67" t="s">
        <v>49</v>
      </c>
      <c r="Q360" s="67" t="s">
        <v>2912</v>
      </c>
      <c r="R360" s="67" t="s">
        <v>50</v>
      </c>
      <c r="S360" s="67" t="s">
        <v>65</v>
      </c>
      <c r="T360" s="67" t="s">
        <v>75</v>
      </c>
      <c r="U360" s="67" t="s">
        <v>51</v>
      </c>
      <c r="V360" s="67" t="s">
        <v>66</v>
      </c>
      <c r="W360" s="67" t="s">
        <v>54</v>
      </c>
      <c r="X360" s="67" t="s">
        <v>107</v>
      </c>
      <c r="Y360" s="67" t="s">
        <v>129</v>
      </c>
      <c r="Z360" s="67" t="s">
        <v>108</v>
      </c>
      <c r="AA360" s="67" t="s">
        <v>4578</v>
      </c>
      <c r="AB360" s="67"/>
      <c r="AC360" s="67"/>
      <c r="AD360" s="67"/>
      <c r="AE360" s="67"/>
    </row>
    <row r="361" spans="1:31" hidden="1" x14ac:dyDescent="0.25">
      <c r="A361" s="66">
        <v>43701</v>
      </c>
      <c r="B361" s="67">
        <v>6049</v>
      </c>
      <c r="C361" s="67">
        <v>6607</v>
      </c>
      <c r="D361" s="67" t="s">
        <v>4574</v>
      </c>
      <c r="E361" s="67" t="s">
        <v>125</v>
      </c>
      <c r="F361" s="67" t="s">
        <v>46</v>
      </c>
      <c r="G361" s="68"/>
      <c r="H361" s="69" t="s">
        <v>4575</v>
      </c>
      <c r="I361" s="69" t="s">
        <v>4576</v>
      </c>
      <c r="J361" s="67" t="s">
        <v>4577</v>
      </c>
      <c r="K361" s="67" t="s">
        <v>30</v>
      </c>
      <c r="L361" s="67">
        <v>30</v>
      </c>
      <c r="M361" s="67" t="s">
        <v>31</v>
      </c>
      <c r="N361" s="67" t="s">
        <v>459</v>
      </c>
      <c r="O361" s="67" t="s">
        <v>36</v>
      </c>
      <c r="P361" s="67" t="s">
        <v>49</v>
      </c>
      <c r="Q361" s="67" t="s">
        <v>2912</v>
      </c>
      <c r="R361" s="67" t="s">
        <v>50</v>
      </c>
      <c r="S361" s="67" t="s">
        <v>65</v>
      </c>
      <c r="T361" s="67" t="s">
        <v>75</v>
      </c>
      <c r="U361" s="67" t="s">
        <v>51</v>
      </c>
      <c r="V361" s="67" t="s">
        <v>66</v>
      </c>
      <c r="W361" s="67" t="s">
        <v>54</v>
      </c>
      <c r="X361" s="67" t="s">
        <v>107</v>
      </c>
      <c r="Y361" s="67" t="s">
        <v>129</v>
      </c>
      <c r="Z361" s="67" t="s">
        <v>108</v>
      </c>
      <c r="AA361" s="67" t="s">
        <v>4578</v>
      </c>
      <c r="AB361" s="67"/>
      <c r="AC361" s="67"/>
      <c r="AD361" s="67"/>
      <c r="AE361" s="67"/>
    </row>
    <row r="362" spans="1:31" hidden="1" x14ac:dyDescent="0.25">
      <c r="A362" s="66">
        <v>43701</v>
      </c>
      <c r="B362" s="67">
        <v>6049</v>
      </c>
      <c r="C362" s="67">
        <v>6608</v>
      </c>
      <c r="D362" s="67" t="s">
        <v>4574</v>
      </c>
      <c r="E362" s="67" t="s">
        <v>125</v>
      </c>
      <c r="F362" s="67" t="s">
        <v>46</v>
      </c>
      <c r="G362" s="68"/>
      <c r="H362" s="69" t="s">
        <v>4575</v>
      </c>
      <c r="I362" s="69" t="s">
        <v>4576</v>
      </c>
      <c r="J362" s="67" t="s">
        <v>4577</v>
      </c>
      <c r="K362" s="67" t="s">
        <v>30</v>
      </c>
      <c r="L362" s="67">
        <v>40</v>
      </c>
      <c r="M362" s="67" t="s">
        <v>31</v>
      </c>
      <c r="N362" s="67" t="s">
        <v>459</v>
      </c>
      <c r="O362" s="67" t="s">
        <v>36</v>
      </c>
      <c r="P362" s="67" t="s">
        <v>49</v>
      </c>
      <c r="Q362" s="67" t="s">
        <v>2912</v>
      </c>
      <c r="R362" s="67" t="s">
        <v>50</v>
      </c>
      <c r="S362" s="67" t="s">
        <v>65</v>
      </c>
      <c r="T362" s="67" t="s">
        <v>75</v>
      </c>
      <c r="U362" s="67" t="s">
        <v>51</v>
      </c>
      <c r="V362" s="67" t="s">
        <v>66</v>
      </c>
      <c r="W362" s="67" t="s">
        <v>54</v>
      </c>
      <c r="X362" s="67" t="s">
        <v>107</v>
      </c>
      <c r="Y362" s="67" t="s">
        <v>129</v>
      </c>
      <c r="Z362" s="67" t="s">
        <v>108</v>
      </c>
      <c r="AA362" s="67" t="s">
        <v>4578</v>
      </c>
      <c r="AB362" s="67"/>
      <c r="AC362" s="67"/>
      <c r="AD362" s="67"/>
      <c r="AE362" s="67"/>
    </row>
    <row r="363" spans="1:31" hidden="1" x14ac:dyDescent="0.25">
      <c r="A363" s="66">
        <v>43701</v>
      </c>
      <c r="B363" s="67">
        <v>6049</v>
      </c>
      <c r="C363" s="67">
        <v>6609</v>
      </c>
      <c r="D363" s="67" t="s">
        <v>4574</v>
      </c>
      <c r="E363" s="67" t="s">
        <v>125</v>
      </c>
      <c r="F363" s="67" t="s">
        <v>46</v>
      </c>
      <c r="G363" s="68"/>
      <c r="H363" s="69" t="s">
        <v>4575</v>
      </c>
      <c r="I363" s="69" t="s">
        <v>4576</v>
      </c>
      <c r="J363" s="67" t="s">
        <v>4577</v>
      </c>
      <c r="K363" s="67" t="s">
        <v>30</v>
      </c>
      <c r="L363" s="67">
        <v>18</v>
      </c>
      <c r="M363" s="67" t="s">
        <v>31</v>
      </c>
      <c r="N363" s="67" t="s">
        <v>459</v>
      </c>
      <c r="O363" s="67" t="s">
        <v>36</v>
      </c>
      <c r="P363" s="67" t="s">
        <v>49</v>
      </c>
      <c r="Q363" s="67" t="s">
        <v>2912</v>
      </c>
      <c r="R363" s="67" t="s">
        <v>50</v>
      </c>
      <c r="S363" s="67" t="s">
        <v>65</v>
      </c>
      <c r="T363" s="67" t="s">
        <v>75</v>
      </c>
      <c r="U363" s="67" t="s">
        <v>51</v>
      </c>
      <c r="V363" s="67" t="s">
        <v>66</v>
      </c>
      <c r="W363" s="67" t="s">
        <v>54</v>
      </c>
      <c r="X363" s="67" t="s">
        <v>107</v>
      </c>
      <c r="Y363" s="67" t="s">
        <v>129</v>
      </c>
      <c r="Z363" s="67" t="s">
        <v>108</v>
      </c>
      <c r="AA363" s="67" t="s">
        <v>4578</v>
      </c>
      <c r="AB363" s="67"/>
      <c r="AC363" s="67"/>
      <c r="AD363" s="67"/>
      <c r="AE363" s="67"/>
    </row>
    <row r="364" spans="1:31" hidden="1" x14ac:dyDescent="0.25">
      <c r="A364" s="66">
        <v>43701</v>
      </c>
      <c r="B364" s="67">
        <v>6049</v>
      </c>
      <c r="C364" s="67">
        <v>6610</v>
      </c>
      <c r="D364" s="67" t="s">
        <v>4574</v>
      </c>
      <c r="E364" s="67" t="s">
        <v>125</v>
      </c>
      <c r="F364" s="67" t="s">
        <v>46</v>
      </c>
      <c r="G364" s="68"/>
      <c r="H364" s="69" t="s">
        <v>4575</v>
      </c>
      <c r="I364" s="69" t="s">
        <v>4576</v>
      </c>
      <c r="J364" s="67" t="s">
        <v>4577</v>
      </c>
      <c r="K364" s="67" t="s">
        <v>30</v>
      </c>
      <c r="L364" s="67">
        <v>18</v>
      </c>
      <c r="M364" s="67" t="s">
        <v>31</v>
      </c>
      <c r="N364" s="67" t="s">
        <v>459</v>
      </c>
      <c r="O364" s="67" t="s">
        <v>36</v>
      </c>
      <c r="P364" s="67" t="s">
        <v>49</v>
      </c>
      <c r="Q364" s="67" t="s">
        <v>2912</v>
      </c>
      <c r="R364" s="67" t="s">
        <v>50</v>
      </c>
      <c r="S364" s="67" t="s">
        <v>65</v>
      </c>
      <c r="T364" s="67" t="s">
        <v>75</v>
      </c>
      <c r="U364" s="67" t="s">
        <v>51</v>
      </c>
      <c r="V364" s="67" t="s">
        <v>66</v>
      </c>
      <c r="W364" s="67" t="s">
        <v>54</v>
      </c>
      <c r="X364" s="67" t="s">
        <v>107</v>
      </c>
      <c r="Y364" s="67" t="s">
        <v>129</v>
      </c>
      <c r="Z364" s="67" t="s">
        <v>108</v>
      </c>
      <c r="AA364" s="67" t="s">
        <v>4578</v>
      </c>
      <c r="AB364" s="67"/>
      <c r="AC364" s="67"/>
      <c r="AD364" s="67"/>
      <c r="AE364" s="67"/>
    </row>
    <row r="365" spans="1:31" hidden="1" x14ac:dyDescent="0.25">
      <c r="A365" s="66">
        <v>43701</v>
      </c>
      <c r="B365" s="67">
        <v>6049</v>
      </c>
      <c r="C365" s="67">
        <v>6611</v>
      </c>
      <c r="D365" s="67" t="s">
        <v>4574</v>
      </c>
      <c r="E365" s="67" t="s">
        <v>125</v>
      </c>
      <c r="F365" s="67" t="s">
        <v>46</v>
      </c>
      <c r="G365" s="68"/>
      <c r="H365" s="69" t="s">
        <v>4575</v>
      </c>
      <c r="I365" s="69" t="s">
        <v>4576</v>
      </c>
      <c r="J365" s="67" t="s">
        <v>4577</v>
      </c>
      <c r="K365" s="67" t="s">
        <v>47</v>
      </c>
      <c r="L365" s="67">
        <v>11</v>
      </c>
      <c r="M365" s="67" t="s">
        <v>31</v>
      </c>
      <c r="N365" s="67" t="s">
        <v>459</v>
      </c>
      <c r="O365" s="67" t="s">
        <v>36</v>
      </c>
      <c r="P365" s="67" t="s">
        <v>49</v>
      </c>
      <c r="Q365" s="67" t="s">
        <v>2912</v>
      </c>
      <c r="R365" s="67" t="s">
        <v>50</v>
      </c>
      <c r="S365" s="67" t="s">
        <v>65</v>
      </c>
      <c r="T365" s="67" t="s">
        <v>75</v>
      </c>
      <c r="U365" s="67" t="s">
        <v>51</v>
      </c>
      <c r="V365" s="67" t="s">
        <v>66</v>
      </c>
      <c r="W365" s="67" t="s">
        <v>54</v>
      </c>
      <c r="X365" s="67" t="s">
        <v>107</v>
      </c>
      <c r="Y365" s="67" t="s">
        <v>129</v>
      </c>
      <c r="Z365" s="67" t="s">
        <v>108</v>
      </c>
      <c r="AA365" s="67" t="s">
        <v>4578</v>
      </c>
      <c r="AB365" s="67"/>
      <c r="AC365" s="67"/>
      <c r="AD365" s="67"/>
      <c r="AE365" s="67"/>
    </row>
    <row r="366" spans="1:31" hidden="1" x14ac:dyDescent="0.25">
      <c r="A366" s="66">
        <v>43701</v>
      </c>
      <c r="B366" s="67">
        <v>6049</v>
      </c>
      <c r="C366" s="67">
        <v>6612</v>
      </c>
      <c r="D366" s="67" t="s">
        <v>4574</v>
      </c>
      <c r="E366" s="67" t="s">
        <v>125</v>
      </c>
      <c r="F366" s="67" t="s">
        <v>46</v>
      </c>
      <c r="G366" s="68"/>
      <c r="H366" s="69" t="s">
        <v>4575</v>
      </c>
      <c r="I366" s="69" t="s">
        <v>4576</v>
      </c>
      <c r="J366" s="67" t="s">
        <v>4577</v>
      </c>
      <c r="K366" s="67" t="s">
        <v>47</v>
      </c>
      <c r="L366" s="67">
        <v>11</v>
      </c>
      <c r="M366" s="67" t="s">
        <v>31</v>
      </c>
      <c r="N366" s="67" t="s">
        <v>459</v>
      </c>
      <c r="O366" s="67" t="s">
        <v>36</v>
      </c>
      <c r="P366" s="67" t="s">
        <v>49</v>
      </c>
      <c r="Q366" s="67" t="s">
        <v>2912</v>
      </c>
      <c r="R366" s="67" t="s">
        <v>50</v>
      </c>
      <c r="S366" s="67" t="s">
        <v>65</v>
      </c>
      <c r="T366" s="67" t="s">
        <v>75</v>
      </c>
      <c r="U366" s="67" t="s">
        <v>51</v>
      </c>
      <c r="V366" s="67" t="s">
        <v>66</v>
      </c>
      <c r="W366" s="67" t="s">
        <v>54</v>
      </c>
      <c r="X366" s="67" t="s">
        <v>107</v>
      </c>
      <c r="Y366" s="67" t="s">
        <v>129</v>
      </c>
      <c r="Z366" s="67" t="s">
        <v>108</v>
      </c>
      <c r="AA366" s="67" t="s">
        <v>4578</v>
      </c>
      <c r="AB366" s="67"/>
      <c r="AC366" s="67"/>
      <c r="AD366" s="67"/>
      <c r="AE366" s="67"/>
    </row>
    <row r="367" spans="1:31" hidden="1" x14ac:dyDescent="0.25">
      <c r="A367" s="66">
        <v>43701</v>
      </c>
      <c r="B367" s="67">
        <v>6049</v>
      </c>
      <c r="C367" s="67">
        <v>6613</v>
      </c>
      <c r="D367" s="67" t="s">
        <v>4574</v>
      </c>
      <c r="E367" s="67" t="s">
        <v>125</v>
      </c>
      <c r="F367" s="67" t="s">
        <v>46</v>
      </c>
      <c r="G367" s="68"/>
      <c r="H367" s="69" t="s">
        <v>4575</v>
      </c>
      <c r="I367" s="69" t="s">
        <v>4576</v>
      </c>
      <c r="J367" s="67" t="s">
        <v>4577</v>
      </c>
      <c r="K367" s="67" t="s">
        <v>47</v>
      </c>
      <c r="L367" s="67">
        <v>45</v>
      </c>
      <c r="M367" s="67" t="s">
        <v>31</v>
      </c>
      <c r="N367" s="67" t="s">
        <v>459</v>
      </c>
      <c r="O367" s="67" t="s">
        <v>36</v>
      </c>
      <c r="P367" s="67" t="s">
        <v>49</v>
      </c>
      <c r="Q367" s="67" t="s">
        <v>2912</v>
      </c>
      <c r="R367" s="67" t="s">
        <v>50</v>
      </c>
      <c r="S367" s="67" t="s">
        <v>65</v>
      </c>
      <c r="T367" s="67" t="s">
        <v>75</v>
      </c>
      <c r="U367" s="67" t="s">
        <v>51</v>
      </c>
      <c r="V367" s="67" t="s">
        <v>66</v>
      </c>
      <c r="W367" s="67" t="s">
        <v>54</v>
      </c>
      <c r="X367" s="67" t="s">
        <v>107</v>
      </c>
      <c r="Y367" s="67" t="s">
        <v>129</v>
      </c>
      <c r="Z367" s="67" t="s">
        <v>108</v>
      </c>
      <c r="AA367" s="67" t="s">
        <v>4578</v>
      </c>
      <c r="AB367" s="67"/>
      <c r="AC367" s="67"/>
      <c r="AD367" s="67"/>
      <c r="AE367" s="67"/>
    </row>
    <row r="368" spans="1:31" hidden="1" x14ac:dyDescent="0.25">
      <c r="A368" s="66">
        <v>43701</v>
      </c>
      <c r="B368" s="67">
        <v>6049</v>
      </c>
      <c r="C368" s="67">
        <v>6614</v>
      </c>
      <c r="D368" s="67" t="s">
        <v>4574</v>
      </c>
      <c r="E368" s="67" t="s">
        <v>125</v>
      </c>
      <c r="F368" s="67" t="s">
        <v>46</v>
      </c>
      <c r="G368" s="68"/>
      <c r="H368" s="69" t="s">
        <v>4575</v>
      </c>
      <c r="I368" s="69" t="s">
        <v>4576</v>
      </c>
      <c r="J368" s="67" t="s">
        <v>4577</v>
      </c>
      <c r="K368" s="67" t="s">
        <v>47</v>
      </c>
      <c r="L368" s="67">
        <v>11</v>
      </c>
      <c r="M368" s="67" t="s">
        <v>31</v>
      </c>
      <c r="N368" s="67" t="s">
        <v>459</v>
      </c>
      <c r="O368" s="67" t="s">
        <v>36</v>
      </c>
      <c r="P368" s="67" t="s">
        <v>49</v>
      </c>
      <c r="Q368" s="67" t="s">
        <v>2912</v>
      </c>
      <c r="R368" s="67" t="s">
        <v>50</v>
      </c>
      <c r="S368" s="67" t="s">
        <v>65</v>
      </c>
      <c r="T368" s="67" t="s">
        <v>75</v>
      </c>
      <c r="U368" s="67" t="s">
        <v>51</v>
      </c>
      <c r="V368" s="67" t="s">
        <v>66</v>
      </c>
      <c r="W368" s="67" t="s">
        <v>54</v>
      </c>
      <c r="X368" s="67" t="s">
        <v>107</v>
      </c>
      <c r="Y368" s="67" t="s">
        <v>129</v>
      </c>
      <c r="Z368" s="67" t="s">
        <v>108</v>
      </c>
      <c r="AA368" s="67" t="s">
        <v>4578</v>
      </c>
      <c r="AB368" s="67"/>
      <c r="AC368" s="67"/>
      <c r="AD368" s="67"/>
      <c r="AE368" s="67"/>
    </row>
    <row r="369" spans="1:31" hidden="1" x14ac:dyDescent="0.25">
      <c r="A369" s="66">
        <v>43701</v>
      </c>
      <c r="B369" s="67">
        <v>6049</v>
      </c>
      <c r="C369" s="67">
        <v>6615</v>
      </c>
      <c r="D369" s="67" t="s">
        <v>4574</v>
      </c>
      <c r="E369" s="67" t="s">
        <v>125</v>
      </c>
      <c r="F369" s="67" t="s">
        <v>46</v>
      </c>
      <c r="G369" s="68"/>
      <c r="H369" s="69" t="s">
        <v>4575</v>
      </c>
      <c r="I369" s="69" t="s">
        <v>4576</v>
      </c>
      <c r="J369" s="67" t="s">
        <v>4577</v>
      </c>
      <c r="K369" s="67" t="s">
        <v>47</v>
      </c>
      <c r="L369" s="67">
        <v>10</v>
      </c>
      <c r="M369" s="67" t="s">
        <v>31</v>
      </c>
      <c r="N369" s="67" t="s">
        <v>459</v>
      </c>
      <c r="O369" s="67" t="s">
        <v>36</v>
      </c>
      <c r="P369" s="67" t="s">
        <v>49</v>
      </c>
      <c r="Q369" s="67" t="s">
        <v>2912</v>
      </c>
      <c r="R369" s="67" t="s">
        <v>50</v>
      </c>
      <c r="S369" s="67" t="s">
        <v>65</v>
      </c>
      <c r="T369" s="67" t="s">
        <v>75</v>
      </c>
      <c r="U369" s="67" t="s">
        <v>51</v>
      </c>
      <c r="V369" s="67" t="s">
        <v>66</v>
      </c>
      <c r="W369" s="67" t="s">
        <v>54</v>
      </c>
      <c r="X369" s="67" t="s">
        <v>107</v>
      </c>
      <c r="Y369" s="67" t="s">
        <v>129</v>
      </c>
      <c r="Z369" s="67" t="s">
        <v>108</v>
      </c>
      <c r="AA369" s="67" t="s">
        <v>4578</v>
      </c>
      <c r="AB369" s="67"/>
      <c r="AC369" s="67"/>
      <c r="AD369" s="67"/>
      <c r="AE369" s="67"/>
    </row>
    <row r="370" spans="1:31" hidden="1" x14ac:dyDescent="0.25">
      <c r="A370" s="66">
        <v>43701</v>
      </c>
      <c r="B370" s="67">
        <v>6047</v>
      </c>
      <c r="C370" s="67">
        <v>6604</v>
      </c>
      <c r="D370" s="67" t="s">
        <v>4579</v>
      </c>
      <c r="E370" s="67" t="s">
        <v>79</v>
      </c>
      <c r="F370" s="67" t="s">
        <v>59</v>
      </c>
      <c r="G370" s="68">
        <v>0.83333333333333337</v>
      </c>
      <c r="H370" s="69" t="s">
        <v>4580</v>
      </c>
      <c r="I370" s="69" t="s">
        <v>4581</v>
      </c>
      <c r="J370" s="67" t="s">
        <v>4582</v>
      </c>
      <c r="K370" s="67" t="s">
        <v>47</v>
      </c>
      <c r="L370" s="67">
        <v>65</v>
      </c>
      <c r="M370" s="67" t="s">
        <v>31</v>
      </c>
      <c r="N370" s="67" t="s">
        <v>126</v>
      </c>
      <c r="O370" s="67" t="s">
        <v>48</v>
      </c>
      <c r="P370" s="67" t="s">
        <v>42</v>
      </c>
      <c r="Q370" s="67" t="s">
        <v>60</v>
      </c>
      <c r="R370" s="67" t="s">
        <v>35</v>
      </c>
      <c r="S370" s="67" t="s">
        <v>127</v>
      </c>
      <c r="T370" s="67" t="s">
        <v>36</v>
      </c>
      <c r="U370" s="67" t="s">
        <v>44</v>
      </c>
      <c r="V370" s="67" t="s">
        <v>37</v>
      </c>
      <c r="W370" s="67" t="s">
        <v>140</v>
      </c>
      <c r="X370" s="67" t="s">
        <v>39</v>
      </c>
      <c r="Y370" s="67" t="s">
        <v>39</v>
      </c>
      <c r="Z370" s="67" t="s">
        <v>45</v>
      </c>
      <c r="AA370" s="67" t="s">
        <v>4583</v>
      </c>
      <c r="AB370" s="67" t="s">
        <v>4584</v>
      </c>
      <c r="AC370" s="67" t="s">
        <v>4585</v>
      </c>
      <c r="AD370" s="67"/>
      <c r="AE370" s="67"/>
    </row>
    <row r="371" spans="1:31" hidden="1" x14ac:dyDescent="0.25">
      <c r="A371" s="66">
        <v>43701</v>
      </c>
      <c r="B371" s="67">
        <v>6044</v>
      </c>
      <c r="C371" s="67">
        <v>6596</v>
      </c>
      <c r="D371" s="67" t="s">
        <v>4586</v>
      </c>
      <c r="E371" s="67" t="s">
        <v>74</v>
      </c>
      <c r="F371" s="67" t="s">
        <v>74</v>
      </c>
      <c r="G371" s="68">
        <v>0.72916666666666663</v>
      </c>
      <c r="H371" s="69" t="s">
        <v>4587</v>
      </c>
      <c r="I371" s="69" t="s">
        <v>4588</v>
      </c>
      <c r="J371" s="67" t="s">
        <v>4589</v>
      </c>
      <c r="K371" s="67" t="s">
        <v>148</v>
      </c>
      <c r="L371" s="67"/>
      <c r="M371" s="67" t="s">
        <v>31</v>
      </c>
      <c r="N371" s="67" t="s">
        <v>126</v>
      </c>
      <c r="O371" s="67" t="s">
        <v>36</v>
      </c>
      <c r="P371" s="67" t="s">
        <v>49</v>
      </c>
      <c r="Q371" s="67" t="s">
        <v>36</v>
      </c>
      <c r="R371" s="67" t="s">
        <v>50</v>
      </c>
      <c r="S371" s="67" t="s">
        <v>65</v>
      </c>
      <c r="T371" s="67" t="s">
        <v>36</v>
      </c>
      <c r="U371" s="67" t="s">
        <v>51</v>
      </c>
      <c r="V371" s="67" t="s">
        <v>66</v>
      </c>
      <c r="W371" s="67" t="s">
        <v>301</v>
      </c>
      <c r="X371" s="67" t="s">
        <v>107</v>
      </c>
      <c r="Y371" s="67" t="s">
        <v>129</v>
      </c>
      <c r="Z371" s="67" t="s">
        <v>108</v>
      </c>
      <c r="AA371" s="67" t="s">
        <v>4590</v>
      </c>
      <c r="AB371" s="67"/>
      <c r="AC371" s="67"/>
      <c r="AD371" s="67"/>
      <c r="AE371" s="67"/>
    </row>
    <row r="372" spans="1:31" hidden="1" x14ac:dyDescent="0.25">
      <c r="A372" s="66">
        <v>43701</v>
      </c>
      <c r="B372" s="67">
        <v>6044</v>
      </c>
      <c r="C372" s="67">
        <v>6597</v>
      </c>
      <c r="D372" s="67" t="s">
        <v>4586</v>
      </c>
      <c r="E372" s="67" t="s">
        <v>74</v>
      </c>
      <c r="F372" s="67" t="s">
        <v>74</v>
      </c>
      <c r="G372" s="68">
        <v>0.72916666666666663</v>
      </c>
      <c r="H372" s="69" t="s">
        <v>4587</v>
      </c>
      <c r="I372" s="69" t="s">
        <v>4588</v>
      </c>
      <c r="J372" s="67" t="s">
        <v>4589</v>
      </c>
      <c r="K372" s="67" t="s">
        <v>148</v>
      </c>
      <c r="L372" s="67"/>
      <c r="M372" s="67" t="s">
        <v>31</v>
      </c>
      <c r="N372" s="67" t="s">
        <v>126</v>
      </c>
      <c r="O372" s="67" t="s">
        <v>36</v>
      </c>
      <c r="P372" s="67" t="s">
        <v>49</v>
      </c>
      <c r="Q372" s="67" t="s">
        <v>36</v>
      </c>
      <c r="R372" s="67" t="s">
        <v>50</v>
      </c>
      <c r="S372" s="67" t="s">
        <v>65</v>
      </c>
      <c r="T372" s="67" t="s">
        <v>36</v>
      </c>
      <c r="U372" s="67" t="s">
        <v>51</v>
      </c>
      <c r="V372" s="67" t="s">
        <v>66</v>
      </c>
      <c r="W372" s="67" t="s">
        <v>301</v>
      </c>
      <c r="X372" s="67" t="s">
        <v>107</v>
      </c>
      <c r="Y372" s="67" t="s">
        <v>129</v>
      </c>
      <c r="Z372" s="67" t="s">
        <v>108</v>
      </c>
      <c r="AA372" s="67" t="s">
        <v>4590</v>
      </c>
      <c r="AB372" s="67"/>
      <c r="AC372" s="67"/>
      <c r="AD372" s="67"/>
      <c r="AE372" s="67"/>
    </row>
    <row r="373" spans="1:31" hidden="1" x14ac:dyDescent="0.25">
      <c r="A373" s="66">
        <v>43701</v>
      </c>
      <c r="B373" s="67">
        <v>6044</v>
      </c>
      <c r="C373" s="67">
        <v>6598</v>
      </c>
      <c r="D373" s="67" t="s">
        <v>4586</v>
      </c>
      <c r="E373" s="67" t="s">
        <v>74</v>
      </c>
      <c r="F373" s="67" t="s">
        <v>74</v>
      </c>
      <c r="G373" s="68">
        <v>0.72916666666666663</v>
      </c>
      <c r="H373" s="69" t="s">
        <v>4587</v>
      </c>
      <c r="I373" s="69" t="s">
        <v>4588</v>
      </c>
      <c r="J373" s="67" t="s">
        <v>4589</v>
      </c>
      <c r="K373" s="67" t="s">
        <v>148</v>
      </c>
      <c r="L373" s="67"/>
      <c r="M373" s="67" t="s">
        <v>31</v>
      </c>
      <c r="N373" s="67" t="s">
        <v>126</v>
      </c>
      <c r="O373" s="67" t="s">
        <v>36</v>
      </c>
      <c r="P373" s="67" t="s">
        <v>49</v>
      </c>
      <c r="Q373" s="67" t="s">
        <v>36</v>
      </c>
      <c r="R373" s="67" t="s">
        <v>50</v>
      </c>
      <c r="S373" s="67" t="s">
        <v>65</v>
      </c>
      <c r="T373" s="67" t="s">
        <v>36</v>
      </c>
      <c r="U373" s="67" t="s">
        <v>51</v>
      </c>
      <c r="V373" s="67" t="s">
        <v>66</v>
      </c>
      <c r="W373" s="67" t="s">
        <v>301</v>
      </c>
      <c r="X373" s="67" t="s">
        <v>107</v>
      </c>
      <c r="Y373" s="67" t="s">
        <v>129</v>
      </c>
      <c r="Z373" s="67" t="s">
        <v>108</v>
      </c>
      <c r="AA373" s="67" t="s">
        <v>4590</v>
      </c>
      <c r="AB373" s="67"/>
      <c r="AC373" s="67"/>
      <c r="AD373" s="67"/>
      <c r="AE373" s="67"/>
    </row>
    <row r="374" spans="1:31" hidden="1" x14ac:dyDescent="0.25">
      <c r="A374" s="66">
        <v>43701</v>
      </c>
      <c r="B374" s="67">
        <v>6044</v>
      </c>
      <c r="C374" s="67">
        <v>6599</v>
      </c>
      <c r="D374" s="67" t="s">
        <v>4586</v>
      </c>
      <c r="E374" s="67" t="s">
        <v>74</v>
      </c>
      <c r="F374" s="67" t="s">
        <v>74</v>
      </c>
      <c r="G374" s="68">
        <v>0.72916666666666663</v>
      </c>
      <c r="H374" s="69" t="s">
        <v>4587</v>
      </c>
      <c r="I374" s="69" t="s">
        <v>4588</v>
      </c>
      <c r="J374" s="67" t="s">
        <v>4589</v>
      </c>
      <c r="K374" s="67" t="s">
        <v>148</v>
      </c>
      <c r="L374" s="67"/>
      <c r="M374" s="67" t="s">
        <v>31</v>
      </c>
      <c r="N374" s="67" t="s">
        <v>126</v>
      </c>
      <c r="O374" s="67" t="s">
        <v>36</v>
      </c>
      <c r="P374" s="67" t="s">
        <v>49</v>
      </c>
      <c r="Q374" s="67" t="s">
        <v>36</v>
      </c>
      <c r="R374" s="67" t="s">
        <v>50</v>
      </c>
      <c r="S374" s="67" t="s">
        <v>65</v>
      </c>
      <c r="T374" s="67" t="s">
        <v>36</v>
      </c>
      <c r="U374" s="67" t="s">
        <v>51</v>
      </c>
      <c r="V374" s="67" t="s">
        <v>66</v>
      </c>
      <c r="W374" s="67" t="s">
        <v>301</v>
      </c>
      <c r="X374" s="67" t="s">
        <v>107</v>
      </c>
      <c r="Y374" s="67" t="s">
        <v>129</v>
      </c>
      <c r="Z374" s="67" t="s">
        <v>108</v>
      </c>
      <c r="AA374" s="67" t="s">
        <v>4590</v>
      </c>
      <c r="AB374" s="67"/>
      <c r="AC374" s="67"/>
      <c r="AD374" s="67"/>
      <c r="AE374" s="67"/>
    </row>
    <row r="375" spans="1:31" hidden="1" x14ac:dyDescent="0.25">
      <c r="A375" s="66">
        <v>43701</v>
      </c>
      <c r="B375" s="67">
        <v>6044</v>
      </c>
      <c r="C375" s="67">
        <v>6600</v>
      </c>
      <c r="D375" s="67" t="s">
        <v>4586</v>
      </c>
      <c r="E375" s="67" t="s">
        <v>74</v>
      </c>
      <c r="F375" s="67" t="s">
        <v>74</v>
      </c>
      <c r="G375" s="68">
        <v>0.72916666666666663</v>
      </c>
      <c r="H375" s="69" t="s">
        <v>4587</v>
      </c>
      <c r="I375" s="69" t="s">
        <v>4588</v>
      </c>
      <c r="J375" s="67" t="s">
        <v>4589</v>
      </c>
      <c r="K375" s="67" t="s">
        <v>148</v>
      </c>
      <c r="L375" s="67"/>
      <c r="M375" s="67" t="s">
        <v>31</v>
      </c>
      <c r="N375" s="67" t="s">
        <v>126</v>
      </c>
      <c r="O375" s="67" t="s">
        <v>36</v>
      </c>
      <c r="P375" s="67" t="s">
        <v>49</v>
      </c>
      <c r="Q375" s="67" t="s">
        <v>36</v>
      </c>
      <c r="R375" s="67" t="s">
        <v>50</v>
      </c>
      <c r="S375" s="67" t="s">
        <v>65</v>
      </c>
      <c r="T375" s="67" t="s">
        <v>36</v>
      </c>
      <c r="U375" s="67" t="s">
        <v>51</v>
      </c>
      <c r="V375" s="67" t="s">
        <v>66</v>
      </c>
      <c r="W375" s="67" t="s">
        <v>301</v>
      </c>
      <c r="X375" s="67" t="s">
        <v>107</v>
      </c>
      <c r="Y375" s="67" t="s">
        <v>129</v>
      </c>
      <c r="Z375" s="67" t="s">
        <v>108</v>
      </c>
      <c r="AA375" s="67" t="s">
        <v>4590</v>
      </c>
      <c r="AB375" s="67"/>
      <c r="AC375" s="67"/>
      <c r="AD375" s="67"/>
      <c r="AE375" s="67"/>
    </row>
    <row r="376" spans="1:31" hidden="1" x14ac:dyDescent="0.25">
      <c r="A376" s="66">
        <v>43701</v>
      </c>
      <c r="B376" s="67">
        <v>6044</v>
      </c>
      <c r="C376" s="67">
        <v>6601</v>
      </c>
      <c r="D376" s="67" t="s">
        <v>4586</v>
      </c>
      <c r="E376" s="67" t="s">
        <v>74</v>
      </c>
      <c r="F376" s="67" t="s">
        <v>74</v>
      </c>
      <c r="G376" s="68">
        <v>0.72916666666666663</v>
      </c>
      <c r="H376" s="69" t="s">
        <v>4587</v>
      </c>
      <c r="I376" s="69" t="s">
        <v>4588</v>
      </c>
      <c r="J376" s="67" t="s">
        <v>4589</v>
      </c>
      <c r="K376" s="67" t="s">
        <v>148</v>
      </c>
      <c r="L376" s="67"/>
      <c r="M376" s="67" t="s">
        <v>31</v>
      </c>
      <c r="N376" s="67" t="s">
        <v>126</v>
      </c>
      <c r="O376" s="67" t="s">
        <v>36</v>
      </c>
      <c r="P376" s="67" t="s">
        <v>49</v>
      </c>
      <c r="Q376" s="67" t="s">
        <v>36</v>
      </c>
      <c r="R376" s="67" t="s">
        <v>50</v>
      </c>
      <c r="S376" s="67" t="s">
        <v>65</v>
      </c>
      <c r="T376" s="67" t="s">
        <v>36</v>
      </c>
      <c r="U376" s="67" t="s">
        <v>51</v>
      </c>
      <c r="V376" s="67" t="s">
        <v>66</v>
      </c>
      <c r="W376" s="67" t="s">
        <v>301</v>
      </c>
      <c r="X376" s="67" t="s">
        <v>107</v>
      </c>
      <c r="Y376" s="67" t="s">
        <v>129</v>
      </c>
      <c r="Z376" s="67" t="s">
        <v>108</v>
      </c>
      <c r="AA376" s="67" t="s">
        <v>4590</v>
      </c>
      <c r="AB376" s="67"/>
      <c r="AC376" s="67"/>
      <c r="AD376" s="67"/>
      <c r="AE376" s="67"/>
    </row>
    <row r="377" spans="1:31" hidden="1" x14ac:dyDescent="0.25">
      <c r="A377" s="66">
        <v>43701</v>
      </c>
      <c r="B377" s="67">
        <v>6042</v>
      </c>
      <c r="C377" s="67">
        <v>6589</v>
      </c>
      <c r="D377" s="67" t="s">
        <v>4591</v>
      </c>
      <c r="E377" s="67" t="s">
        <v>364</v>
      </c>
      <c r="F377" s="67" t="s">
        <v>364</v>
      </c>
      <c r="G377" s="68">
        <v>0.50208333333333333</v>
      </c>
      <c r="H377" s="69" t="s">
        <v>4592</v>
      </c>
      <c r="I377" s="69" t="s">
        <v>4593</v>
      </c>
      <c r="J377" s="67" t="s">
        <v>4594</v>
      </c>
      <c r="K377" s="67" t="s">
        <v>47</v>
      </c>
      <c r="L377" s="67"/>
      <c r="M377" s="67" t="s">
        <v>31</v>
      </c>
      <c r="N377" s="67" t="s">
        <v>459</v>
      </c>
      <c r="O377" s="67" t="s">
        <v>36</v>
      </c>
      <c r="P377" s="67" t="s">
        <v>33</v>
      </c>
      <c r="Q377" s="67" t="s">
        <v>36</v>
      </c>
      <c r="R377" s="67" t="s">
        <v>76</v>
      </c>
      <c r="S377" s="67" t="s">
        <v>65</v>
      </c>
      <c r="T377" s="67" t="s">
        <v>36</v>
      </c>
      <c r="U377" s="67" t="s">
        <v>3473</v>
      </c>
      <c r="V377" s="67" t="s">
        <v>66</v>
      </c>
      <c r="W377" s="67" t="s">
        <v>54</v>
      </c>
      <c r="X377" s="67" t="s">
        <v>107</v>
      </c>
      <c r="Y377" s="67" t="s">
        <v>129</v>
      </c>
      <c r="Z377" s="67" t="s">
        <v>108</v>
      </c>
      <c r="AA377" s="67" t="s">
        <v>4595</v>
      </c>
      <c r="AB377" s="67" t="s">
        <v>4596</v>
      </c>
      <c r="AC377" s="67"/>
      <c r="AD377" s="67"/>
      <c r="AE377" s="67"/>
    </row>
    <row r="378" spans="1:31" hidden="1" x14ac:dyDescent="0.25">
      <c r="A378" s="66">
        <v>43701</v>
      </c>
      <c r="B378" s="67">
        <v>6038</v>
      </c>
      <c r="C378" s="67">
        <v>6583</v>
      </c>
      <c r="D378" s="67" t="s">
        <v>4597</v>
      </c>
      <c r="E378" s="67" t="s">
        <v>404</v>
      </c>
      <c r="F378" s="67" t="s">
        <v>405</v>
      </c>
      <c r="G378" s="68">
        <v>0.375</v>
      </c>
      <c r="H378" s="69" t="s">
        <v>4598</v>
      </c>
      <c r="I378" s="69" t="s">
        <v>4599</v>
      </c>
      <c r="J378" s="67" t="s">
        <v>4600</v>
      </c>
      <c r="K378" s="67" t="s">
        <v>47</v>
      </c>
      <c r="L378" s="67">
        <v>2</v>
      </c>
      <c r="M378" s="67" t="s">
        <v>134</v>
      </c>
      <c r="N378" s="67" t="s">
        <v>672</v>
      </c>
      <c r="O378" s="67" t="s">
        <v>53</v>
      </c>
      <c r="P378" s="67" t="s">
        <v>33</v>
      </c>
      <c r="Q378" s="67" t="s">
        <v>36</v>
      </c>
      <c r="R378" s="67" t="s">
        <v>35</v>
      </c>
      <c r="S378" s="67" t="s">
        <v>862</v>
      </c>
      <c r="T378" s="67" t="s">
        <v>863</v>
      </c>
      <c r="U378" s="67" t="s">
        <v>150</v>
      </c>
      <c r="V378" s="67" t="s">
        <v>157</v>
      </c>
      <c r="W378" s="67" t="s">
        <v>38</v>
      </c>
      <c r="X378" s="67" t="s">
        <v>39</v>
      </c>
      <c r="Y378" s="67" t="s">
        <v>71</v>
      </c>
      <c r="Z378" s="67" t="s">
        <v>40</v>
      </c>
      <c r="AA378" s="67" t="s">
        <v>4601</v>
      </c>
      <c r="AB378" s="67" t="s">
        <v>4602</v>
      </c>
      <c r="AC378" s="67"/>
      <c r="AD378" s="67"/>
      <c r="AE378" s="67"/>
    </row>
    <row r="379" spans="1:31" hidden="1" x14ac:dyDescent="0.25">
      <c r="A379" s="66">
        <v>43700</v>
      </c>
      <c r="B379" s="67">
        <v>6046</v>
      </c>
      <c r="C379" s="67">
        <v>6603</v>
      </c>
      <c r="D379" s="67" t="s">
        <v>4603</v>
      </c>
      <c r="E379" s="67" t="s">
        <v>137</v>
      </c>
      <c r="F379" s="67" t="s">
        <v>122</v>
      </c>
      <c r="G379" s="68"/>
      <c r="H379" s="69" t="s">
        <v>4604</v>
      </c>
      <c r="I379" s="69" t="s">
        <v>4605</v>
      </c>
      <c r="J379" s="67" t="s">
        <v>4606</v>
      </c>
      <c r="K379" s="67" t="s">
        <v>30</v>
      </c>
      <c r="L379" s="67">
        <v>62</v>
      </c>
      <c r="M379" s="67" t="s">
        <v>31</v>
      </c>
      <c r="N379" s="67" t="s">
        <v>138</v>
      </c>
      <c r="O379" s="67" t="s">
        <v>48</v>
      </c>
      <c r="P379" s="67" t="s">
        <v>77</v>
      </c>
      <c r="Q379" s="67" t="s">
        <v>36</v>
      </c>
      <c r="R379" s="67" t="s">
        <v>153</v>
      </c>
      <c r="S379" s="67" t="s">
        <v>127</v>
      </c>
      <c r="T379" s="67" t="s">
        <v>36</v>
      </c>
      <c r="U379" s="67" t="s">
        <v>51</v>
      </c>
      <c r="V379" s="67" t="s">
        <v>37</v>
      </c>
      <c r="W379" s="67" t="s">
        <v>54</v>
      </c>
      <c r="X379" s="67" t="s">
        <v>71</v>
      </c>
      <c r="Y379" s="67" t="s">
        <v>71</v>
      </c>
      <c r="Z379" s="67" t="s">
        <v>52</v>
      </c>
      <c r="AA379" s="67" t="s">
        <v>4607</v>
      </c>
      <c r="AB379" s="67"/>
      <c r="AC379" s="67"/>
      <c r="AD379" s="67"/>
      <c r="AE379" s="67"/>
    </row>
    <row r="380" spans="1:31" hidden="1" x14ac:dyDescent="0.25">
      <c r="A380" s="66">
        <v>43700</v>
      </c>
      <c r="B380" s="67">
        <v>6040</v>
      </c>
      <c r="C380" s="67">
        <v>6588</v>
      </c>
      <c r="D380" s="67" t="s">
        <v>4608</v>
      </c>
      <c r="E380" s="67" t="s">
        <v>404</v>
      </c>
      <c r="F380" s="67" t="s">
        <v>405</v>
      </c>
      <c r="G380" s="68">
        <v>0.40625</v>
      </c>
      <c r="H380" s="69" t="s">
        <v>4609</v>
      </c>
      <c r="I380" s="69" t="s">
        <v>4610</v>
      </c>
      <c r="J380" s="67" t="s">
        <v>4611</v>
      </c>
      <c r="K380" s="67" t="s">
        <v>47</v>
      </c>
      <c r="L380" s="67">
        <v>85</v>
      </c>
      <c r="M380" s="67" t="s">
        <v>31</v>
      </c>
      <c r="N380" s="67" t="s">
        <v>519</v>
      </c>
      <c r="O380" s="67" t="s">
        <v>48</v>
      </c>
      <c r="P380" s="67" t="s">
        <v>520</v>
      </c>
      <c r="Q380" s="67" t="s">
        <v>60</v>
      </c>
      <c r="R380" s="67" t="s">
        <v>76</v>
      </c>
      <c r="S380" s="67" t="s">
        <v>723</v>
      </c>
      <c r="T380" s="67" t="s">
        <v>502</v>
      </c>
      <c r="U380" s="67" t="s">
        <v>3473</v>
      </c>
      <c r="V380" s="67" t="s">
        <v>66</v>
      </c>
      <c r="W380" s="67" t="s">
        <v>54</v>
      </c>
      <c r="X380" s="67" t="s">
        <v>39</v>
      </c>
      <c r="Y380" s="67" t="s">
        <v>129</v>
      </c>
      <c r="Z380" s="67" t="s">
        <v>108</v>
      </c>
      <c r="AA380" s="67" t="s">
        <v>4612</v>
      </c>
      <c r="AB380" s="67"/>
      <c r="AC380" s="67"/>
      <c r="AD380" s="67"/>
      <c r="AE380" s="67"/>
    </row>
    <row r="381" spans="1:31" hidden="1" x14ac:dyDescent="0.25">
      <c r="A381" s="66">
        <v>43700</v>
      </c>
      <c r="B381" s="67">
        <v>6037</v>
      </c>
      <c r="C381" s="67">
        <v>6582</v>
      </c>
      <c r="D381" s="67" t="s">
        <v>4613</v>
      </c>
      <c r="E381" s="67" t="s">
        <v>1355</v>
      </c>
      <c r="F381" s="67" t="s">
        <v>46</v>
      </c>
      <c r="G381" s="68">
        <v>0.84861111111111109</v>
      </c>
      <c r="H381" s="69" t="s">
        <v>4614</v>
      </c>
      <c r="I381" s="69" t="s">
        <v>4615</v>
      </c>
      <c r="J381" s="67" t="s">
        <v>4616</v>
      </c>
      <c r="K381" s="67" t="s">
        <v>47</v>
      </c>
      <c r="L381" s="67">
        <v>73</v>
      </c>
      <c r="M381" s="67" t="s">
        <v>31</v>
      </c>
      <c r="N381" s="67" t="s">
        <v>459</v>
      </c>
      <c r="O381" s="67" t="s">
        <v>36</v>
      </c>
      <c r="P381" s="67" t="s">
        <v>33</v>
      </c>
      <c r="Q381" s="67" t="s">
        <v>60</v>
      </c>
      <c r="R381" s="67" t="s">
        <v>35</v>
      </c>
      <c r="S381" s="67" t="s">
        <v>43</v>
      </c>
      <c r="T381" s="67" t="s">
        <v>36</v>
      </c>
      <c r="U381" s="67" t="s">
        <v>70</v>
      </c>
      <c r="V381" s="67" t="s">
        <v>36</v>
      </c>
      <c r="W381" s="67" t="s">
        <v>54</v>
      </c>
      <c r="X381" s="67" t="s">
        <v>39</v>
      </c>
      <c r="Y381" s="67" t="s">
        <v>39</v>
      </c>
      <c r="Z381" s="67" t="s">
        <v>40</v>
      </c>
      <c r="AA381" s="67" t="s">
        <v>4617</v>
      </c>
      <c r="AB381" s="67" t="s">
        <v>4618</v>
      </c>
      <c r="AC381" s="67" t="s">
        <v>4619</v>
      </c>
      <c r="AD381" s="67" t="s">
        <v>4620</v>
      </c>
      <c r="AE381" s="67" t="s">
        <v>4621</v>
      </c>
    </row>
    <row r="382" spans="1:31" hidden="1" x14ac:dyDescent="0.25">
      <c r="A382" s="66">
        <v>43700</v>
      </c>
      <c r="B382" s="67">
        <v>6035</v>
      </c>
      <c r="C382" s="67">
        <v>6580</v>
      </c>
      <c r="D382" s="67" t="s">
        <v>4622</v>
      </c>
      <c r="E382" s="67" t="s">
        <v>1248</v>
      </c>
      <c r="F382" s="67" t="s">
        <v>1248</v>
      </c>
      <c r="G382" s="68">
        <v>0.79166666666666663</v>
      </c>
      <c r="H382" s="69" t="s">
        <v>4623</v>
      </c>
      <c r="I382" s="69" t="s">
        <v>4624</v>
      </c>
      <c r="J382" s="67" t="s">
        <v>4625</v>
      </c>
      <c r="K382" s="67" t="s">
        <v>47</v>
      </c>
      <c r="L382" s="67">
        <v>76</v>
      </c>
      <c r="M382" s="67" t="s">
        <v>31</v>
      </c>
      <c r="N382" s="67" t="s">
        <v>519</v>
      </c>
      <c r="O382" s="67" t="s">
        <v>48</v>
      </c>
      <c r="P382" s="67" t="s">
        <v>33</v>
      </c>
      <c r="Q382" s="67" t="s">
        <v>60</v>
      </c>
      <c r="R382" s="67" t="s">
        <v>76</v>
      </c>
      <c r="S382" s="67" t="s">
        <v>65</v>
      </c>
      <c r="T382" s="67" t="s">
        <v>863</v>
      </c>
      <c r="U382" s="67" t="s">
        <v>109</v>
      </c>
      <c r="V382" s="67" t="s">
        <v>66</v>
      </c>
      <c r="W382" s="67" t="s">
        <v>54</v>
      </c>
      <c r="X382" s="67" t="s">
        <v>39</v>
      </c>
      <c r="Y382" s="67" t="s">
        <v>129</v>
      </c>
      <c r="Z382" s="67" t="s">
        <v>108</v>
      </c>
      <c r="AA382" s="67" t="s">
        <v>4626</v>
      </c>
      <c r="AB382" s="67" t="s">
        <v>4627</v>
      </c>
      <c r="AC382" s="67" t="s">
        <v>4628</v>
      </c>
      <c r="AD382" s="67" t="s">
        <v>4629</v>
      </c>
      <c r="AE382" s="67"/>
    </row>
    <row r="383" spans="1:31" hidden="1" x14ac:dyDescent="0.25">
      <c r="A383" s="66">
        <v>43700</v>
      </c>
      <c r="B383" s="67">
        <v>6034</v>
      </c>
      <c r="C383" s="67">
        <v>6579</v>
      </c>
      <c r="D383" s="67" t="s">
        <v>4630</v>
      </c>
      <c r="E383" s="67" t="s">
        <v>364</v>
      </c>
      <c r="F383" s="67" t="s">
        <v>364</v>
      </c>
      <c r="G383" s="68">
        <v>0.84722222222222221</v>
      </c>
      <c r="H383" s="69" t="s">
        <v>4631</v>
      </c>
      <c r="I383" s="69" t="s">
        <v>4632</v>
      </c>
      <c r="J383" s="67" t="s">
        <v>4633</v>
      </c>
      <c r="K383" s="67" t="s">
        <v>30</v>
      </c>
      <c r="L383" s="67">
        <v>6</v>
      </c>
      <c r="M383" s="67" t="s">
        <v>130</v>
      </c>
      <c r="N383" s="67" t="s">
        <v>459</v>
      </c>
      <c r="O383" s="67" t="s">
        <v>53</v>
      </c>
      <c r="P383" s="67" t="s">
        <v>33</v>
      </c>
      <c r="Q383" s="67" t="s">
        <v>36</v>
      </c>
      <c r="R383" s="67" t="s">
        <v>35</v>
      </c>
      <c r="S383" s="67" t="s">
        <v>65</v>
      </c>
      <c r="T383" s="67" t="s">
        <v>36</v>
      </c>
      <c r="U383" s="67" t="s">
        <v>109</v>
      </c>
      <c r="V383" s="67" t="s">
        <v>157</v>
      </c>
      <c r="W383" s="67" t="s">
        <v>54</v>
      </c>
      <c r="X383" s="67" t="s">
        <v>39</v>
      </c>
      <c r="Y383" s="67" t="s">
        <v>129</v>
      </c>
      <c r="Z383" s="67" t="s">
        <v>108</v>
      </c>
      <c r="AA383" s="67" t="s">
        <v>4634</v>
      </c>
      <c r="AB383" s="67" t="s">
        <v>4635</v>
      </c>
      <c r="AC383" s="67" t="s">
        <v>4636</v>
      </c>
      <c r="AD383" s="67" t="s">
        <v>4637</v>
      </c>
      <c r="AE383" s="67" t="s">
        <v>4638</v>
      </c>
    </row>
    <row r="384" spans="1:31" hidden="1" x14ac:dyDescent="0.25">
      <c r="A384" s="66">
        <v>43700</v>
      </c>
      <c r="B384" s="67">
        <v>6033</v>
      </c>
      <c r="C384" s="67">
        <v>6578</v>
      </c>
      <c r="D384" s="67" t="s">
        <v>6526</v>
      </c>
      <c r="E384" s="67" t="s">
        <v>156</v>
      </c>
      <c r="F384" s="67" t="s">
        <v>123</v>
      </c>
      <c r="G384" s="68">
        <v>0.5</v>
      </c>
      <c r="H384" s="69" t="s">
        <v>6527</v>
      </c>
      <c r="I384" s="69" t="s">
        <v>6528</v>
      </c>
      <c r="J384" s="67" t="s">
        <v>6529</v>
      </c>
      <c r="K384" s="67" t="s">
        <v>30</v>
      </c>
      <c r="L384" s="67">
        <v>60</v>
      </c>
      <c r="M384" s="67" t="s">
        <v>119</v>
      </c>
      <c r="N384" s="67" t="s">
        <v>155</v>
      </c>
      <c r="O384" s="67" t="s">
        <v>53</v>
      </c>
      <c r="P384" s="67" t="s">
        <v>520</v>
      </c>
      <c r="Q384" s="67" t="s">
        <v>36</v>
      </c>
      <c r="R384" s="67" t="s">
        <v>35</v>
      </c>
      <c r="S384" s="67" t="s">
        <v>127</v>
      </c>
      <c r="T384" s="67" t="s">
        <v>36</v>
      </c>
      <c r="U384" s="67" t="s">
        <v>82</v>
      </c>
      <c r="V384" s="67" t="s">
        <v>37</v>
      </c>
      <c r="W384" s="67" t="s">
        <v>78</v>
      </c>
      <c r="X384" s="67" t="s">
        <v>71</v>
      </c>
      <c r="Y384" s="67" t="s">
        <v>71</v>
      </c>
      <c r="Z384" s="67" t="s">
        <v>120</v>
      </c>
      <c r="AA384" s="67" t="s">
        <v>6530</v>
      </c>
      <c r="AB384" s="67" t="s">
        <v>6531</v>
      </c>
      <c r="AC384" s="67" t="s">
        <v>6532</v>
      </c>
      <c r="AD384" s="67"/>
      <c r="AE384" s="67"/>
    </row>
    <row r="385" spans="1:31" hidden="1" x14ac:dyDescent="0.25">
      <c r="A385" s="66">
        <v>43700</v>
      </c>
      <c r="B385" s="67">
        <v>6031</v>
      </c>
      <c r="C385" s="67">
        <v>6576</v>
      </c>
      <c r="D385" s="67" t="s">
        <v>4514</v>
      </c>
      <c r="E385" s="67" t="s">
        <v>79</v>
      </c>
      <c r="F385" s="67" t="s">
        <v>59</v>
      </c>
      <c r="G385" s="68">
        <v>0.4375</v>
      </c>
      <c r="H385" s="69" t="s">
        <v>4515</v>
      </c>
      <c r="I385" s="69" t="s">
        <v>4516</v>
      </c>
      <c r="J385" s="67" t="s">
        <v>4517</v>
      </c>
      <c r="K385" s="67" t="s">
        <v>47</v>
      </c>
      <c r="L385" s="67">
        <v>80</v>
      </c>
      <c r="M385" s="67" t="s">
        <v>31</v>
      </c>
      <c r="N385" s="67" t="s">
        <v>32</v>
      </c>
      <c r="O385" s="67" t="s">
        <v>385</v>
      </c>
      <c r="P385" s="67" t="s">
        <v>62</v>
      </c>
      <c r="Q385" s="67" t="s">
        <v>60</v>
      </c>
      <c r="R385" s="67" t="s">
        <v>35</v>
      </c>
      <c r="S385" s="67" t="s">
        <v>65</v>
      </c>
      <c r="T385" s="67" t="s">
        <v>36</v>
      </c>
      <c r="U385" s="67" t="s">
        <v>44</v>
      </c>
      <c r="V385" s="67" t="s">
        <v>157</v>
      </c>
      <c r="W385" s="67" t="s">
        <v>386</v>
      </c>
      <c r="X385" s="67" t="s">
        <v>39</v>
      </c>
      <c r="Y385" s="67" t="s">
        <v>103</v>
      </c>
      <c r="Z385" s="67" t="s">
        <v>45</v>
      </c>
      <c r="AA385" s="67" t="s">
        <v>4518</v>
      </c>
      <c r="AB385" s="67" t="s">
        <v>4519</v>
      </c>
      <c r="AC385" s="67" t="s">
        <v>4520</v>
      </c>
      <c r="AD385" s="67" t="s">
        <v>4521</v>
      </c>
      <c r="AE385" s="67"/>
    </row>
    <row r="386" spans="1:31" hidden="1" x14ac:dyDescent="0.25">
      <c r="A386" s="66">
        <v>43700</v>
      </c>
      <c r="B386" s="67">
        <v>6028</v>
      </c>
      <c r="C386" s="67">
        <v>6572</v>
      </c>
      <c r="D386" s="67" t="s">
        <v>4522</v>
      </c>
      <c r="E386" s="67" t="s">
        <v>404</v>
      </c>
      <c r="F386" s="67" t="s">
        <v>405</v>
      </c>
      <c r="G386" s="68">
        <v>0.77083333333333337</v>
      </c>
      <c r="H386" s="69" t="s">
        <v>4523</v>
      </c>
      <c r="I386" s="69" t="s">
        <v>4524</v>
      </c>
      <c r="J386" s="67" t="s">
        <v>4525</v>
      </c>
      <c r="K386" s="67" t="s">
        <v>47</v>
      </c>
      <c r="L386" s="67">
        <v>30</v>
      </c>
      <c r="M386" s="67" t="s">
        <v>31</v>
      </c>
      <c r="N386" s="67" t="s">
        <v>519</v>
      </c>
      <c r="O386" s="67" t="s">
        <v>36</v>
      </c>
      <c r="P386" s="67" t="s">
        <v>520</v>
      </c>
      <c r="Q386" s="67" t="s">
        <v>36</v>
      </c>
      <c r="R386" s="67" t="s">
        <v>76</v>
      </c>
      <c r="S386" s="67" t="s">
        <v>61</v>
      </c>
      <c r="T386" s="67" t="s">
        <v>36</v>
      </c>
      <c r="U386" s="67" t="s">
        <v>70</v>
      </c>
      <c r="V386" s="67" t="s">
        <v>37</v>
      </c>
      <c r="W386" s="67" t="s">
        <v>38</v>
      </c>
      <c r="X386" s="67" t="s">
        <v>39</v>
      </c>
      <c r="Y386" s="67" t="s">
        <v>39</v>
      </c>
      <c r="Z386" s="67" t="s">
        <v>40</v>
      </c>
      <c r="AA386" s="67" t="s">
        <v>4526</v>
      </c>
      <c r="AB386" s="67"/>
      <c r="AC386" s="67"/>
      <c r="AD386" s="67"/>
      <c r="AE386" s="67"/>
    </row>
    <row r="387" spans="1:31" hidden="1" x14ac:dyDescent="0.25">
      <c r="A387" s="66">
        <v>43699</v>
      </c>
      <c r="B387" s="67">
        <v>6043</v>
      </c>
      <c r="C387" s="67">
        <v>6590</v>
      </c>
      <c r="D387" s="67" t="s">
        <v>4639</v>
      </c>
      <c r="E387" s="67" t="s">
        <v>741</v>
      </c>
      <c r="F387" s="67" t="s">
        <v>405</v>
      </c>
      <c r="G387" s="68">
        <v>0.79166666666666663</v>
      </c>
      <c r="H387" s="69" t="s">
        <v>4640</v>
      </c>
      <c r="I387" s="69" t="s">
        <v>4641</v>
      </c>
      <c r="J387" s="67" t="s">
        <v>4642</v>
      </c>
      <c r="K387" s="67" t="s">
        <v>47</v>
      </c>
      <c r="L387" s="67">
        <v>30</v>
      </c>
      <c r="M387" s="67" t="s">
        <v>31</v>
      </c>
      <c r="N387" s="67" t="s">
        <v>126</v>
      </c>
      <c r="O387" s="67" t="s">
        <v>36</v>
      </c>
      <c r="P387" s="67" t="s">
        <v>49</v>
      </c>
      <c r="Q387" s="67" t="s">
        <v>36</v>
      </c>
      <c r="R387" s="67" t="s">
        <v>50</v>
      </c>
      <c r="S387" s="67" t="s">
        <v>127</v>
      </c>
      <c r="T387" s="67" t="s">
        <v>36</v>
      </c>
      <c r="U387" s="67" t="s">
        <v>51</v>
      </c>
      <c r="V387" s="67" t="s">
        <v>37</v>
      </c>
      <c r="W387" s="67" t="s">
        <v>301</v>
      </c>
      <c r="X387" s="67" t="s">
        <v>39</v>
      </c>
      <c r="Y387" s="67" t="s">
        <v>158</v>
      </c>
      <c r="Z387" s="67" t="s">
        <v>40</v>
      </c>
      <c r="AA387" s="67" t="s">
        <v>4643</v>
      </c>
      <c r="AB387" s="67"/>
      <c r="AC387" s="67"/>
      <c r="AD387" s="67"/>
      <c r="AE387" s="67"/>
    </row>
    <row r="388" spans="1:31" hidden="1" x14ac:dyDescent="0.25">
      <c r="A388" s="66">
        <v>43699</v>
      </c>
      <c r="B388" s="67">
        <v>6043</v>
      </c>
      <c r="C388" s="67">
        <v>6591</v>
      </c>
      <c r="D388" s="67" t="s">
        <v>4639</v>
      </c>
      <c r="E388" s="67" t="s">
        <v>741</v>
      </c>
      <c r="F388" s="67" t="s">
        <v>405</v>
      </c>
      <c r="G388" s="68">
        <v>0.79166666666666663</v>
      </c>
      <c r="H388" s="69" t="s">
        <v>4640</v>
      </c>
      <c r="I388" s="69" t="s">
        <v>4641</v>
      </c>
      <c r="J388" s="67" t="s">
        <v>4642</v>
      </c>
      <c r="K388" s="67" t="s">
        <v>47</v>
      </c>
      <c r="L388" s="67">
        <v>30</v>
      </c>
      <c r="M388" s="67" t="s">
        <v>31</v>
      </c>
      <c r="N388" s="67" t="s">
        <v>126</v>
      </c>
      <c r="O388" s="67" t="s">
        <v>36</v>
      </c>
      <c r="P388" s="67" t="s">
        <v>49</v>
      </c>
      <c r="Q388" s="67" t="s">
        <v>36</v>
      </c>
      <c r="R388" s="67" t="s">
        <v>50</v>
      </c>
      <c r="S388" s="67" t="s">
        <v>127</v>
      </c>
      <c r="T388" s="67" t="s">
        <v>36</v>
      </c>
      <c r="U388" s="67" t="s">
        <v>51</v>
      </c>
      <c r="V388" s="67" t="s">
        <v>37</v>
      </c>
      <c r="W388" s="67" t="s">
        <v>301</v>
      </c>
      <c r="X388" s="67" t="s">
        <v>39</v>
      </c>
      <c r="Y388" s="67" t="s">
        <v>158</v>
      </c>
      <c r="Z388" s="67" t="s">
        <v>40</v>
      </c>
      <c r="AA388" s="67" t="s">
        <v>4643</v>
      </c>
      <c r="AB388" s="67"/>
      <c r="AC388" s="67"/>
      <c r="AD388" s="67"/>
      <c r="AE388" s="67"/>
    </row>
    <row r="389" spans="1:31" hidden="1" x14ac:dyDescent="0.25">
      <c r="A389" s="66">
        <v>43699</v>
      </c>
      <c r="B389" s="67">
        <v>6043</v>
      </c>
      <c r="C389" s="67">
        <v>6592</v>
      </c>
      <c r="D389" s="67" t="s">
        <v>4639</v>
      </c>
      <c r="E389" s="67" t="s">
        <v>741</v>
      </c>
      <c r="F389" s="67" t="s">
        <v>405</v>
      </c>
      <c r="G389" s="68">
        <v>0.79166666666666663</v>
      </c>
      <c r="H389" s="69" t="s">
        <v>4640</v>
      </c>
      <c r="I389" s="69" t="s">
        <v>4641</v>
      </c>
      <c r="J389" s="67" t="s">
        <v>4642</v>
      </c>
      <c r="K389" s="67" t="s">
        <v>47</v>
      </c>
      <c r="L389" s="67">
        <v>30</v>
      </c>
      <c r="M389" s="67" t="s">
        <v>31</v>
      </c>
      <c r="N389" s="67" t="s">
        <v>126</v>
      </c>
      <c r="O389" s="67" t="s">
        <v>36</v>
      </c>
      <c r="P389" s="67" t="s">
        <v>49</v>
      </c>
      <c r="Q389" s="67" t="s">
        <v>36</v>
      </c>
      <c r="R389" s="67" t="s">
        <v>50</v>
      </c>
      <c r="S389" s="67" t="s">
        <v>127</v>
      </c>
      <c r="T389" s="67" t="s">
        <v>36</v>
      </c>
      <c r="U389" s="67" t="s">
        <v>51</v>
      </c>
      <c r="V389" s="67" t="s">
        <v>37</v>
      </c>
      <c r="W389" s="67" t="s">
        <v>301</v>
      </c>
      <c r="X389" s="67" t="s">
        <v>39</v>
      </c>
      <c r="Y389" s="67" t="s">
        <v>158</v>
      </c>
      <c r="Z389" s="67" t="s">
        <v>40</v>
      </c>
      <c r="AA389" s="67" t="s">
        <v>4643</v>
      </c>
      <c r="AB389" s="67"/>
      <c r="AC389" s="67"/>
      <c r="AD389" s="67"/>
      <c r="AE389" s="67"/>
    </row>
    <row r="390" spans="1:31" hidden="1" x14ac:dyDescent="0.25">
      <c r="A390" s="66">
        <v>43699</v>
      </c>
      <c r="B390" s="67">
        <v>6043</v>
      </c>
      <c r="C390" s="67">
        <v>6593</v>
      </c>
      <c r="D390" s="67" t="s">
        <v>4639</v>
      </c>
      <c r="E390" s="67" t="s">
        <v>741</v>
      </c>
      <c r="F390" s="67" t="s">
        <v>405</v>
      </c>
      <c r="G390" s="68">
        <v>0.79166666666666663</v>
      </c>
      <c r="H390" s="69" t="s">
        <v>4640</v>
      </c>
      <c r="I390" s="69" t="s">
        <v>4641</v>
      </c>
      <c r="J390" s="67" t="s">
        <v>4642</v>
      </c>
      <c r="K390" s="67" t="s">
        <v>47</v>
      </c>
      <c r="L390" s="67">
        <v>30</v>
      </c>
      <c r="M390" s="67" t="s">
        <v>31</v>
      </c>
      <c r="N390" s="67" t="s">
        <v>126</v>
      </c>
      <c r="O390" s="67" t="s">
        <v>36</v>
      </c>
      <c r="P390" s="67" t="s">
        <v>49</v>
      </c>
      <c r="Q390" s="67" t="s">
        <v>36</v>
      </c>
      <c r="R390" s="67" t="s">
        <v>50</v>
      </c>
      <c r="S390" s="67" t="s">
        <v>127</v>
      </c>
      <c r="T390" s="67" t="s">
        <v>36</v>
      </c>
      <c r="U390" s="67" t="s">
        <v>51</v>
      </c>
      <c r="V390" s="67" t="s">
        <v>37</v>
      </c>
      <c r="W390" s="67" t="s">
        <v>301</v>
      </c>
      <c r="X390" s="67" t="s">
        <v>39</v>
      </c>
      <c r="Y390" s="67" t="s">
        <v>158</v>
      </c>
      <c r="Z390" s="67" t="s">
        <v>40</v>
      </c>
      <c r="AA390" s="67" t="s">
        <v>4643</v>
      </c>
      <c r="AB390" s="67"/>
      <c r="AC390" s="67"/>
      <c r="AD390" s="67"/>
      <c r="AE390" s="67"/>
    </row>
    <row r="391" spans="1:31" hidden="1" x14ac:dyDescent="0.25">
      <c r="A391" s="66">
        <v>43699</v>
      </c>
      <c r="B391" s="67">
        <v>6043</v>
      </c>
      <c r="C391" s="67">
        <v>6594</v>
      </c>
      <c r="D391" s="67" t="s">
        <v>4639</v>
      </c>
      <c r="E391" s="67" t="s">
        <v>741</v>
      </c>
      <c r="F391" s="67" t="s">
        <v>405</v>
      </c>
      <c r="G391" s="68">
        <v>0.79166666666666663</v>
      </c>
      <c r="H391" s="69" t="s">
        <v>4640</v>
      </c>
      <c r="I391" s="69" t="s">
        <v>4641</v>
      </c>
      <c r="J391" s="67" t="s">
        <v>4642</v>
      </c>
      <c r="K391" s="67" t="s">
        <v>47</v>
      </c>
      <c r="L391" s="67">
        <v>30</v>
      </c>
      <c r="M391" s="67" t="s">
        <v>31</v>
      </c>
      <c r="N391" s="67" t="s">
        <v>126</v>
      </c>
      <c r="O391" s="67" t="s">
        <v>36</v>
      </c>
      <c r="P391" s="67" t="s">
        <v>49</v>
      </c>
      <c r="Q391" s="67" t="s">
        <v>36</v>
      </c>
      <c r="R391" s="67" t="s">
        <v>50</v>
      </c>
      <c r="S391" s="67" t="s">
        <v>127</v>
      </c>
      <c r="T391" s="67" t="s">
        <v>36</v>
      </c>
      <c r="U391" s="67" t="s">
        <v>51</v>
      </c>
      <c r="V391" s="67" t="s">
        <v>37</v>
      </c>
      <c r="W391" s="67" t="s">
        <v>301</v>
      </c>
      <c r="X391" s="67" t="s">
        <v>39</v>
      </c>
      <c r="Y391" s="67" t="s">
        <v>158</v>
      </c>
      <c r="Z391" s="67" t="s">
        <v>40</v>
      </c>
      <c r="AA391" s="67" t="s">
        <v>4643</v>
      </c>
      <c r="AB391" s="67"/>
      <c r="AC391" s="67"/>
      <c r="AD391" s="67"/>
      <c r="AE391" s="67"/>
    </row>
    <row r="392" spans="1:31" hidden="1" x14ac:dyDescent="0.25">
      <c r="A392" s="66">
        <v>43699</v>
      </c>
      <c r="B392" s="67">
        <v>6043</v>
      </c>
      <c r="C392" s="67">
        <v>6595</v>
      </c>
      <c r="D392" s="67" t="s">
        <v>4639</v>
      </c>
      <c r="E392" s="67" t="s">
        <v>741</v>
      </c>
      <c r="F392" s="67" t="s">
        <v>405</v>
      </c>
      <c r="G392" s="68">
        <v>0.79166666666666663</v>
      </c>
      <c r="H392" s="69" t="s">
        <v>4640</v>
      </c>
      <c r="I392" s="69" t="s">
        <v>4641</v>
      </c>
      <c r="J392" s="67" t="s">
        <v>4642</v>
      </c>
      <c r="K392" s="67" t="s">
        <v>47</v>
      </c>
      <c r="L392" s="67">
        <v>30</v>
      </c>
      <c r="M392" s="67" t="s">
        <v>31</v>
      </c>
      <c r="N392" s="67" t="s">
        <v>126</v>
      </c>
      <c r="O392" s="67" t="s">
        <v>36</v>
      </c>
      <c r="P392" s="67" t="s">
        <v>49</v>
      </c>
      <c r="Q392" s="67" t="s">
        <v>36</v>
      </c>
      <c r="R392" s="67" t="s">
        <v>50</v>
      </c>
      <c r="S392" s="67" t="s">
        <v>127</v>
      </c>
      <c r="T392" s="67" t="s">
        <v>36</v>
      </c>
      <c r="U392" s="67" t="s">
        <v>51</v>
      </c>
      <c r="V392" s="67" t="s">
        <v>37</v>
      </c>
      <c r="W392" s="67" t="s">
        <v>301</v>
      </c>
      <c r="X392" s="67" t="s">
        <v>39</v>
      </c>
      <c r="Y392" s="67" t="s">
        <v>158</v>
      </c>
      <c r="Z392" s="67" t="s">
        <v>40</v>
      </c>
      <c r="AA392" s="67" t="s">
        <v>4643</v>
      </c>
      <c r="AB392" s="67"/>
      <c r="AC392" s="67"/>
      <c r="AD392" s="67"/>
      <c r="AE392" s="67"/>
    </row>
    <row r="393" spans="1:31" hidden="1" x14ac:dyDescent="0.25">
      <c r="A393" s="66">
        <v>43699</v>
      </c>
      <c r="B393" s="67">
        <v>6039</v>
      </c>
      <c r="C393" s="67">
        <v>6584</v>
      </c>
      <c r="D393" s="67" t="s">
        <v>4644</v>
      </c>
      <c r="E393" s="67" t="s">
        <v>58</v>
      </c>
      <c r="F393" s="67" t="s">
        <v>59</v>
      </c>
      <c r="G393" s="68">
        <v>0.64583333333333337</v>
      </c>
      <c r="H393" s="69" t="s">
        <v>4645</v>
      </c>
      <c r="I393" s="69" t="s">
        <v>4646</v>
      </c>
      <c r="J393" s="67" t="s">
        <v>4647</v>
      </c>
      <c r="K393" s="67" t="s">
        <v>148</v>
      </c>
      <c r="L393" s="67"/>
      <c r="M393" s="67" t="s">
        <v>31</v>
      </c>
      <c r="N393" s="67" t="s">
        <v>126</v>
      </c>
      <c r="O393" s="67" t="s">
        <v>36</v>
      </c>
      <c r="P393" s="67" t="s">
        <v>49</v>
      </c>
      <c r="Q393" s="67" t="s">
        <v>36</v>
      </c>
      <c r="R393" s="67" t="s">
        <v>50</v>
      </c>
      <c r="S393" s="67" t="s">
        <v>127</v>
      </c>
      <c r="T393" s="67" t="s">
        <v>36</v>
      </c>
      <c r="U393" s="67" t="s">
        <v>51</v>
      </c>
      <c r="V393" s="67" t="s">
        <v>37</v>
      </c>
      <c r="W393" s="67" t="s">
        <v>301</v>
      </c>
      <c r="X393" s="67" t="s">
        <v>71</v>
      </c>
      <c r="Y393" s="67" t="s">
        <v>104</v>
      </c>
      <c r="Z393" s="67" t="s">
        <v>52</v>
      </c>
      <c r="AA393" s="67" t="s">
        <v>4648</v>
      </c>
      <c r="AB393" s="67"/>
      <c r="AC393" s="67"/>
      <c r="AD393" s="67"/>
      <c r="AE393" s="67"/>
    </row>
    <row r="394" spans="1:31" hidden="1" x14ac:dyDescent="0.25">
      <c r="A394" s="66">
        <v>43699</v>
      </c>
      <c r="B394" s="67">
        <v>6039</v>
      </c>
      <c r="C394" s="67">
        <v>6585</v>
      </c>
      <c r="D394" s="67" t="s">
        <v>4644</v>
      </c>
      <c r="E394" s="67" t="s">
        <v>58</v>
      </c>
      <c r="F394" s="67" t="s">
        <v>59</v>
      </c>
      <c r="G394" s="68">
        <v>0.64583333333333337</v>
      </c>
      <c r="H394" s="69" t="s">
        <v>4645</v>
      </c>
      <c r="I394" s="69" t="s">
        <v>4646</v>
      </c>
      <c r="J394" s="67" t="s">
        <v>4647</v>
      </c>
      <c r="K394" s="67" t="s">
        <v>148</v>
      </c>
      <c r="L394" s="67"/>
      <c r="M394" s="67" t="s">
        <v>31</v>
      </c>
      <c r="N394" s="67" t="s">
        <v>126</v>
      </c>
      <c r="O394" s="67" t="s">
        <v>36</v>
      </c>
      <c r="P394" s="67" t="s">
        <v>49</v>
      </c>
      <c r="Q394" s="67" t="s">
        <v>36</v>
      </c>
      <c r="R394" s="67" t="s">
        <v>50</v>
      </c>
      <c r="S394" s="67" t="s">
        <v>127</v>
      </c>
      <c r="T394" s="67" t="s">
        <v>36</v>
      </c>
      <c r="U394" s="67" t="s">
        <v>51</v>
      </c>
      <c r="V394" s="67" t="s">
        <v>37</v>
      </c>
      <c r="W394" s="67" t="s">
        <v>301</v>
      </c>
      <c r="X394" s="67" t="s">
        <v>71</v>
      </c>
      <c r="Y394" s="67" t="s">
        <v>104</v>
      </c>
      <c r="Z394" s="67" t="s">
        <v>52</v>
      </c>
      <c r="AA394" s="67" t="s">
        <v>4648</v>
      </c>
      <c r="AB394" s="67"/>
      <c r="AC394" s="67"/>
      <c r="AD394" s="67"/>
      <c r="AE394" s="67"/>
    </row>
    <row r="395" spans="1:31" hidden="1" x14ac:dyDescent="0.25">
      <c r="A395" s="66">
        <v>43699</v>
      </c>
      <c r="B395" s="67">
        <v>6039</v>
      </c>
      <c r="C395" s="67">
        <v>6586</v>
      </c>
      <c r="D395" s="67" t="s">
        <v>4644</v>
      </c>
      <c r="E395" s="67" t="s">
        <v>58</v>
      </c>
      <c r="F395" s="67" t="s">
        <v>59</v>
      </c>
      <c r="G395" s="68">
        <v>0.64583333333333337</v>
      </c>
      <c r="H395" s="69" t="s">
        <v>4645</v>
      </c>
      <c r="I395" s="69" t="s">
        <v>4646</v>
      </c>
      <c r="J395" s="67" t="s">
        <v>4647</v>
      </c>
      <c r="K395" s="67" t="s">
        <v>148</v>
      </c>
      <c r="L395" s="67"/>
      <c r="M395" s="67" t="s">
        <v>31</v>
      </c>
      <c r="N395" s="67" t="s">
        <v>126</v>
      </c>
      <c r="O395" s="67" t="s">
        <v>36</v>
      </c>
      <c r="P395" s="67" t="s">
        <v>49</v>
      </c>
      <c r="Q395" s="67" t="s">
        <v>36</v>
      </c>
      <c r="R395" s="67" t="s">
        <v>50</v>
      </c>
      <c r="S395" s="67" t="s">
        <v>127</v>
      </c>
      <c r="T395" s="67" t="s">
        <v>36</v>
      </c>
      <c r="U395" s="67" t="s">
        <v>51</v>
      </c>
      <c r="V395" s="67" t="s">
        <v>37</v>
      </c>
      <c r="W395" s="67" t="s">
        <v>301</v>
      </c>
      <c r="X395" s="67" t="s">
        <v>71</v>
      </c>
      <c r="Y395" s="67" t="s">
        <v>104</v>
      </c>
      <c r="Z395" s="67" t="s">
        <v>52</v>
      </c>
      <c r="AA395" s="67" t="s">
        <v>4648</v>
      </c>
      <c r="AB395" s="67"/>
      <c r="AC395" s="67"/>
      <c r="AD395" s="67"/>
      <c r="AE395" s="67"/>
    </row>
    <row r="396" spans="1:31" hidden="1" x14ac:dyDescent="0.25">
      <c r="A396" s="66">
        <v>43699</v>
      </c>
      <c r="B396" s="67">
        <v>6039</v>
      </c>
      <c r="C396" s="67">
        <v>6587</v>
      </c>
      <c r="D396" s="67" t="s">
        <v>4644</v>
      </c>
      <c r="E396" s="67" t="s">
        <v>58</v>
      </c>
      <c r="F396" s="67" t="s">
        <v>59</v>
      </c>
      <c r="G396" s="68">
        <v>0.64583333333333337</v>
      </c>
      <c r="H396" s="69" t="s">
        <v>4645</v>
      </c>
      <c r="I396" s="69" t="s">
        <v>4646</v>
      </c>
      <c r="J396" s="67" t="s">
        <v>4647</v>
      </c>
      <c r="K396" s="67" t="s">
        <v>148</v>
      </c>
      <c r="L396" s="67"/>
      <c r="M396" s="67" t="s">
        <v>31</v>
      </c>
      <c r="N396" s="67" t="s">
        <v>126</v>
      </c>
      <c r="O396" s="67" t="s">
        <v>36</v>
      </c>
      <c r="P396" s="67" t="s">
        <v>49</v>
      </c>
      <c r="Q396" s="67" t="s">
        <v>36</v>
      </c>
      <c r="R396" s="67" t="s">
        <v>50</v>
      </c>
      <c r="S396" s="67" t="s">
        <v>127</v>
      </c>
      <c r="T396" s="67" t="s">
        <v>36</v>
      </c>
      <c r="U396" s="67" t="s">
        <v>51</v>
      </c>
      <c r="V396" s="67" t="s">
        <v>37</v>
      </c>
      <c r="W396" s="67" t="s">
        <v>301</v>
      </c>
      <c r="X396" s="67" t="s">
        <v>71</v>
      </c>
      <c r="Y396" s="67" t="s">
        <v>104</v>
      </c>
      <c r="Z396" s="67" t="s">
        <v>52</v>
      </c>
      <c r="AA396" s="67" t="s">
        <v>4648</v>
      </c>
      <c r="AB396" s="67"/>
      <c r="AC396" s="67"/>
      <c r="AD396" s="67"/>
      <c r="AE396" s="67"/>
    </row>
    <row r="397" spans="1:31" hidden="1" x14ac:dyDescent="0.25">
      <c r="A397" s="66">
        <v>43699</v>
      </c>
      <c r="B397" s="67">
        <v>6036</v>
      </c>
      <c r="C397" s="67">
        <v>6581</v>
      </c>
      <c r="D397" s="67" t="s">
        <v>4649</v>
      </c>
      <c r="E397" s="67" t="s">
        <v>364</v>
      </c>
      <c r="F397" s="67" t="s">
        <v>364</v>
      </c>
      <c r="G397" s="68">
        <v>0.73124999999999996</v>
      </c>
      <c r="H397" s="69" t="s">
        <v>5447</v>
      </c>
      <c r="I397" s="69" t="s">
        <v>5448</v>
      </c>
      <c r="J397" s="67" t="s">
        <v>4650</v>
      </c>
      <c r="K397" s="67" t="s">
        <v>47</v>
      </c>
      <c r="L397" s="67"/>
      <c r="M397" s="67" t="s">
        <v>31</v>
      </c>
      <c r="N397" s="67" t="s">
        <v>437</v>
      </c>
      <c r="O397" s="67" t="s">
        <v>36</v>
      </c>
      <c r="P397" s="67" t="s">
        <v>49</v>
      </c>
      <c r="Q397" s="67" t="s">
        <v>36</v>
      </c>
      <c r="R397" s="67" t="s">
        <v>50</v>
      </c>
      <c r="S397" s="67" t="s">
        <v>65</v>
      </c>
      <c r="T397" s="67" t="s">
        <v>36</v>
      </c>
      <c r="U397" s="67" t="s">
        <v>51</v>
      </c>
      <c r="V397" s="67" t="s">
        <v>66</v>
      </c>
      <c r="W397" s="67" t="s">
        <v>54</v>
      </c>
      <c r="X397" s="67" t="s">
        <v>107</v>
      </c>
      <c r="Y397" s="67" t="s">
        <v>129</v>
      </c>
      <c r="Z397" s="67" t="s">
        <v>108</v>
      </c>
      <c r="AA397" s="67" t="s">
        <v>4651</v>
      </c>
      <c r="AB397" s="67"/>
      <c r="AC397" s="67"/>
      <c r="AD397" s="67"/>
      <c r="AE397" s="67"/>
    </row>
    <row r="398" spans="1:31" hidden="1" x14ac:dyDescent="0.25">
      <c r="A398" s="66">
        <v>43699</v>
      </c>
      <c r="B398" s="67">
        <v>6030</v>
      </c>
      <c r="C398" s="67">
        <v>6575</v>
      </c>
      <c r="D398" s="67" t="s">
        <v>4527</v>
      </c>
      <c r="E398" s="67" t="s">
        <v>121</v>
      </c>
      <c r="F398" s="67" t="s">
        <v>122</v>
      </c>
      <c r="G398" s="68"/>
      <c r="H398" s="69" t="s">
        <v>4528</v>
      </c>
      <c r="I398" s="69" t="s">
        <v>4529</v>
      </c>
      <c r="J398" s="67" t="s">
        <v>4530</v>
      </c>
      <c r="K398" s="67" t="s">
        <v>47</v>
      </c>
      <c r="L398" s="67">
        <v>41</v>
      </c>
      <c r="M398" s="67" t="s">
        <v>31</v>
      </c>
      <c r="N398" s="67" t="s">
        <v>519</v>
      </c>
      <c r="O398" s="67" t="s">
        <v>48</v>
      </c>
      <c r="P398" s="67" t="s">
        <v>42</v>
      </c>
      <c r="Q398" s="67" t="s">
        <v>492</v>
      </c>
      <c r="R398" s="67" t="s">
        <v>36</v>
      </c>
      <c r="S398" s="67" t="s">
        <v>723</v>
      </c>
      <c r="T398" s="67" t="s">
        <v>863</v>
      </c>
      <c r="U398" s="67" t="s">
        <v>109</v>
      </c>
      <c r="V398" s="67" t="s">
        <v>66</v>
      </c>
      <c r="W398" s="67" t="s">
        <v>54</v>
      </c>
      <c r="X398" s="67" t="s">
        <v>107</v>
      </c>
      <c r="Y398" s="67" t="s">
        <v>129</v>
      </c>
      <c r="Z398" s="67" t="s">
        <v>108</v>
      </c>
      <c r="AA398" s="67" t="s">
        <v>4531</v>
      </c>
      <c r="AB398" s="67" t="s">
        <v>4532</v>
      </c>
      <c r="AC398" s="67" t="s">
        <v>4533</v>
      </c>
      <c r="AD398" s="67" t="s">
        <v>4534</v>
      </c>
      <c r="AE398" s="67"/>
    </row>
    <row r="399" spans="1:31" hidden="1" x14ac:dyDescent="0.25">
      <c r="A399" s="66">
        <v>43699</v>
      </c>
      <c r="B399" s="67">
        <v>6029</v>
      </c>
      <c r="C399" s="67">
        <v>6573</v>
      </c>
      <c r="D399" s="67" t="s">
        <v>4535</v>
      </c>
      <c r="E399" s="67" t="s">
        <v>80</v>
      </c>
      <c r="F399" s="67" t="s">
        <v>80</v>
      </c>
      <c r="G399" s="68">
        <v>0.70833333333333337</v>
      </c>
      <c r="H399" s="69" t="s">
        <v>4536</v>
      </c>
      <c r="I399" s="69" t="s">
        <v>4537</v>
      </c>
      <c r="J399" s="67" t="s">
        <v>4538</v>
      </c>
      <c r="K399" s="67" t="s">
        <v>47</v>
      </c>
      <c r="L399" s="67">
        <v>70</v>
      </c>
      <c r="M399" s="67" t="s">
        <v>31</v>
      </c>
      <c r="N399" s="67" t="s">
        <v>615</v>
      </c>
      <c r="O399" s="67" t="s">
        <v>48</v>
      </c>
      <c r="P399" s="67" t="s">
        <v>49</v>
      </c>
      <c r="Q399" s="67" t="s">
        <v>60</v>
      </c>
      <c r="R399" s="67" t="s">
        <v>50</v>
      </c>
      <c r="S399" s="67" t="s">
        <v>65</v>
      </c>
      <c r="T399" s="67" t="s">
        <v>36</v>
      </c>
      <c r="U399" s="67" t="s">
        <v>51</v>
      </c>
      <c r="V399" s="67" t="s">
        <v>66</v>
      </c>
      <c r="W399" s="67" t="s">
        <v>54</v>
      </c>
      <c r="X399" s="67" t="s">
        <v>107</v>
      </c>
      <c r="Y399" s="67" t="s">
        <v>129</v>
      </c>
      <c r="Z399" s="67" t="s">
        <v>108</v>
      </c>
      <c r="AA399" s="67" t="s">
        <v>4539</v>
      </c>
      <c r="AB399" s="67"/>
      <c r="AC399" s="67"/>
      <c r="AD399" s="67"/>
      <c r="AE399" s="67"/>
    </row>
    <row r="400" spans="1:31" hidden="1" x14ac:dyDescent="0.25">
      <c r="A400" s="66">
        <v>43699</v>
      </c>
      <c r="B400" s="67">
        <v>6029</v>
      </c>
      <c r="C400" s="67">
        <v>6574</v>
      </c>
      <c r="D400" s="67" t="s">
        <v>4535</v>
      </c>
      <c r="E400" s="67" t="s">
        <v>80</v>
      </c>
      <c r="F400" s="67" t="s">
        <v>80</v>
      </c>
      <c r="G400" s="68">
        <v>0.70833333333333337</v>
      </c>
      <c r="H400" s="69" t="s">
        <v>4536</v>
      </c>
      <c r="I400" s="69" t="s">
        <v>4537</v>
      </c>
      <c r="J400" s="67" t="s">
        <v>4538</v>
      </c>
      <c r="K400" s="67" t="s">
        <v>47</v>
      </c>
      <c r="L400" s="67">
        <v>70</v>
      </c>
      <c r="M400" s="67" t="s">
        <v>31</v>
      </c>
      <c r="N400" s="67" t="s">
        <v>615</v>
      </c>
      <c r="O400" s="67" t="s">
        <v>48</v>
      </c>
      <c r="P400" s="67" t="s">
        <v>49</v>
      </c>
      <c r="Q400" s="67" t="s">
        <v>60</v>
      </c>
      <c r="R400" s="67" t="s">
        <v>50</v>
      </c>
      <c r="S400" s="67" t="s">
        <v>65</v>
      </c>
      <c r="T400" s="67" t="s">
        <v>36</v>
      </c>
      <c r="U400" s="67" t="s">
        <v>51</v>
      </c>
      <c r="V400" s="67" t="s">
        <v>66</v>
      </c>
      <c r="W400" s="67" t="s">
        <v>54</v>
      </c>
      <c r="X400" s="67" t="s">
        <v>107</v>
      </c>
      <c r="Y400" s="67" t="s">
        <v>129</v>
      </c>
      <c r="Z400" s="67" t="s">
        <v>108</v>
      </c>
      <c r="AA400" s="67" t="s">
        <v>4539</v>
      </c>
      <c r="AB400" s="67"/>
      <c r="AC400" s="67"/>
      <c r="AD400" s="67"/>
      <c r="AE400" s="67"/>
    </row>
    <row r="401" spans="1:31" hidden="1" x14ac:dyDescent="0.25">
      <c r="A401" s="66">
        <v>43699</v>
      </c>
      <c r="B401" s="67">
        <v>6027</v>
      </c>
      <c r="C401" s="67">
        <v>6571</v>
      </c>
      <c r="D401" s="67" t="s">
        <v>4540</v>
      </c>
      <c r="E401" s="67" t="s">
        <v>1917</v>
      </c>
      <c r="F401" s="67" t="s">
        <v>405</v>
      </c>
      <c r="G401" s="68">
        <v>0.47916666666666669</v>
      </c>
      <c r="H401" s="69" t="s">
        <v>4541</v>
      </c>
      <c r="I401" s="69" t="s">
        <v>4542</v>
      </c>
      <c r="J401" s="67" t="s">
        <v>4543</v>
      </c>
      <c r="K401" s="67" t="s">
        <v>47</v>
      </c>
      <c r="L401" s="67">
        <v>5</v>
      </c>
      <c r="M401" s="67" t="s">
        <v>31</v>
      </c>
      <c r="N401" s="67" t="s">
        <v>36</v>
      </c>
      <c r="O401" s="67" t="s">
        <v>36</v>
      </c>
      <c r="P401" s="67" t="s">
        <v>33</v>
      </c>
      <c r="Q401" s="67" t="s">
        <v>36</v>
      </c>
      <c r="R401" s="67" t="s">
        <v>76</v>
      </c>
      <c r="S401" s="67" t="s">
        <v>65</v>
      </c>
      <c r="T401" s="67" t="s">
        <v>927</v>
      </c>
      <c r="U401" s="67" t="s">
        <v>109</v>
      </c>
      <c r="V401" s="67" t="s">
        <v>66</v>
      </c>
      <c r="W401" s="67" t="s">
        <v>54</v>
      </c>
      <c r="X401" s="67" t="s">
        <v>39</v>
      </c>
      <c r="Y401" s="67" t="s">
        <v>129</v>
      </c>
      <c r="Z401" s="67" t="s">
        <v>108</v>
      </c>
      <c r="AA401" s="67" t="s">
        <v>4544</v>
      </c>
      <c r="AB401" s="67"/>
      <c r="AC401" s="67"/>
      <c r="AD401" s="67"/>
      <c r="AE401" s="67"/>
    </row>
    <row r="402" spans="1:31" hidden="1" x14ac:dyDescent="0.25">
      <c r="A402" s="66">
        <v>43699</v>
      </c>
      <c r="B402" s="67">
        <v>6018</v>
      </c>
      <c r="C402" s="67">
        <v>6560</v>
      </c>
      <c r="D402" s="67" t="s">
        <v>4455</v>
      </c>
      <c r="E402" s="67" t="s">
        <v>106</v>
      </c>
      <c r="F402" s="67" t="s">
        <v>41</v>
      </c>
      <c r="G402" s="68">
        <v>0.27777777777777779</v>
      </c>
      <c r="H402" s="69" t="s">
        <v>4456</v>
      </c>
      <c r="I402" s="69" t="s">
        <v>4457</v>
      </c>
      <c r="J402" s="67" t="s">
        <v>4458</v>
      </c>
      <c r="K402" s="67" t="s">
        <v>47</v>
      </c>
      <c r="L402" s="67">
        <v>77</v>
      </c>
      <c r="M402" s="67" t="s">
        <v>31</v>
      </c>
      <c r="N402" s="67" t="s">
        <v>32</v>
      </c>
      <c r="O402" s="67" t="s">
        <v>48</v>
      </c>
      <c r="P402" s="67" t="s">
        <v>42</v>
      </c>
      <c r="Q402" s="67" t="s">
        <v>60</v>
      </c>
      <c r="R402" s="67" t="s">
        <v>35</v>
      </c>
      <c r="S402" s="67" t="s">
        <v>65</v>
      </c>
      <c r="T402" s="67" t="s">
        <v>36</v>
      </c>
      <c r="U402" s="67" t="s">
        <v>44</v>
      </c>
      <c r="V402" s="67" t="s">
        <v>157</v>
      </c>
      <c r="W402" s="67" t="s">
        <v>38</v>
      </c>
      <c r="X402" s="67" t="s">
        <v>39</v>
      </c>
      <c r="Y402" s="67" t="s">
        <v>39</v>
      </c>
      <c r="Z402" s="67" t="s">
        <v>45</v>
      </c>
      <c r="AA402" s="67" t="s">
        <v>4459</v>
      </c>
      <c r="AB402" s="67" t="s">
        <v>4460</v>
      </c>
      <c r="AC402" s="67" t="s">
        <v>4461</v>
      </c>
      <c r="AD402" s="67"/>
      <c r="AE402" s="67"/>
    </row>
    <row r="403" spans="1:31" hidden="1" x14ac:dyDescent="0.25">
      <c r="A403" s="66">
        <v>43698</v>
      </c>
      <c r="B403" s="67">
        <v>6025</v>
      </c>
      <c r="C403" s="67">
        <v>6568</v>
      </c>
      <c r="D403" s="67" t="s">
        <v>4545</v>
      </c>
      <c r="E403" s="67" t="s">
        <v>137</v>
      </c>
      <c r="F403" s="67" t="s">
        <v>122</v>
      </c>
      <c r="G403" s="68">
        <v>0.625</v>
      </c>
      <c r="H403" s="69" t="s">
        <v>4546</v>
      </c>
      <c r="I403" s="69" t="s">
        <v>4547</v>
      </c>
      <c r="J403" s="67" t="s">
        <v>4548</v>
      </c>
      <c r="K403" s="67" t="s">
        <v>47</v>
      </c>
      <c r="L403" s="67">
        <v>20</v>
      </c>
      <c r="M403" s="67" t="s">
        <v>31</v>
      </c>
      <c r="N403" s="67" t="s">
        <v>459</v>
      </c>
      <c r="O403" s="67" t="s">
        <v>36</v>
      </c>
      <c r="P403" s="67" t="s">
        <v>49</v>
      </c>
      <c r="Q403" s="67" t="s">
        <v>36</v>
      </c>
      <c r="R403" s="67" t="s">
        <v>56</v>
      </c>
      <c r="S403" s="67" t="s">
        <v>43</v>
      </c>
      <c r="T403" s="67" t="s">
        <v>75</v>
      </c>
      <c r="U403" s="67" t="s">
        <v>51</v>
      </c>
      <c r="V403" s="67" t="s">
        <v>37</v>
      </c>
      <c r="W403" s="67" t="s">
        <v>54</v>
      </c>
      <c r="X403" s="67" t="s">
        <v>71</v>
      </c>
      <c r="Y403" s="67" t="s">
        <v>104</v>
      </c>
      <c r="Z403" s="67" t="s">
        <v>52</v>
      </c>
      <c r="AA403" s="67" t="s">
        <v>4549</v>
      </c>
      <c r="AB403" s="67" t="s">
        <v>4550</v>
      </c>
      <c r="AC403" s="67"/>
      <c r="AD403" s="67"/>
      <c r="AE403" s="67"/>
    </row>
    <row r="404" spans="1:31" hidden="1" x14ac:dyDescent="0.25">
      <c r="A404" s="66">
        <v>43698</v>
      </c>
      <c r="B404" s="67">
        <v>6025</v>
      </c>
      <c r="C404" s="67">
        <v>6569</v>
      </c>
      <c r="D404" s="67" t="s">
        <v>4545</v>
      </c>
      <c r="E404" s="67" t="s">
        <v>137</v>
      </c>
      <c r="F404" s="67" t="s">
        <v>122</v>
      </c>
      <c r="G404" s="68">
        <v>0.625</v>
      </c>
      <c r="H404" s="69" t="s">
        <v>4546</v>
      </c>
      <c r="I404" s="69" t="s">
        <v>4547</v>
      </c>
      <c r="J404" s="67" t="s">
        <v>4548</v>
      </c>
      <c r="K404" s="67" t="s">
        <v>47</v>
      </c>
      <c r="L404" s="67">
        <v>30</v>
      </c>
      <c r="M404" s="67" t="s">
        <v>31</v>
      </c>
      <c r="N404" s="67" t="s">
        <v>459</v>
      </c>
      <c r="O404" s="67" t="s">
        <v>36</v>
      </c>
      <c r="P404" s="67" t="s">
        <v>49</v>
      </c>
      <c r="Q404" s="67" t="s">
        <v>36</v>
      </c>
      <c r="R404" s="67" t="s">
        <v>56</v>
      </c>
      <c r="S404" s="67" t="s">
        <v>43</v>
      </c>
      <c r="T404" s="67" t="s">
        <v>75</v>
      </c>
      <c r="U404" s="67" t="s">
        <v>51</v>
      </c>
      <c r="V404" s="67" t="s">
        <v>37</v>
      </c>
      <c r="W404" s="67" t="s">
        <v>54</v>
      </c>
      <c r="X404" s="67" t="s">
        <v>71</v>
      </c>
      <c r="Y404" s="67" t="s">
        <v>129</v>
      </c>
      <c r="Z404" s="67" t="s">
        <v>52</v>
      </c>
      <c r="AA404" s="67" t="s">
        <v>4549</v>
      </c>
      <c r="AB404" s="67" t="s">
        <v>4550</v>
      </c>
      <c r="AC404" s="67"/>
      <c r="AD404" s="67"/>
      <c r="AE404" s="67"/>
    </row>
    <row r="405" spans="1:31" hidden="1" x14ac:dyDescent="0.25">
      <c r="A405" s="66">
        <v>43698</v>
      </c>
      <c r="B405" s="67">
        <v>6024</v>
      </c>
      <c r="C405" s="67">
        <v>6567</v>
      </c>
      <c r="D405" s="67" t="s">
        <v>4551</v>
      </c>
      <c r="E405" s="67" t="s">
        <v>546</v>
      </c>
      <c r="F405" s="67" t="s">
        <v>55</v>
      </c>
      <c r="G405" s="68">
        <v>0.3125</v>
      </c>
      <c r="H405" s="69" t="s">
        <v>4552</v>
      </c>
      <c r="I405" s="69" t="s">
        <v>4553</v>
      </c>
      <c r="J405" s="67" t="s">
        <v>4554</v>
      </c>
      <c r="K405" s="67" t="s">
        <v>47</v>
      </c>
      <c r="L405" s="67">
        <v>30</v>
      </c>
      <c r="M405" s="67" t="s">
        <v>31</v>
      </c>
      <c r="N405" s="67" t="s">
        <v>32</v>
      </c>
      <c r="O405" s="67" t="s">
        <v>36</v>
      </c>
      <c r="P405" s="67" t="s">
        <v>49</v>
      </c>
      <c r="Q405" s="67" t="s">
        <v>36</v>
      </c>
      <c r="R405" s="67" t="s">
        <v>50</v>
      </c>
      <c r="S405" s="67" t="s">
        <v>57</v>
      </c>
      <c r="T405" s="67" t="s">
        <v>863</v>
      </c>
      <c r="U405" s="67" t="s">
        <v>51</v>
      </c>
      <c r="V405" s="67" t="s">
        <v>37</v>
      </c>
      <c r="W405" s="67" t="s">
        <v>801</v>
      </c>
      <c r="X405" s="67" t="s">
        <v>132</v>
      </c>
      <c r="Y405" s="67" t="s">
        <v>103</v>
      </c>
      <c r="Z405" s="67" t="s">
        <v>52</v>
      </c>
      <c r="AA405" s="67" t="s">
        <v>4555</v>
      </c>
      <c r="AB405" s="67"/>
      <c r="AC405" s="67"/>
      <c r="AD405" s="67"/>
      <c r="AE405" s="67"/>
    </row>
    <row r="406" spans="1:31" hidden="1" x14ac:dyDescent="0.25">
      <c r="A406" s="66">
        <v>43698</v>
      </c>
      <c r="B406" s="67">
        <v>6020</v>
      </c>
      <c r="C406" s="67">
        <v>6562</v>
      </c>
      <c r="D406" s="67" t="s">
        <v>4462</v>
      </c>
      <c r="E406" s="67" t="s">
        <v>63</v>
      </c>
      <c r="F406" s="67" t="s">
        <v>41</v>
      </c>
      <c r="G406" s="68">
        <v>0.50555555555555554</v>
      </c>
      <c r="H406" s="69" t="s">
        <v>4463</v>
      </c>
      <c r="I406" s="69" t="s">
        <v>4464</v>
      </c>
      <c r="J406" s="67" t="s">
        <v>4465</v>
      </c>
      <c r="K406" s="67" t="s">
        <v>47</v>
      </c>
      <c r="L406" s="67">
        <v>59</v>
      </c>
      <c r="M406" s="67" t="s">
        <v>31</v>
      </c>
      <c r="N406" s="67" t="s">
        <v>36</v>
      </c>
      <c r="O406" s="67" t="s">
        <v>36</v>
      </c>
      <c r="P406" s="67" t="s">
        <v>33</v>
      </c>
      <c r="Q406" s="67" t="s">
        <v>36</v>
      </c>
      <c r="R406" s="67" t="s">
        <v>76</v>
      </c>
      <c r="S406" s="67" t="s">
        <v>723</v>
      </c>
      <c r="T406" s="67" t="s">
        <v>863</v>
      </c>
      <c r="U406" s="67" t="s">
        <v>109</v>
      </c>
      <c r="V406" s="67" t="s">
        <v>66</v>
      </c>
      <c r="W406" s="67" t="s">
        <v>54</v>
      </c>
      <c r="X406" s="67" t="s">
        <v>107</v>
      </c>
      <c r="Y406" s="67" t="s">
        <v>129</v>
      </c>
      <c r="Z406" s="67" t="s">
        <v>108</v>
      </c>
      <c r="AA406" s="67" t="s">
        <v>4466</v>
      </c>
      <c r="AB406" s="67" t="s">
        <v>4467</v>
      </c>
      <c r="AC406" s="67" t="s">
        <v>4468</v>
      </c>
      <c r="AD406" s="67" t="s">
        <v>4469</v>
      </c>
      <c r="AE406" s="67"/>
    </row>
    <row r="407" spans="1:31" hidden="1" x14ac:dyDescent="0.25">
      <c r="A407" s="66">
        <v>43698</v>
      </c>
      <c r="B407" s="67">
        <v>6019</v>
      </c>
      <c r="C407" s="67">
        <v>6561</v>
      </c>
      <c r="D407" s="67" t="s">
        <v>4470</v>
      </c>
      <c r="E407" s="67" t="s">
        <v>156</v>
      </c>
      <c r="F407" s="67" t="s">
        <v>123</v>
      </c>
      <c r="G407" s="68">
        <v>0.7944444444444444</v>
      </c>
      <c r="H407" s="69" t="s">
        <v>4471</v>
      </c>
      <c r="I407" s="69" t="s">
        <v>4472</v>
      </c>
      <c r="J407" s="67" t="s">
        <v>4473</v>
      </c>
      <c r="K407" s="67" t="s">
        <v>30</v>
      </c>
      <c r="L407" s="67">
        <v>68</v>
      </c>
      <c r="M407" s="67" t="s">
        <v>31</v>
      </c>
      <c r="N407" s="67" t="s">
        <v>36</v>
      </c>
      <c r="O407" s="67" t="s">
        <v>48</v>
      </c>
      <c r="P407" s="67" t="s">
        <v>42</v>
      </c>
      <c r="Q407" s="67" t="s">
        <v>60</v>
      </c>
      <c r="R407" s="67" t="s">
        <v>35</v>
      </c>
      <c r="S407" s="67" t="s">
        <v>65</v>
      </c>
      <c r="T407" s="67" t="s">
        <v>147</v>
      </c>
      <c r="U407" s="67" t="s">
        <v>70</v>
      </c>
      <c r="V407" s="67" t="s">
        <v>157</v>
      </c>
      <c r="W407" s="67" t="s">
        <v>54</v>
      </c>
      <c r="X407" s="67" t="s">
        <v>39</v>
      </c>
      <c r="Y407" s="67" t="s">
        <v>39</v>
      </c>
      <c r="Z407" s="67" t="s">
        <v>40</v>
      </c>
      <c r="AA407" s="67" t="s">
        <v>4474</v>
      </c>
      <c r="AB407" s="67" t="s">
        <v>4475</v>
      </c>
      <c r="AC407" s="67" t="s">
        <v>4476</v>
      </c>
      <c r="AD407" s="67"/>
      <c r="AE407" s="67"/>
    </row>
    <row r="408" spans="1:31" hidden="1" x14ac:dyDescent="0.25">
      <c r="A408" s="66">
        <v>43698</v>
      </c>
      <c r="B408" s="67">
        <v>6016</v>
      </c>
      <c r="C408" s="67">
        <v>6556</v>
      </c>
      <c r="D408" s="67" t="s">
        <v>4477</v>
      </c>
      <c r="E408" s="67" t="s">
        <v>1291</v>
      </c>
      <c r="F408" s="67" t="s">
        <v>46</v>
      </c>
      <c r="G408" s="68">
        <v>0.54166666666666663</v>
      </c>
      <c r="H408" s="69" t="s">
        <v>4478</v>
      </c>
      <c r="I408" s="69" t="s">
        <v>4479</v>
      </c>
      <c r="J408" s="67" t="s">
        <v>4480</v>
      </c>
      <c r="K408" s="67" t="s">
        <v>47</v>
      </c>
      <c r="L408" s="67">
        <v>15</v>
      </c>
      <c r="M408" s="67" t="s">
        <v>31</v>
      </c>
      <c r="N408" s="67" t="s">
        <v>36</v>
      </c>
      <c r="O408" s="67" t="s">
        <v>36</v>
      </c>
      <c r="P408" s="67" t="s">
        <v>49</v>
      </c>
      <c r="Q408" s="67" t="s">
        <v>36</v>
      </c>
      <c r="R408" s="67" t="s">
        <v>50</v>
      </c>
      <c r="S408" s="67" t="s">
        <v>43</v>
      </c>
      <c r="T408" s="67" t="s">
        <v>75</v>
      </c>
      <c r="U408" s="67" t="s">
        <v>51</v>
      </c>
      <c r="V408" s="67" t="s">
        <v>37</v>
      </c>
      <c r="W408" s="67" t="s">
        <v>801</v>
      </c>
      <c r="X408" s="67" t="s">
        <v>71</v>
      </c>
      <c r="Y408" s="67" t="s">
        <v>117</v>
      </c>
      <c r="Z408" s="67" t="s">
        <v>52</v>
      </c>
      <c r="AA408" s="67" t="s">
        <v>4481</v>
      </c>
      <c r="AB408" s="67" t="s">
        <v>4482</v>
      </c>
      <c r="AC408" s="67" t="s">
        <v>4483</v>
      </c>
      <c r="AD408" s="67" t="s">
        <v>4556</v>
      </c>
      <c r="AE408" s="67"/>
    </row>
    <row r="409" spans="1:31" hidden="1" x14ac:dyDescent="0.25">
      <c r="A409" s="66">
        <v>43698</v>
      </c>
      <c r="B409" s="67">
        <v>6016</v>
      </c>
      <c r="C409" s="67">
        <v>6557</v>
      </c>
      <c r="D409" s="67" t="s">
        <v>4477</v>
      </c>
      <c r="E409" s="67" t="s">
        <v>1291</v>
      </c>
      <c r="F409" s="67" t="s">
        <v>46</v>
      </c>
      <c r="G409" s="68">
        <v>0.54166666666666663</v>
      </c>
      <c r="H409" s="69" t="s">
        <v>4478</v>
      </c>
      <c r="I409" s="69" t="s">
        <v>4479</v>
      </c>
      <c r="J409" s="67" t="s">
        <v>4480</v>
      </c>
      <c r="K409" s="67" t="s">
        <v>47</v>
      </c>
      <c r="L409" s="67">
        <v>15</v>
      </c>
      <c r="M409" s="67" t="s">
        <v>31</v>
      </c>
      <c r="N409" s="67" t="s">
        <v>36</v>
      </c>
      <c r="O409" s="67" t="s">
        <v>36</v>
      </c>
      <c r="P409" s="67" t="s">
        <v>49</v>
      </c>
      <c r="Q409" s="67" t="s">
        <v>36</v>
      </c>
      <c r="R409" s="67" t="s">
        <v>50</v>
      </c>
      <c r="S409" s="67" t="s">
        <v>43</v>
      </c>
      <c r="T409" s="67" t="s">
        <v>75</v>
      </c>
      <c r="U409" s="67" t="s">
        <v>51</v>
      </c>
      <c r="V409" s="67" t="s">
        <v>37</v>
      </c>
      <c r="W409" s="67" t="s">
        <v>801</v>
      </c>
      <c r="X409" s="67" t="s">
        <v>71</v>
      </c>
      <c r="Y409" s="67" t="s">
        <v>117</v>
      </c>
      <c r="Z409" s="67" t="s">
        <v>52</v>
      </c>
      <c r="AA409" s="67" t="s">
        <v>4481</v>
      </c>
      <c r="AB409" s="67" t="s">
        <v>4482</v>
      </c>
      <c r="AC409" s="67" t="s">
        <v>4483</v>
      </c>
      <c r="AD409" s="67" t="s">
        <v>4556</v>
      </c>
      <c r="AE409" s="67"/>
    </row>
    <row r="410" spans="1:31" hidden="1" x14ac:dyDescent="0.25">
      <c r="A410" s="66">
        <v>43698</v>
      </c>
      <c r="B410" s="67">
        <v>6016</v>
      </c>
      <c r="C410" s="67">
        <v>6558</v>
      </c>
      <c r="D410" s="67" t="s">
        <v>4477</v>
      </c>
      <c r="E410" s="67" t="s">
        <v>1291</v>
      </c>
      <c r="F410" s="67" t="s">
        <v>46</v>
      </c>
      <c r="G410" s="68">
        <v>0.54166666666666663</v>
      </c>
      <c r="H410" s="69" t="s">
        <v>4478</v>
      </c>
      <c r="I410" s="69" t="s">
        <v>4479</v>
      </c>
      <c r="J410" s="67" t="s">
        <v>4480</v>
      </c>
      <c r="K410" s="67" t="s">
        <v>47</v>
      </c>
      <c r="L410" s="67">
        <v>15</v>
      </c>
      <c r="M410" s="67" t="s">
        <v>31</v>
      </c>
      <c r="N410" s="67" t="s">
        <v>36</v>
      </c>
      <c r="O410" s="67" t="s">
        <v>36</v>
      </c>
      <c r="P410" s="67" t="s">
        <v>49</v>
      </c>
      <c r="Q410" s="67" t="s">
        <v>36</v>
      </c>
      <c r="R410" s="67" t="s">
        <v>50</v>
      </c>
      <c r="S410" s="67" t="s">
        <v>43</v>
      </c>
      <c r="T410" s="67" t="s">
        <v>75</v>
      </c>
      <c r="U410" s="67" t="s">
        <v>51</v>
      </c>
      <c r="V410" s="67" t="s">
        <v>37</v>
      </c>
      <c r="W410" s="67" t="s">
        <v>801</v>
      </c>
      <c r="X410" s="67" t="s">
        <v>71</v>
      </c>
      <c r="Y410" s="67" t="s">
        <v>117</v>
      </c>
      <c r="Z410" s="67" t="s">
        <v>52</v>
      </c>
      <c r="AA410" s="67" t="s">
        <v>4481</v>
      </c>
      <c r="AB410" s="67" t="s">
        <v>4482</v>
      </c>
      <c r="AC410" s="67" t="s">
        <v>4483</v>
      </c>
      <c r="AD410" s="67" t="s">
        <v>4556</v>
      </c>
      <c r="AE410" s="67"/>
    </row>
    <row r="411" spans="1:31" hidden="1" x14ac:dyDescent="0.25">
      <c r="A411" s="66">
        <v>43697</v>
      </c>
      <c r="B411" s="67">
        <v>6022</v>
      </c>
      <c r="C411" s="67">
        <v>6564</v>
      </c>
      <c r="D411" s="67" t="s">
        <v>4494</v>
      </c>
      <c r="E411" s="67" t="s">
        <v>404</v>
      </c>
      <c r="F411" s="67" t="s">
        <v>405</v>
      </c>
      <c r="G411" s="68">
        <v>0.45833333333333331</v>
      </c>
      <c r="H411" s="69" t="s">
        <v>4495</v>
      </c>
      <c r="I411" s="69" t="s">
        <v>4496</v>
      </c>
      <c r="J411" s="67" t="s">
        <v>4497</v>
      </c>
      <c r="K411" s="67" t="s">
        <v>47</v>
      </c>
      <c r="L411" s="67">
        <v>46</v>
      </c>
      <c r="M411" s="67" t="s">
        <v>31</v>
      </c>
      <c r="N411" s="67" t="s">
        <v>126</v>
      </c>
      <c r="O411" s="67" t="s">
        <v>36</v>
      </c>
      <c r="P411" s="67" t="s">
        <v>49</v>
      </c>
      <c r="Q411" s="67" t="s">
        <v>36</v>
      </c>
      <c r="R411" s="67" t="s">
        <v>56</v>
      </c>
      <c r="S411" s="67" t="s">
        <v>127</v>
      </c>
      <c r="T411" s="67" t="s">
        <v>36</v>
      </c>
      <c r="U411" s="67" t="s">
        <v>51</v>
      </c>
      <c r="V411" s="67" t="s">
        <v>37</v>
      </c>
      <c r="W411" s="67" t="s">
        <v>301</v>
      </c>
      <c r="X411" s="67" t="s">
        <v>39</v>
      </c>
      <c r="Y411" s="67" t="s">
        <v>104</v>
      </c>
      <c r="Z411" s="67" t="s">
        <v>1192</v>
      </c>
      <c r="AA411" s="67" t="s">
        <v>4498</v>
      </c>
      <c r="AB411" s="67"/>
      <c r="AC411" s="67"/>
      <c r="AD411" s="67"/>
      <c r="AE411" s="67"/>
    </row>
    <row r="412" spans="1:31" hidden="1" x14ac:dyDescent="0.25">
      <c r="A412" s="66">
        <v>43697</v>
      </c>
      <c r="B412" s="67">
        <v>6022</v>
      </c>
      <c r="C412" s="67">
        <v>6565</v>
      </c>
      <c r="D412" s="67" t="s">
        <v>4494</v>
      </c>
      <c r="E412" s="67" t="s">
        <v>404</v>
      </c>
      <c r="F412" s="67" t="s">
        <v>405</v>
      </c>
      <c r="G412" s="68">
        <v>0.45833333333333331</v>
      </c>
      <c r="H412" s="69" t="s">
        <v>4495</v>
      </c>
      <c r="I412" s="69" t="s">
        <v>4496</v>
      </c>
      <c r="J412" s="67" t="s">
        <v>4497</v>
      </c>
      <c r="K412" s="67" t="s">
        <v>47</v>
      </c>
      <c r="L412" s="67">
        <v>73</v>
      </c>
      <c r="M412" s="67" t="s">
        <v>31</v>
      </c>
      <c r="N412" s="67" t="s">
        <v>126</v>
      </c>
      <c r="O412" s="67" t="s">
        <v>36</v>
      </c>
      <c r="P412" s="67" t="s">
        <v>49</v>
      </c>
      <c r="Q412" s="67" t="s">
        <v>36</v>
      </c>
      <c r="R412" s="67" t="s">
        <v>56</v>
      </c>
      <c r="S412" s="67" t="s">
        <v>127</v>
      </c>
      <c r="T412" s="67" t="s">
        <v>36</v>
      </c>
      <c r="U412" s="67" t="s">
        <v>51</v>
      </c>
      <c r="V412" s="67" t="s">
        <v>37</v>
      </c>
      <c r="W412" s="67" t="s">
        <v>301</v>
      </c>
      <c r="X412" s="67" t="s">
        <v>39</v>
      </c>
      <c r="Y412" s="67" t="s">
        <v>104</v>
      </c>
      <c r="Z412" s="67" t="s">
        <v>1192</v>
      </c>
      <c r="AA412" s="67" t="s">
        <v>4498</v>
      </c>
      <c r="AB412" s="67"/>
      <c r="AC412" s="67"/>
      <c r="AD412" s="67"/>
      <c r="AE412" s="67"/>
    </row>
    <row r="413" spans="1:31" hidden="1" x14ac:dyDescent="0.25">
      <c r="A413" s="66">
        <v>43697</v>
      </c>
      <c r="B413" s="67">
        <v>6017</v>
      </c>
      <c r="C413" s="67">
        <v>6559</v>
      </c>
      <c r="D413" s="67" t="s">
        <v>4484</v>
      </c>
      <c r="E413" s="67" t="s">
        <v>137</v>
      </c>
      <c r="F413" s="67" t="s">
        <v>122</v>
      </c>
      <c r="G413" s="68"/>
      <c r="H413" s="69" t="s">
        <v>4485</v>
      </c>
      <c r="I413" s="69" t="s">
        <v>4486</v>
      </c>
      <c r="J413" s="67" t="s">
        <v>4487</v>
      </c>
      <c r="K413" s="67" t="s">
        <v>47</v>
      </c>
      <c r="L413" s="67">
        <v>49</v>
      </c>
      <c r="M413" s="67" t="s">
        <v>31</v>
      </c>
      <c r="N413" s="67" t="s">
        <v>519</v>
      </c>
      <c r="O413" s="67" t="s">
        <v>36</v>
      </c>
      <c r="P413" s="67" t="s">
        <v>520</v>
      </c>
      <c r="Q413" s="67" t="s">
        <v>36</v>
      </c>
      <c r="R413" s="67" t="s">
        <v>35</v>
      </c>
      <c r="S413" s="67" t="s">
        <v>65</v>
      </c>
      <c r="T413" s="67" t="s">
        <v>75</v>
      </c>
      <c r="U413" s="67" t="s">
        <v>109</v>
      </c>
      <c r="V413" s="67" t="s">
        <v>66</v>
      </c>
      <c r="W413" s="67" t="s">
        <v>54</v>
      </c>
      <c r="X413" s="67" t="s">
        <v>71</v>
      </c>
      <c r="Y413" s="67" t="s">
        <v>129</v>
      </c>
      <c r="Z413" s="67" t="s">
        <v>108</v>
      </c>
      <c r="AA413" s="67" t="s">
        <v>4488</v>
      </c>
      <c r="AB413" s="67" t="s">
        <v>4489</v>
      </c>
      <c r="AC413" s="67" t="s">
        <v>4490</v>
      </c>
      <c r="AD413" s="67" t="s">
        <v>4491</v>
      </c>
      <c r="AE413" s="67"/>
    </row>
    <row r="414" spans="1:31" hidden="1" x14ac:dyDescent="0.25">
      <c r="A414" s="66">
        <v>43697</v>
      </c>
      <c r="B414" s="67">
        <v>6014</v>
      </c>
      <c r="C414" s="67">
        <v>6553</v>
      </c>
      <c r="D414" s="67" t="s">
        <v>4287</v>
      </c>
      <c r="E414" s="67" t="s">
        <v>699</v>
      </c>
      <c r="F414" s="67" t="s">
        <v>122</v>
      </c>
      <c r="G414" s="68">
        <v>0.5625</v>
      </c>
      <c r="H414" s="69" t="s">
        <v>4288</v>
      </c>
      <c r="I414" s="69" t="s">
        <v>4289</v>
      </c>
      <c r="J414" s="67" t="s">
        <v>4290</v>
      </c>
      <c r="K414" s="67" t="s">
        <v>148</v>
      </c>
      <c r="L414" s="67"/>
      <c r="M414" s="67" t="s">
        <v>31</v>
      </c>
      <c r="N414" s="67" t="s">
        <v>459</v>
      </c>
      <c r="O414" s="67" t="s">
        <v>48</v>
      </c>
      <c r="P414" s="67" t="s">
        <v>49</v>
      </c>
      <c r="Q414" s="67" t="s">
        <v>36</v>
      </c>
      <c r="R414" s="67" t="s">
        <v>50</v>
      </c>
      <c r="S414" s="67" t="s">
        <v>127</v>
      </c>
      <c r="T414" s="67" t="s">
        <v>36</v>
      </c>
      <c r="U414" s="67" t="s">
        <v>51</v>
      </c>
      <c r="V414" s="67" t="s">
        <v>37</v>
      </c>
      <c r="W414" s="67" t="s">
        <v>301</v>
      </c>
      <c r="X414" s="67" t="s">
        <v>39</v>
      </c>
      <c r="Y414" s="67" t="s">
        <v>103</v>
      </c>
      <c r="Z414" s="67" t="s">
        <v>52</v>
      </c>
      <c r="AA414" s="67" t="s">
        <v>4291</v>
      </c>
      <c r="AB414" s="67" t="s">
        <v>4292</v>
      </c>
      <c r="AC414" s="67" t="s">
        <v>4293</v>
      </c>
      <c r="AD414" s="67"/>
      <c r="AE414" s="67"/>
    </row>
    <row r="415" spans="1:31" hidden="1" x14ac:dyDescent="0.25">
      <c r="A415" s="66">
        <v>43697</v>
      </c>
      <c r="B415" s="67">
        <v>6014</v>
      </c>
      <c r="C415" s="67">
        <v>6554</v>
      </c>
      <c r="D415" s="67" t="s">
        <v>4287</v>
      </c>
      <c r="E415" s="67" t="s">
        <v>699</v>
      </c>
      <c r="F415" s="67" t="s">
        <v>122</v>
      </c>
      <c r="G415" s="68">
        <v>0.5625</v>
      </c>
      <c r="H415" s="69" t="s">
        <v>4288</v>
      </c>
      <c r="I415" s="69" t="s">
        <v>4289</v>
      </c>
      <c r="J415" s="67" t="s">
        <v>4290</v>
      </c>
      <c r="K415" s="67" t="s">
        <v>148</v>
      </c>
      <c r="L415" s="67"/>
      <c r="M415" s="67" t="s">
        <v>31</v>
      </c>
      <c r="N415" s="67" t="s">
        <v>459</v>
      </c>
      <c r="O415" s="67" t="s">
        <v>48</v>
      </c>
      <c r="P415" s="67" t="s">
        <v>49</v>
      </c>
      <c r="Q415" s="67" t="s">
        <v>36</v>
      </c>
      <c r="R415" s="67" t="s">
        <v>50</v>
      </c>
      <c r="S415" s="67" t="s">
        <v>127</v>
      </c>
      <c r="T415" s="67" t="s">
        <v>36</v>
      </c>
      <c r="U415" s="67" t="s">
        <v>51</v>
      </c>
      <c r="V415" s="67" t="s">
        <v>37</v>
      </c>
      <c r="W415" s="67" t="s">
        <v>301</v>
      </c>
      <c r="X415" s="67" t="s">
        <v>39</v>
      </c>
      <c r="Y415" s="67" t="s">
        <v>103</v>
      </c>
      <c r="Z415" s="67" t="s">
        <v>52</v>
      </c>
      <c r="AA415" s="67" t="s">
        <v>4291</v>
      </c>
      <c r="AB415" s="67" t="s">
        <v>4292</v>
      </c>
      <c r="AC415" s="67" t="s">
        <v>4293</v>
      </c>
      <c r="AD415" s="67"/>
      <c r="AE415" s="67"/>
    </row>
    <row r="416" spans="1:31" hidden="1" x14ac:dyDescent="0.25">
      <c r="A416" s="66">
        <v>43697</v>
      </c>
      <c r="B416" s="67">
        <v>6013</v>
      </c>
      <c r="C416" s="67">
        <v>6547</v>
      </c>
      <c r="D416" s="67" t="s">
        <v>4294</v>
      </c>
      <c r="E416" s="67" t="s">
        <v>699</v>
      </c>
      <c r="F416" s="67" t="s">
        <v>122</v>
      </c>
      <c r="G416" s="68"/>
      <c r="H416" s="69" t="s">
        <v>4295</v>
      </c>
      <c r="I416" s="69" t="s">
        <v>4296</v>
      </c>
      <c r="J416" s="67" t="s">
        <v>4297</v>
      </c>
      <c r="K416" s="67" t="s">
        <v>148</v>
      </c>
      <c r="L416" s="67"/>
      <c r="M416" s="67" t="s">
        <v>31</v>
      </c>
      <c r="N416" s="67" t="s">
        <v>408</v>
      </c>
      <c r="O416" s="67" t="s">
        <v>48</v>
      </c>
      <c r="P416" s="67" t="s">
        <v>49</v>
      </c>
      <c r="Q416" s="67" t="s">
        <v>36</v>
      </c>
      <c r="R416" s="67" t="s">
        <v>50</v>
      </c>
      <c r="S416" s="67" t="s">
        <v>131</v>
      </c>
      <c r="T416" s="67" t="s">
        <v>927</v>
      </c>
      <c r="U416" s="67" t="s">
        <v>51</v>
      </c>
      <c r="V416" s="67" t="s">
        <v>37</v>
      </c>
      <c r="W416" s="67" t="s">
        <v>332</v>
      </c>
      <c r="X416" s="67" t="s">
        <v>71</v>
      </c>
      <c r="Y416" s="67" t="s">
        <v>103</v>
      </c>
      <c r="Z416" s="67" t="s">
        <v>52</v>
      </c>
      <c r="AA416" s="67" t="s">
        <v>4298</v>
      </c>
      <c r="AB416" s="67" t="s">
        <v>4298</v>
      </c>
      <c r="AC416" s="67"/>
      <c r="AD416" s="67"/>
      <c r="AE416" s="67"/>
    </row>
    <row r="417" spans="1:31" hidden="1" x14ac:dyDescent="0.25">
      <c r="A417" s="66">
        <v>43697</v>
      </c>
      <c r="B417" s="67">
        <v>6013</v>
      </c>
      <c r="C417" s="67">
        <v>6548</v>
      </c>
      <c r="D417" s="67" t="s">
        <v>4294</v>
      </c>
      <c r="E417" s="67" t="s">
        <v>699</v>
      </c>
      <c r="F417" s="67" t="s">
        <v>122</v>
      </c>
      <c r="G417" s="68"/>
      <c r="H417" s="69" t="s">
        <v>4295</v>
      </c>
      <c r="I417" s="69" t="s">
        <v>4296</v>
      </c>
      <c r="J417" s="67" t="s">
        <v>4297</v>
      </c>
      <c r="K417" s="67" t="s">
        <v>148</v>
      </c>
      <c r="L417" s="67"/>
      <c r="M417" s="67" t="s">
        <v>31</v>
      </c>
      <c r="N417" s="67" t="s">
        <v>408</v>
      </c>
      <c r="O417" s="67" t="s">
        <v>48</v>
      </c>
      <c r="P417" s="67" t="s">
        <v>49</v>
      </c>
      <c r="Q417" s="67" t="s">
        <v>36</v>
      </c>
      <c r="R417" s="67" t="s">
        <v>50</v>
      </c>
      <c r="S417" s="67" t="s">
        <v>131</v>
      </c>
      <c r="T417" s="67" t="s">
        <v>927</v>
      </c>
      <c r="U417" s="67" t="s">
        <v>51</v>
      </c>
      <c r="V417" s="67" t="s">
        <v>37</v>
      </c>
      <c r="W417" s="67" t="s">
        <v>332</v>
      </c>
      <c r="X417" s="67" t="s">
        <v>71</v>
      </c>
      <c r="Y417" s="67" t="s">
        <v>103</v>
      </c>
      <c r="Z417" s="67" t="s">
        <v>52</v>
      </c>
      <c r="AA417" s="67" t="s">
        <v>4298</v>
      </c>
      <c r="AB417" s="67" t="s">
        <v>4298</v>
      </c>
      <c r="AC417" s="67"/>
      <c r="AD417" s="67"/>
      <c r="AE417" s="67"/>
    </row>
    <row r="418" spans="1:31" hidden="1" x14ac:dyDescent="0.25">
      <c r="A418" s="66">
        <v>43697</v>
      </c>
      <c r="B418" s="67">
        <v>6013</v>
      </c>
      <c r="C418" s="67">
        <v>6549</v>
      </c>
      <c r="D418" s="67" t="s">
        <v>4294</v>
      </c>
      <c r="E418" s="67" t="s">
        <v>699</v>
      </c>
      <c r="F418" s="67" t="s">
        <v>122</v>
      </c>
      <c r="G418" s="68"/>
      <c r="H418" s="69" t="s">
        <v>4295</v>
      </c>
      <c r="I418" s="69" t="s">
        <v>4296</v>
      </c>
      <c r="J418" s="67" t="s">
        <v>4297</v>
      </c>
      <c r="K418" s="67" t="s">
        <v>148</v>
      </c>
      <c r="L418" s="67"/>
      <c r="M418" s="67" t="s">
        <v>31</v>
      </c>
      <c r="N418" s="67" t="s">
        <v>408</v>
      </c>
      <c r="O418" s="67" t="s">
        <v>48</v>
      </c>
      <c r="P418" s="67" t="s">
        <v>49</v>
      </c>
      <c r="Q418" s="67" t="s">
        <v>36</v>
      </c>
      <c r="R418" s="67" t="s">
        <v>50</v>
      </c>
      <c r="S418" s="67" t="s">
        <v>131</v>
      </c>
      <c r="T418" s="67" t="s">
        <v>927</v>
      </c>
      <c r="U418" s="67" t="s">
        <v>51</v>
      </c>
      <c r="V418" s="67" t="s">
        <v>37</v>
      </c>
      <c r="W418" s="67" t="s">
        <v>332</v>
      </c>
      <c r="X418" s="67" t="s">
        <v>71</v>
      </c>
      <c r="Y418" s="67" t="s">
        <v>103</v>
      </c>
      <c r="Z418" s="67" t="s">
        <v>52</v>
      </c>
      <c r="AA418" s="67" t="s">
        <v>4298</v>
      </c>
      <c r="AB418" s="67" t="s">
        <v>4298</v>
      </c>
      <c r="AC418" s="67"/>
      <c r="AD418" s="67"/>
      <c r="AE418" s="67"/>
    </row>
    <row r="419" spans="1:31" hidden="1" x14ac:dyDescent="0.25">
      <c r="A419" s="66">
        <v>43697</v>
      </c>
      <c r="B419" s="67">
        <v>6013</v>
      </c>
      <c r="C419" s="67">
        <v>6550</v>
      </c>
      <c r="D419" s="67" t="s">
        <v>4294</v>
      </c>
      <c r="E419" s="67" t="s">
        <v>699</v>
      </c>
      <c r="F419" s="67" t="s">
        <v>122</v>
      </c>
      <c r="G419" s="68"/>
      <c r="H419" s="69" t="s">
        <v>4295</v>
      </c>
      <c r="I419" s="69" t="s">
        <v>4296</v>
      </c>
      <c r="J419" s="67" t="s">
        <v>4297</v>
      </c>
      <c r="K419" s="67" t="s">
        <v>148</v>
      </c>
      <c r="L419" s="67"/>
      <c r="M419" s="67" t="s">
        <v>31</v>
      </c>
      <c r="N419" s="67" t="s">
        <v>408</v>
      </c>
      <c r="O419" s="67" t="s">
        <v>48</v>
      </c>
      <c r="P419" s="67" t="s">
        <v>49</v>
      </c>
      <c r="Q419" s="67" t="s">
        <v>36</v>
      </c>
      <c r="R419" s="67" t="s">
        <v>50</v>
      </c>
      <c r="S419" s="67" t="s">
        <v>131</v>
      </c>
      <c r="T419" s="67" t="s">
        <v>927</v>
      </c>
      <c r="U419" s="67" t="s">
        <v>51</v>
      </c>
      <c r="V419" s="67" t="s">
        <v>37</v>
      </c>
      <c r="W419" s="67" t="s">
        <v>332</v>
      </c>
      <c r="X419" s="67" t="s">
        <v>71</v>
      </c>
      <c r="Y419" s="67" t="s">
        <v>103</v>
      </c>
      <c r="Z419" s="67" t="s">
        <v>52</v>
      </c>
      <c r="AA419" s="67" t="s">
        <v>4298</v>
      </c>
      <c r="AB419" s="67" t="s">
        <v>4298</v>
      </c>
      <c r="AC419" s="67"/>
      <c r="AD419" s="67"/>
      <c r="AE419" s="67"/>
    </row>
    <row r="420" spans="1:31" hidden="1" x14ac:dyDescent="0.25">
      <c r="A420" s="66">
        <v>43697</v>
      </c>
      <c r="B420" s="67">
        <v>6013</v>
      </c>
      <c r="C420" s="67">
        <v>6551</v>
      </c>
      <c r="D420" s="67" t="s">
        <v>4294</v>
      </c>
      <c r="E420" s="67" t="s">
        <v>699</v>
      </c>
      <c r="F420" s="67" t="s">
        <v>122</v>
      </c>
      <c r="G420" s="68"/>
      <c r="H420" s="69" t="s">
        <v>4295</v>
      </c>
      <c r="I420" s="69" t="s">
        <v>4296</v>
      </c>
      <c r="J420" s="67" t="s">
        <v>4297</v>
      </c>
      <c r="K420" s="67" t="s">
        <v>148</v>
      </c>
      <c r="L420" s="67"/>
      <c r="M420" s="67" t="s">
        <v>31</v>
      </c>
      <c r="N420" s="67" t="s">
        <v>408</v>
      </c>
      <c r="O420" s="67" t="s">
        <v>48</v>
      </c>
      <c r="P420" s="67" t="s">
        <v>49</v>
      </c>
      <c r="Q420" s="67" t="s">
        <v>36</v>
      </c>
      <c r="R420" s="67" t="s">
        <v>50</v>
      </c>
      <c r="S420" s="67" t="s">
        <v>131</v>
      </c>
      <c r="T420" s="67" t="s">
        <v>927</v>
      </c>
      <c r="U420" s="67" t="s">
        <v>51</v>
      </c>
      <c r="V420" s="67" t="s">
        <v>37</v>
      </c>
      <c r="W420" s="67" t="s">
        <v>332</v>
      </c>
      <c r="X420" s="67" t="s">
        <v>71</v>
      </c>
      <c r="Y420" s="67" t="s">
        <v>103</v>
      </c>
      <c r="Z420" s="67" t="s">
        <v>52</v>
      </c>
      <c r="AA420" s="67" t="s">
        <v>4298</v>
      </c>
      <c r="AB420" s="67" t="s">
        <v>4298</v>
      </c>
      <c r="AC420" s="67"/>
      <c r="AD420" s="67"/>
      <c r="AE420" s="67"/>
    </row>
    <row r="421" spans="1:31" hidden="1" x14ac:dyDescent="0.25">
      <c r="A421" s="66">
        <v>43697</v>
      </c>
      <c r="B421" s="67">
        <v>6013</v>
      </c>
      <c r="C421" s="67">
        <v>6552</v>
      </c>
      <c r="D421" s="67" t="s">
        <v>4294</v>
      </c>
      <c r="E421" s="67" t="s">
        <v>699</v>
      </c>
      <c r="F421" s="67" t="s">
        <v>122</v>
      </c>
      <c r="G421" s="68"/>
      <c r="H421" s="69" t="s">
        <v>4295</v>
      </c>
      <c r="I421" s="69" t="s">
        <v>4296</v>
      </c>
      <c r="J421" s="67" t="s">
        <v>4297</v>
      </c>
      <c r="K421" s="67" t="s">
        <v>148</v>
      </c>
      <c r="L421" s="67"/>
      <c r="M421" s="67" t="s">
        <v>31</v>
      </c>
      <c r="N421" s="67" t="s">
        <v>408</v>
      </c>
      <c r="O421" s="67" t="s">
        <v>48</v>
      </c>
      <c r="P421" s="67" t="s">
        <v>49</v>
      </c>
      <c r="Q421" s="67" t="s">
        <v>36</v>
      </c>
      <c r="R421" s="67" t="s">
        <v>50</v>
      </c>
      <c r="S421" s="67" t="s">
        <v>131</v>
      </c>
      <c r="T421" s="67" t="s">
        <v>927</v>
      </c>
      <c r="U421" s="67" t="s">
        <v>51</v>
      </c>
      <c r="V421" s="67" t="s">
        <v>37</v>
      </c>
      <c r="W421" s="67" t="s">
        <v>332</v>
      </c>
      <c r="X421" s="67" t="s">
        <v>71</v>
      </c>
      <c r="Y421" s="67" t="s">
        <v>103</v>
      </c>
      <c r="Z421" s="67" t="s">
        <v>52</v>
      </c>
      <c r="AA421" s="67" t="s">
        <v>4298</v>
      </c>
      <c r="AB421" s="67" t="s">
        <v>4298</v>
      </c>
      <c r="AC421" s="67"/>
      <c r="AD421" s="67"/>
      <c r="AE421" s="67"/>
    </row>
    <row r="422" spans="1:31" hidden="1" x14ac:dyDescent="0.25">
      <c r="A422" s="66">
        <v>43697</v>
      </c>
      <c r="B422" s="67">
        <v>6004</v>
      </c>
      <c r="C422" s="67">
        <v>6539</v>
      </c>
      <c r="D422" s="67" t="s">
        <v>4299</v>
      </c>
      <c r="E422" s="67" t="s">
        <v>741</v>
      </c>
      <c r="F422" s="67" t="s">
        <v>405</v>
      </c>
      <c r="G422" s="68">
        <v>0.50069444444444444</v>
      </c>
      <c r="H422" s="69" t="s">
        <v>4300</v>
      </c>
      <c r="I422" s="69" t="s">
        <v>4301</v>
      </c>
      <c r="J422" s="67" t="s">
        <v>4302</v>
      </c>
      <c r="K422" s="67" t="s">
        <v>30</v>
      </c>
      <c r="L422" s="67">
        <v>65</v>
      </c>
      <c r="M422" s="67" t="s">
        <v>31</v>
      </c>
      <c r="N422" s="67" t="s">
        <v>36</v>
      </c>
      <c r="O422" s="67" t="s">
        <v>36</v>
      </c>
      <c r="P422" s="67" t="s">
        <v>33</v>
      </c>
      <c r="Q422" s="67" t="s">
        <v>60</v>
      </c>
      <c r="R422" s="67" t="s">
        <v>76</v>
      </c>
      <c r="S422" s="67" t="s">
        <v>65</v>
      </c>
      <c r="T422" s="67" t="s">
        <v>36</v>
      </c>
      <c r="U422" s="67" t="s">
        <v>109</v>
      </c>
      <c r="V422" s="67" t="s">
        <v>66</v>
      </c>
      <c r="W422" s="67" t="s">
        <v>54</v>
      </c>
      <c r="X422" s="67" t="s">
        <v>107</v>
      </c>
      <c r="Y422" s="67" t="s">
        <v>129</v>
      </c>
      <c r="Z422" s="67" t="s">
        <v>108</v>
      </c>
      <c r="AA422" s="67" t="s">
        <v>4303</v>
      </c>
      <c r="AB422" s="67" t="s">
        <v>4304</v>
      </c>
      <c r="AC422" s="67" t="s">
        <v>4305</v>
      </c>
      <c r="AD422" s="67" t="s">
        <v>4513</v>
      </c>
      <c r="AE422" s="67"/>
    </row>
    <row r="423" spans="1:31" hidden="1" x14ac:dyDescent="0.25">
      <c r="A423" s="66">
        <v>43697</v>
      </c>
      <c r="B423" s="67">
        <v>6003</v>
      </c>
      <c r="C423" s="67">
        <v>6538</v>
      </c>
      <c r="D423" s="67" t="s">
        <v>4306</v>
      </c>
      <c r="E423" s="67" t="s">
        <v>364</v>
      </c>
      <c r="F423" s="67" t="s">
        <v>364</v>
      </c>
      <c r="G423" s="68">
        <v>0.56944444444444442</v>
      </c>
      <c r="H423" s="69" t="s">
        <v>4307</v>
      </c>
      <c r="I423" s="69" t="s">
        <v>4308</v>
      </c>
      <c r="J423" s="67" t="s">
        <v>4309</v>
      </c>
      <c r="K423" s="67" t="s">
        <v>30</v>
      </c>
      <c r="L423" s="67">
        <v>23</v>
      </c>
      <c r="M423" s="67" t="s">
        <v>31</v>
      </c>
      <c r="N423" s="67" t="s">
        <v>32</v>
      </c>
      <c r="O423" s="67" t="s">
        <v>368</v>
      </c>
      <c r="P423" s="67" t="s">
        <v>77</v>
      </c>
      <c r="Q423" s="67" t="s">
        <v>34</v>
      </c>
      <c r="R423" s="67" t="s">
        <v>153</v>
      </c>
      <c r="S423" s="67" t="s">
        <v>3823</v>
      </c>
      <c r="T423" s="67" t="s">
        <v>36</v>
      </c>
      <c r="U423" s="67" t="s">
        <v>51</v>
      </c>
      <c r="V423" s="67" t="s">
        <v>37</v>
      </c>
      <c r="W423" s="67" t="s">
        <v>801</v>
      </c>
      <c r="X423" s="67" t="s">
        <v>71</v>
      </c>
      <c r="Y423" s="67" t="s">
        <v>117</v>
      </c>
      <c r="Z423" s="67" t="s">
        <v>52</v>
      </c>
      <c r="AA423" s="67" t="s">
        <v>4310</v>
      </c>
      <c r="AB423" s="67" t="s">
        <v>4311</v>
      </c>
      <c r="AC423" s="67" t="s">
        <v>4312</v>
      </c>
      <c r="AD423" s="67"/>
      <c r="AE423" s="67"/>
    </row>
    <row r="424" spans="1:31" hidden="1" x14ac:dyDescent="0.25">
      <c r="A424" s="66">
        <v>43697</v>
      </c>
      <c r="B424" s="67">
        <v>6002</v>
      </c>
      <c r="C424" s="67">
        <v>6537</v>
      </c>
      <c r="D424" s="67" t="s">
        <v>4313</v>
      </c>
      <c r="E424" s="67" t="s">
        <v>79</v>
      </c>
      <c r="F424" s="67" t="s">
        <v>59</v>
      </c>
      <c r="G424" s="68">
        <v>0.77083333333333337</v>
      </c>
      <c r="H424" s="69" t="s">
        <v>4314</v>
      </c>
      <c r="I424" s="69" t="s">
        <v>4315</v>
      </c>
      <c r="J424" s="67" t="s">
        <v>4316</v>
      </c>
      <c r="K424" s="67" t="s">
        <v>47</v>
      </c>
      <c r="L424" s="67">
        <v>48</v>
      </c>
      <c r="M424" s="67" t="s">
        <v>31</v>
      </c>
      <c r="N424" s="67" t="s">
        <v>138</v>
      </c>
      <c r="O424" s="67" t="s">
        <v>36</v>
      </c>
      <c r="P424" s="67" t="s">
        <v>49</v>
      </c>
      <c r="Q424" s="67" t="s">
        <v>36</v>
      </c>
      <c r="R424" s="67" t="s">
        <v>81</v>
      </c>
      <c r="S424" s="67" t="s">
        <v>3823</v>
      </c>
      <c r="T424" s="67" t="s">
        <v>36</v>
      </c>
      <c r="U424" s="67" t="s">
        <v>51</v>
      </c>
      <c r="V424" s="67" t="s">
        <v>37</v>
      </c>
      <c r="W424" s="67" t="s">
        <v>581</v>
      </c>
      <c r="X424" s="67" t="s">
        <v>71</v>
      </c>
      <c r="Y424" s="67" t="s">
        <v>71</v>
      </c>
      <c r="Z424" s="67" t="s">
        <v>120</v>
      </c>
      <c r="AA424" s="67" t="s">
        <v>4317</v>
      </c>
      <c r="AB424" s="67" t="s">
        <v>4318</v>
      </c>
      <c r="AC424" s="67" t="s">
        <v>4319</v>
      </c>
      <c r="AD424" s="67"/>
      <c r="AE424" s="67"/>
    </row>
    <row r="425" spans="1:31" hidden="1" x14ac:dyDescent="0.25">
      <c r="A425" s="66">
        <v>43697</v>
      </c>
      <c r="B425" s="67">
        <v>6001</v>
      </c>
      <c r="C425" s="67">
        <v>6531</v>
      </c>
      <c r="D425" s="67" t="s">
        <v>4320</v>
      </c>
      <c r="E425" s="67" t="s">
        <v>121</v>
      </c>
      <c r="F425" s="67" t="s">
        <v>122</v>
      </c>
      <c r="G425" s="68">
        <v>0.5</v>
      </c>
      <c r="H425" s="69" t="s">
        <v>4321</v>
      </c>
      <c r="I425" s="69" t="s">
        <v>4322</v>
      </c>
      <c r="J425" s="67" t="s">
        <v>4323</v>
      </c>
      <c r="K425" s="67" t="s">
        <v>148</v>
      </c>
      <c r="L425" s="67">
        <v>30</v>
      </c>
      <c r="M425" s="67" t="s">
        <v>31</v>
      </c>
      <c r="N425" s="67" t="s">
        <v>459</v>
      </c>
      <c r="O425" s="67" t="s">
        <v>36</v>
      </c>
      <c r="P425" s="67" t="s">
        <v>49</v>
      </c>
      <c r="Q425" s="67" t="s">
        <v>36</v>
      </c>
      <c r="R425" s="67" t="s">
        <v>50</v>
      </c>
      <c r="S425" s="67" t="s">
        <v>65</v>
      </c>
      <c r="T425" s="67" t="s">
        <v>147</v>
      </c>
      <c r="U425" s="67" t="s">
        <v>51</v>
      </c>
      <c r="V425" s="67" t="s">
        <v>66</v>
      </c>
      <c r="W425" s="67" t="s">
        <v>54</v>
      </c>
      <c r="X425" s="67" t="s">
        <v>107</v>
      </c>
      <c r="Y425" s="67" t="s">
        <v>129</v>
      </c>
      <c r="Z425" s="67" t="s">
        <v>108</v>
      </c>
      <c r="AA425" s="67" t="s">
        <v>4324</v>
      </c>
      <c r="AB425" s="67" t="s">
        <v>4325</v>
      </c>
      <c r="AC425" s="67" t="s">
        <v>4326</v>
      </c>
      <c r="AD425" s="67" t="s">
        <v>4327</v>
      </c>
      <c r="AE425" s="67"/>
    </row>
    <row r="426" spans="1:31" hidden="1" x14ac:dyDescent="0.25">
      <c r="A426" s="66">
        <v>43697</v>
      </c>
      <c r="B426" s="67">
        <v>6001</v>
      </c>
      <c r="C426" s="67">
        <v>6532</v>
      </c>
      <c r="D426" s="67" t="s">
        <v>4320</v>
      </c>
      <c r="E426" s="67" t="s">
        <v>121</v>
      </c>
      <c r="F426" s="67" t="s">
        <v>122</v>
      </c>
      <c r="G426" s="68">
        <v>0.5</v>
      </c>
      <c r="H426" s="69" t="s">
        <v>4321</v>
      </c>
      <c r="I426" s="69" t="s">
        <v>4322</v>
      </c>
      <c r="J426" s="67" t="s">
        <v>4323</v>
      </c>
      <c r="K426" s="67" t="s">
        <v>148</v>
      </c>
      <c r="L426" s="67">
        <v>30</v>
      </c>
      <c r="M426" s="67" t="s">
        <v>31</v>
      </c>
      <c r="N426" s="67" t="s">
        <v>459</v>
      </c>
      <c r="O426" s="67" t="s">
        <v>36</v>
      </c>
      <c r="P426" s="67" t="s">
        <v>49</v>
      </c>
      <c r="Q426" s="67" t="s">
        <v>36</v>
      </c>
      <c r="R426" s="67" t="s">
        <v>50</v>
      </c>
      <c r="S426" s="67" t="s">
        <v>65</v>
      </c>
      <c r="T426" s="67" t="s">
        <v>147</v>
      </c>
      <c r="U426" s="67" t="s">
        <v>51</v>
      </c>
      <c r="V426" s="67" t="s">
        <v>66</v>
      </c>
      <c r="W426" s="67" t="s">
        <v>54</v>
      </c>
      <c r="X426" s="67" t="s">
        <v>107</v>
      </c>
      <c r="Y426" s="67" t="s">
        <v>129</v>
      </c>
      <c r="Z426" s="67" t="s">
        <v>108</v>
      </c>
      <c r="AA426" s="67" t="s">
        <v>4324</v>
      </c>
      <c r="AB426" s="67" t="s">
        <v>4325</v>
      </c>
      <c r="AC426" s="67" t="s">
        <v>4326</v>
      </c>
      <c r="AD426" s="67" t="s">
        <v>4327</v>
      </c>
      <c r="AE426" s="67"/>
    </row>
    <row r="427" spans="1:31" hidden="1" x14ac:dyDescent="0.25">
      <c r="A427" s="66">
        <v>43697</v>
      </c>
      <c r="B427" s="67">
        <v>6001</v>
      </c>
      <c r="C427" s="67">
        <v>6533</v>
      </c>
      <c r="D427" s="67" t="s">
        <v>4320</v>
      </c>
      <c r="E427" s="67" t="s">
        <v>121</v>
      </c>
      <c r="F427" s="67" t="s">
        <v>122</v>
      </c>
      <c r="G427" s="68">
        <v>0.5</v>
      </c>
      <c r="H427" s="69" t="s">
        <v>4321</v>
      </c>
      <c r="I427" s="69" t="s">
        <v>4322</v>
      </c>
      <c r="J427" s="67" t="s">
        <v>4323</v>
      </c>
      <c r="K427" s="67" t="s">
        <v>148</v>
      </c>
      <c r="L427" s="67">
        <v>30</v>
      </c>
      <c r="M427" s="67" t="s">
        <v>31</v>
      </c>
      <c r="N427" s="67" t="s">
        <v>459</v>
      </c>
      <c r="O427" s="67" t="s">
        <v>36</v>
      </c>
      <c r="P427" s="67" t="s">
        <v>49</v>
      </c>
      <c r="Q427" s="67" t="s">
        <v>36</v>
      </c>
      <c r="R427" s="67" t="s">
        <v>50</v>
      </c>
      <c r="S427" s="67" t="s">
        <v>65</v>
      </c>
      <c r="T427" s="67" t="s">
        <v>147</v>
      </c>
      <c r="U427" s="67" t="s">
        <v>51</v>
      </c>
      <c r="V427" s="67" t="s">
        <v>66</v>
      </c>
      <c r="W427" s="67" t="s">
        <v>54</v>
      </c>
      <c r="X427" s="67" t="s">
        <v>107</v>
      </c>
      <c r="Y427" s="67" t="s">
        <v>129</v>
      </c>
      <c r="Z427" s="67" t="s">
        <v>108</v>
      </c>
      <c r="AA427" s="67" t="s">
        <v>4324</v>
      </c>
      <c r="AB427" s="67" t="s">
        <v>4325</v>
      </c>
      <c r="AC427" s="67" t="s">
        <v>4326</v>
      </c>
      <c r="AD427" s="67" t="s">
        <v>4327</v>
      </c>
      <c r="AE427" s="67"/>
    </row>
    <row r="428" spans="1:31" hidden="1" x14ac:dyDescent="0.25">
      <c r="A428" s="66">
        <v>43697</v>
      </c>
      <c r="B428" s="67">
        <v>6001</v>
      </c>
      <c r="C428" s="67">
        <v>6534</v>
      </c>
      <c r="D428" s="67" t="s">
        <v>4320</v>
      </c>
      <c r="E428" s="67" t="s">
        <v>121</v>
      </c>
      <c r="F428" s="67" t="s">
        <v>122</v>
      </c>
      <c r="G428" s="68">
        <v>0.5</v>
      </c>
      <c r="H428" s="69" t="s">
        <v>4321</v>
      </c>
      <c r="I428" s="69" t="s">
        <v>4322</v>
      </c>
      <c r="J428" s="67" t="s">
        <v>4323</v>
      </c>
      <c r="K428" s="67" t="s">
        <v>148</v>
      </c>
      <c r="L428" s="67">
        <v>30</v>
      </c>
      <c r="M428" s="67" t="s">
        <v>31</v>
      </c>
      <c r="N428" s="67" t="s">
        <v>459</v>
      </c>
      <c r="O428" s="67" t="s">
        <v>36</v>
      </c>
      <c r="P428" s="67" t="s">
        <v>33</v>
      </c>
      <c r="Q428" s="67" t="s">
        <v>36</v>
      </c>
      <c r="R428" s="67" t="s">
        <v>50</v>
      </c>
      <c r="S428" s="67" t="s">
        <v>65</v>
      </c>
      <c r="T428" s="67" t="s">
        <v>147</v>
      </c>
      <c r="U428" s="67" t="s">
        <v>51</v>
      </c>
      <c r="V428" s="67" t="s">
        <v>66</v>
      </c>
      <c r="W428" s="67" t="s">
        <v>54</v>
      </c>
      <c r="X428" s="67" t="s">
        <v>107</v>
      </c>
      <c r="Y428" s="67" t="s">
        <v>129</v>
      </c>
      <c r="Z428" s="67" t="s">
        <v>108</v>
      </c>
      <c r="AA428" s="67" t="s">
        <v>4324</v>
      </c>
      <c r="AB428" s="67" t="s">
        <v>4325</v>
      </c>
      <c r="AC428" s="67" t="s">
        <v>4326</v>
      </c>
      <c r="AD428" s="67" t="s">
        <v>4327</v>
      </c>
      <c r="AE428" s="67"/>
    </row>
    <row r="429" spans="1:31" hidden="1" x14ac:dyDescent="0.25">
      <c r="A429" s="66">
        <v>43697</v>
      </c>
      <c r="B429" s="67">
        <v>6001</v>
      </c>
      <c r="C429" s="67">
        <v>6535</v>
      </c>
      <c r="D429" s="67" t="s">
        <v>4320</v>
      </c>
      <c r="E429" s="67" t="s">
        <v>121</v>
      </c>
      <c r="F429" s="67" t="s">
        <v>122</v>
      </c>
      <c r="G429" s="68">
        <v>0.5</v>
      </c>
      <c r="H429" s="69" t="s">
        <v>4321</v>
      </c>
      <c r="I429" s="69" t="s">
        <v>4322</v>
      </c>
      <c r="J429" s="67" t="s">
        <v>4323</v>
      </c>
      <c r="K429" s="67" t="s">
        <v>148</v>
      </c>
      <c r="L429" s="67">
        <v>10</v>
      </c>
      <c r="M429" s="67" t="s">
        <v>31</v>
      </c>
      <c r="N429" s="67" t="s">
        <v>459</v>
      </c>
      <c r="O429" s="67" t="s">
        <v>36</v>
      </c>
      <c r="P429" s="67" t="s">
        <v>49</v>
      </c>
      <c r="Q429" s="67" t="s">
        <v>36</v>
      </c>
      <c r="R429" s="67" t="s">
        <v>50</v>
      </c>
      <c r="S429" s="67" t="s">
        <v>65</v>
      </c>
      <c r="T429" s="67" t="s">
        <v>147</v>
      </c>
      <c r="U429" s="67" t="s">
        <v>51</v>
      </c>
      <c r="V429" s="67" t="s">
        <v>66</v>
      </c>
      <c r="W429" s="67" t="s">
        <v>54</v>
      </c>
      <c r="X429" s="67" t="s">
        <v>107</v>
      </c>
      <c r="Y429" s="67" t="s">
        <v>105</v>
      </c>
      <c r="Z429" s="67" t="s">
        <v>108</v>
      </c>
      <c r="AA429" s="67" t="s">
        <v>4324</v>
      </c>
      <c r="AB429" s="67" t="s">
        <v>4325</v>
      </c>
      <c r="AC429" s="67" t="s">
        <v>4326</v>
      </c>
      <c r="AD429" s="67" t="s">
        <v>4327</v>
      </c>
      <c r="AE429" s="67"/>
    </row>
    <row r="430" spans="1:31" hidden="1" x14ac:dyDescent="0.25">
      <c r="A430" s="66">
        <v>43697</v>
      </c>
      <c r="B430" s="67">
        <v>6001</v>
      </c>
      <c r="C430" s="67">
        <v>6536</v>
      </c>
      <c r="D430" s="67" t="s">
        <v>4320</v>
      </c>
      <c r="E430" s="67" t="s">
        <v>121</v>
      </c>
      <c r="F430" s="67" t="s">
        <v>122</v>
      </c>
      <c r="G430" s="68">
        <v>0.5</v>
      </c>
      <c r="H430" s="69" t="s">
        <v>4321</v>
      </c>
      <c r="I430" s="69" t="s">
        <v>4322</v>
      </c>
      <c r="J430" s="67" t="s">
        <v>4323</v>
      </c>
      <c r="K430" s="67" t="s">
        <v>148</v>
      </c>
      <c r="L430" s="67">
        <v>10</v>
      </c>
      <c r="M430" s="67" t="s">
        <v>31</v>
      </c>
      <c r="N430" s="67" t="s">
        <v>459</v>
      </c>
      <c r="O430" s="67" t="s">
        <v>36</v>
      </c>
      <c r="P430" s="67" t="s">
        <v>49</v>
      </c>
      <c r="Q430" s="67" t="s">
        <v>36</v>
      </c>
      <c r="R430" s="67" t="s">
        <v>50</v>
      </c>
      <c r="S430" s="67" t="s">
        <v>65</v>
      </c>
      <c r="T430" s="67" t="s">
        <v>147</v>
      </c>
      <c r="U430" s="67" t="s">
        <v>51</v>
      </c>
      <c r="V430" s="67" t="s">
        <v>66</v>
      </c>
      <c r="W430" s="67" t="s">
        <v>54</v>
      </c>
      <c r="X430" s="67" t="s">
        <v>107</v>
      </c>
      <c r="Y430" s="67" t="s">
        <v>105</v>
      </c>
      <c r="Z430" s="67" t="s">
        <v>108</v>
      </c>
      <c r="AA430" s="67" t="s">
        <v>4324</v>
      </c>
      <c r="AB430" s="67" t="s">
        <v>4325</v>
      </c>
      <c r="AC430" s="67" t="s">
        <v>4326</v>
      </c>
      <c r="AD430" s="67" t="s">
        <v>4327</v>
      </c>
      <c r="AE430" s="67"/>
    </row>
    <row r="431" spans="1:31" hidden="1" x14ac:dyDescent="0.25">
      <c r="A431" s="66">
        <v>43697</v>
      </c>
      <c r="B431" s="67">
        <v>5999</v>
      </c>
      <c r="C431" s="67">
        <v>6530</v>
      </c>
      <c r="D431" s="67" t="s">
        <v>4328</v>
      </c>
      <c r="E431" s="67" t="s">
        <v>137</v>
      </c>
      <c r="F431" s="67" t="s">
        <v>122</v>
      </c>
      <c r="G431" s="68">
        <v>0.53055555555555556</v>
      </c>
      <c r="H431" s="69" t="s">
        <v>4329</v>
      </c>
      <c r="I431" s="69" t="s">
        <v>4330</v>
      </c>
      <c r="J431" s="67" t="s">
        <v>4331</v>
      </c>
      <c r="K431" s="67" t="s">
        <v>47</v>
      </c>
      <c r="L431" s="67">
        <v>39</v>
      </c>
      <c r="M431" s="67" t="s">
        <v>3759</v>
      </c>
      <c r="N431" s="67" t="s">
        <v>36</v>
      </c>
      <c r="O431" s="67" t="s">
        <v>53</v>
      </c>
      <c r="P431" s="67" t="s">
        <v>33</v>
      </c>
      <c r="Q431" s="67" t="s">
        <v>36</v>
      </c>
      <c r="R431" s="67" t="s">
        <v>35</v>
      </c>
      <c r="S431" s="67" t="s">
        <v>65</v>
      </c>
      <c r="T431" s="67" t="s">
        <v>147</v>
      </c>
      <c r="U431" s="67" t="s">
        <v>44</v>
      </c>
      <c r="V431" s="67" t="s">
        <v>66</v>
      </c>
      <c r="W431" s="67" t="s">
        <v>54</v>
      </c>
      <c r="X431" s="67" t="s">
        <v>71</v>
      </c>
      <c r="Y431" s="67" t="s">
        <v>117</v>
      </c>
      <c r="Z431" s="67" t="s">
        <v>45</v>
      </c>
      <c r="AA431" s="67" t="s">
        <v>4332</v>
      </c>
      <c r="AB431" s="67" t="s">
        <v>4333</v>
      </c>
      <c r="AC431" s="67" t="s">
        <v>4334</v>
      </c>
      <c r="AD431" s="67" t="s">
        <v>4492</v>
      </c>
      <c r="AE431" s="67"/>
    </row>
    <row r="432" spans="1:31" hidden="1" x14ac:dyDescent="0.25">
      <c r="A432" s="66">
        <v>43697</v>
      </c>
      <c r="B432" s="67">
        <v>5989</v>
      </c>
      <c r="C432" s="67">
        <v>6519</v>
      </c>
      <c r="D432" s="67" t="s">
        <v>4282</v>
      </c>
      <c r="E432" s="67" t="s">
        <v>979</v>
      </c>
      <c r="F432" s="67" t="s">
        <v>59</v>
      </c>
      <c r="G432" s="68">
        <v>0.4513888888888889</v>
      </c>
      <c r="H432" s="69" t="s">
        <v>4283</v>
      </c>
      <c r="I432" s="69" t="s">
        <v>4284</v>
      </c>
      <c r="J432" s="67" t="s">
        <v>4285</v>
      </c>
      <c r="K432" s="67" t="s">
        <v>47</v>
      </c>
      <c r="L432" s="67">
        <v>60</v>
      </c>
      <c r="M432" s="67" t="s">
        <v>31</v>
      </c>
      <c r="N432" s="67" t="s">
        <v>36</v>
      </c>
      <c r="O432" s="67" t="s">
        <v>451</v>
      </c>
      <c r="P432" s="67" t="s">
        <v>42</v>
      </c>
      <c r="Q432" s="67" t="s">
        <v>36</v>
      </c>
      <c r="R432" s="67" t="s">
        <v>35</v>
      </c>
      <c r="S432" s="67" t="s">
        <v>65</v>
      </c>
      <c r="T432" s="67" t="s">
        <v>36</v>
      </c>
      <c r="U432" s="67" t="s">
        <v>109</v>
      </c>
      <c r="V432" s="67" t="s">
        <v>157</v>
      </c>
      <c r="W432" s="67" t="s">
        <v>54</v>
      </c>
      <c r="X432" s="67" t="s">
        <v>39</v>
      </c>
      <c r="Y432" s="67" t="s">
        <v>39</v>
      </c>
      <c r="Z432" s="67" t="s">
        <v>108</v>
      </c>
      <c r="AA432" s="67" t="s">
        <v>4286</v>
      </c>
      <c r="AB432" s="67" t="s">
        <v>4335</v>
      </c>
      <c r="AC432" s="67" t="s">
        <v>4336</v>
      </c>
      <c r="AD432" s="67" t="s">
        <v>4337</v>
      </c>
      <c r="AE432" s="67"/>
    </row>
    <row r="433" spans="1:31" hidden="1" x14ac:dyDescent="0.25">
      <c r="A433" s="66">
        <v>43696</v>
      </c>
      <c r="B433" s="67">
        <v>6081</v>
      </c>
      <c r="C433" s="67">
        <v>6657</v>
      </c>
      <c r="D433" s="67" t="s">
        <v>3123</v>
      </c>
      <c r="E433" s="67" t="s">
        <v>364</v>
      </c>
      <c r="F433" s="67" t="s">
        <v>364</v>
      </c>
      <c r="G433" s="68">
        <v>0.8125</v>
      </c>
      <c r="H433" s="69" t="s">
        <v>4887</v>
      </c>
      <c r="I433" s="69" t="s">
        <v>4888</v>
      </c>
      <c r="J433" s="67" t="s">
        <v>4889</v>
      </c>
      <c r="K433" s="67" t="s">
        <v>47</v>
      </c>
      <c r="L433" s="67"/>
      <c r="M433" s="67" t="s">
        <v>1002</v>
      </c>
      <c r="N433" s="67" t="s">
        <v>36</v>
      </c>
      <c r="O433" s="67" t="s">
        <v>53</v>
      </c>
      <c r="P433" s="67" t="s">
        <v>33</v>
      </c>
      <c r="Q433" s="67" t="s">
        <v>36</v>
      </c>
      <c r="R433" s="67" t="s">
        <v>35</v>
      </c>
      <c r="S433" s="67" t="s">
        <v>65</v>
      </c>
      <c r="T433" s="67" t="s">
        <v>36</v>
      </c>
      <c r="U433" s="67" t="s">
        <v>109</v>
      </c>
      <c r="V433" s="67" t="s">
        <v>66</v>
      </c>
      <c r="W433" s="67" t="s">
        <v>54</v>
      </c>
      <c r="X433" s="67" t="s">
        <v>107</v>
      </c>
      <c r="Y433" s="67" t="s">
        <v>129</v>
      </c>
      <c r="Z433" s="67" t="s">
        <v>108</v>
      </c>
      <c r="AA433" s="67" t="s">
        <v>4890</v>
      </c>
      <c r="AB433" s="67" t="s">
        <v>4891</v>
      </c>
      <c r="AC433" s="67"/>
      <c r="AD433" s="67"/>
      <c r="AE433" s="67"/>
    </row>
    <row r="434" spans="1:31" hidden="1" x14ac:dyDescent="0.25">
      <c r="A434" s="66">
        <v>43696</v>
      </c>
      <c r="B434" s="67">
        <v>6032</v>
      </c>
      <c r="C434" s="67">
        <v>6577</v>
      </c>
      <c r="D434" s="67" t="s">
        <v>4557</v>
      </c>
      <c r="E434" s="67" t="s">
        <v>63</v>
      </c>
      <c r="F434" s="67" t="s">
        <v>41</v>
      </c>
      <c r="G434" s="68"/>
      <c r="H434" s="69" t="s">
        <v>4558</v>
      </c>
      <c r="I434" s="69" t="s">
        <v>4559</v>
      </c>
      <c r="J434" s="67" t="s">
        <v>4560</v>
      </c>
      <c r="K434" s="67" t="s">
        <v>30</v>
      </c>
      <c r="L434" s="67"/>
      <c r="M434" s="67" t="s">
        <v>31</v>
      </c>
      <c r="N434" s="67" t="s">
        <v>36</v>
      </c>
      <c r="O434" s="67" t="s">
        <v>36</v>
      </c>
      <c r="P434" s="67" t="s">
        <v>33</v>
      </c>
      <c r="Q434" s="67" t="s">
        <v>36</v>
      </c>
      <c r="R434" s="67" t="s">
        <v>76</v>
      </c>
      <c r="S434" s="67" t="s">
        <v>862</v>
      </c>
      <c r="T434" s="67" t="s">
        <v>863</v>
      </c>
      <c r="U434" s="67" t="s">
        <v>150</v>
      </c>
      <c r="V434" s="67" t="s">
        <v>37</v>
      </c>
      <c r="W434" s="67" t="s">
        <v>54</v>
      </c>
      <c r="X434" s="67" t="s">
        <v>39</v>
      </c>
      <c r="Y434" s="67" t="s">
        <v>39</v>
      </c>
      <c r="Z434" s="67" t="s">
        <v>40</v>
      </c>
      <c r="AA434" s="67" t="s">
        <v>4561</v>
      </c>
      <c r="AB434" s="67" t="s">
        <v>4562</v>
      </c>
      <c r="AC434" s="67" t="s">
        <v>4563</v>
      </c>
      <c r="AD434" s="67"/>
      <c r="AE434" s="67"/>
    </row>
    <row r="435" spans="1:31" hidden="1" x14ac:dyDescent="0.25">
      <c r="A435" s="66">
        <v>43696</v>
      </c>
      <c r="B435" s="67">
        <v>6026</v>
      </c>
      <c r="C435" s="67">
        <v>6570</v>
      </c>
      <c r="D435" s="67" t="s">
        <v>4564</v>
      </c>
      <c r="E435" s="67" t="s">
        <v>297</v>
      </c>
      <c r="F435" s="67" t="s">
        <v>46</v>
      </c>
      <c r="G435" s="68">
        <v>0.375</v>
      </c>
      <c r="H435" s="69" t="s">
        <v>4565</v>
      </c>
      <c r="I435" s="69" t="s">
        <v>4566</v>
      </c>
      <c r="J435" s="67" t="s">
        <v>4567</v>
      </c>
      <c r="K435" s="67" t="s">
        <v>47</v>
      </c>
      <c r="L435" s="67"/>
      <c r="M435" s="67" t="s">
        <v>31</v>
      </c>
      <c r="N435" s="67" t="s">
        <v>437</v>
      </c>
      <c r="O435" s="67" t="s">
        <v>36</v>
      </c>
      <c r="P435" s="67" t="s">
        <v>491</v>
      </c>
      <c r="Q435" s="67" t="s">
        <v>36</v>
      </c>
      <c r="R435" s="67" t="s">
        <v>50</v>
      </c>
      <c r="S435" s="67" t="s">
        <v>65</v>
      </c>
      <c r="T435" s="67" t="s">
        <v>36</v>
      </c>
      <c r="U435" s="67" t="s">
        <v>51</v>
      </c>
      <c r="V435" s="67" t="s">
        <v>157</v>
      </c>
      <c r="W435" s="67" t="s">
        <v>54</v>
      </c>
      <c r="X435" s="67" t="s">
        <v>1308</v>
      </c>
      <c r="Y435" s="67" t="s">
        <v>129</v>
      </c>
      <c r="Z435" s="67" t="s">
        <v>108</v>
      </c>
      <c r="AA435" s="67" t="s">
        <v>4568</v>
      </c>
      <c r="AB435" s="67"/>
      <c r="AC435" s="67"/>
      <c r="AD435" s="67"/>
      <c r="AE435" s="67"/>
    </row>
    <row r="436" spans="1:31" hidden="1" x14ac:dyDescent="0.25">
      <c r="A436" s="66">
        <v>43696</v>
      </c>
      <c r="B436" s="67">
        <v>6005</v>
      </c>
      <c r="C436" s="67">
        <v>6540</v>
      </c>
      <c r="D436" s="67" t="s">
        <v>4338</v>
      </c>
      <c r="E436" s="67" t="s">
        <v>121</v>
      </c>
      <c r="F436" s="67" t="s">
        <v>122</v>
      </c>
      <c r="G436" s="68">
        <v>0.90625</v>
      </c>
      <c r="H436" s="69" t="s">
        <v>4339</v>
      </c>
      <c r="I436" s="69" t="s">
        <v>4340</v>
      </c>
      <c r="J436" s="67" t="s">
        <v>4341</v>
      </c>
      <c r="K436" s="67" t="s">
        <v>47</v>
      </c>
      <c r="L436" s="67">
        <v>62</v>
      </c>
      <c r="M436" s="67" t="s">
        <v>31</v>
      </c>
      <c r="N436" s="67" t="s">
        <v>36</v>
      </c>
      <c r="O436" s="67" t="s">
        <v>36</v>
      </c>
      <c r="P436" s="67" t="s">
        <v>33</v>
      </c>
      <c r="Q436" s="67" t="s">
        <v>36</v>
      </c>
      <c r="R436" s="67" t="s">
        <v>35</v>
      </c>
      <c r="S436" s="67" t="s">
        <v>521</v>
      </c>
      <c r="T436" s="67" t="s">
        <v>863</v>
      </c>
      <c r="U436" s="67" t="s">
        <v>70</v>
      </c>
      <c r="V436" s="67" t="s">
        <v>37</v>
      </c>
      <c r="W436" s="67" t="s">
        <v>54</v>
      </c>
      <c r="X436" s="67" t="s">
        <v>71</v>
      </c>
      <c r="Y436" s="67" t="s">
        <v>71</v>
      </c>
      <c r="Z436" s="67" t="s">
        <v>40</v>
      </c>
      <c r="AA436" s="67" t="s">
        <v>4342</v>
      </c>
      <c r="AB436" s="67" t="s">
        <v>4343</v>
      </c>
      <c r="AC436" s="67"/>
      <c r="AD436" s="67"/>
      <c r="AE436" s="67"/>
    </row>
    <row r="437" spans="1:31" hidden="1" x14ac:dyDescent="0.25">
      <c r="A437" s="66">
        <v>43696</v>
      </c>
      <c r="B437" s="67">
        <v>5997</v>
      </c>
      <c r="C437" s="67">
        <v>6528</v>
      </c>
      <c r="D437" s="67" t="s">
        <v>4344</v>
      </c>
      <c r="E437" s="67" t="s">
        <v>404</v>
      </c>
      <c r="F437" s="67" t="s">
        <v>405</v>
      </c>
      <c r="G437" s="68">
        <v>0.375</v>
      </c>
      <c r="H437" s="69" t="s">
        <v>4345</v>
      </c>
      <c r="I437" s="69" t="s">
        <v>4346</v>
      </c>
      <c r="J437" s="67" t="s">
        <v>4347</v>
      </c>
      <c r="K437" s="67" t="s">
        <v>47</v>
      </c>
      <c r="L437" s="67">
        <v>68</v>
      </c>
      <c r="M437" s="67" t="s">
        <v>31</v>
      </c>
      <c r="N437" s="67" t="s">
        <v>32</v>
      </c>
      <c r="O437" s="67" t="s">
        <v>48</v>
      </c>
      <c r="P437" s="67" t="s">
        <v>49</v>
      </c>
      <c r="Q437" s="67" t="s">
        <v>60</v>
      </c>
      <c r="R437" s="67" t="s">
        <v>81</v>
      </c>
      <c r="S437" s="67" t="s">
        <v>346</v>
      </c>
      <c r="T437" s="67" t="s">
        <v>36</v>
      </c>
      <c r="U437" s="67" t="s">
        <v>51</v>
      </c>
      <c r="V437" s="67" t="s">
        <v>37</v>
      </c>
      <c r="W437" s="67" t="s">
        <v>38</v>
      </c>
      <c r="X437" s="67" t="s">
        <v>71</v>
      </c>
      <c r="Y437" s="67" t="s">
        <v>103</v>
      </c>
      <c r="Z437" s="67" t="s">
        <v>52</v>
      </c>
      <c r="AA437" s="67" t="s">
        <v>4348</v>
      </c>
      <c r="AB437" s="67" t="s">
        <v>4349</v>
      </c>
      <c r="AC437" s="67" t="s">
        <v>4350</v>
      </c>
      <c r="AD437" s="67"/>
      <c r="AE437" s="67"/>
    </row>
    <row r="438" spans="1:31" hidden="1" x14ac:dyDescent="0.25">
      <c r="A438" s="66">
        <v>43696</v>
      </c>
      <c r="B438" s="67">
        <v>5990</v>
      </c>
      <c r="C438" s="67">
        <v>6520</v>
      </c>
      <c r="D438" s="67" t="s">
        <v>4351</v>
      </c>
      <c r="E438" s="67" t="s">
        <v>1917</v>
      </c>
      <c r="F438" s="67" t="s">
        <v>405</v>
      </c>
      <c r="G438" s="68">
        <v>0.54166666666666663</v>
      </c>
      <c r="H438" s="69" t="s">
        <v>4352</v>
      </c>
      <c r="I438" s="69" t="s">
        <v>4353</v>
      </c>
      <c r="J438" s="67" t="s">
        <v>4354</v>
      </c>
      <c r="K438" s="67" t="s">
        <v>47</v>
      </c>
      <c r="L438" s="67">
        <v>35</v>
      </c>
      <c r="M438" s="67" t="s">
        <v>4355</v>
      </c>
      <c r="N438" s="67" t="s">
        <v>32</v>
      </c>
      <c r="O438" s="67" t="s">
        <v>53</v>
      </c>
      <c r="P438" s="67" t="s">
        <v>77</v>
      </c>
      <c r="Q438" s="67" t="s">
        <v>36</v>
      </c>
      <c r="R438" s="67" t="s">
        <v>153</v>
      </c>
      <c r="S438" s="67" t="s">
        <v>43</v>
      </c>
      <c r="T438" s="67" t="s">
        <v>36</v>
      </c>
      <c r="U438" s="67" t="s">
        <v>51</v>
      </c>
      <c r="V438" s="67" t="s">
        <v>37</v>
      </c>
      <c r="W438" s="67" t="s">
        <v>801</v>
      </c>
      <c r="X438" s="67" t="s">
        <v>71</v>
      </c>
      <c r="Y438" s="67" t="s">
        <v>71</v>
      </c>
      <c r="Z438" s="67" t="s">
        <v>52</v>
      </c>
      <c r="AA438" s="67" t="s">
        <v>4356</v>
      </c>
      <c r="AB438" s="67" t="s">
        <v>4357</v>
      </c>
      <c r="AC438" s="67" t="s">
        <v>4358</v>
      </c>
      <c r="AD438" s="67" t="s">
        <v>4359</v>
      </c>
      <c r="AE438" s="67"/>
    </row>
    <row r="439" spans="1:31" hidden="1" x14ac:dyDescent="0.25">
      <c r="A439" s="66">
        <v>43696</v>
      </c>
      <c r="B439" s="67">
        <v>5984</v>
      </c>
      <c r="C439" s="67">
        <v>6513</v>
      </c>
      <c r="D439" s="67" t="s">
        <v>3820</v>
      </c>
      <c r="E439" s="67" t="s">
        <v>404</v>
      </c>
      <c r="F439" s="67" t="s">
        <v>405</v>
      </c>
      <c r="G439" s="68">
        <v>0.53472222222222221</v>
      </c>
      <c r="H439" s="69" t="s">
        <v>3821</v>
      </c>
      <c r="I439" s="69" t="s">
        <v>5419</v>
      </c>
      <c r="J439" s="67" t="s">
        <v>3822</v>
      </c>
      <c r="K439" s="67" t="s">
        <v>47</v>
      </c>
      <c r="L439" s="67">
        <v>48</v>
      </c>
      <c r="M439" s="67" t="s">
        <v>31</v>
      </c>
      <c r="N439" s="67" t="s">
        <v>32</v>
      </c>
      <c r="O439" s="67" t="s">
        <v>36</v>
      </c>
      <c r="P439" s="67" t="s">
        <v>77</v>
      </c>
      <c r="Q439" s="67" t="s">
        <v>34</v>
      </c>
      <c r="R439" s="67" t="s">
        <v>153</v>
      </c>
      <c r="S439" s="67" t="s">
        <v>3823</v>
      </c>
      <c r="T439" s="67" t="s">
        <v>36</v>
      </c>
      <c r="U439" s="67" t="s">
        <v>51</v>
      </c>
      <c r="V439" s="67" t="s">
        <v>37</v>
      </c>
      <c r="W439" s="67" t="s">
        <v>801</v>
      </c>
      <c r="X439" s="67" t="s">
        <v>71</v>
      </c>
      <c r="Y439" s="67" t="s">
        <v>103</v>
      </c>
      <c r="Z439" s="67" t="s">
        <v>52</v>
      </c>
      <c r="AA439" s="67" t="s">
        <v>3824</v>
      </c>
      <c r="AB439" s="67" t="s">
        <v>3825</v>
      </c>
      <c r="AC439" s="67" t="s">
        <v>3826</v>
      </c>
      <c r="AD439" s="67"/>
      <c r="AE439" s="67"/>
    </row>
    <row r="440" spans="1:31" hidden="1" x14ac:dyDescent="0.25">
      <c r="A440" s="66">
        <v>43696</v>
      </c>
      <c r="B440" s="67">
        <v>5983</v>
      </c>
      <c r="C440" s="67">
        <v>6512</v>
      </c>
      <c r="D440" s="67" t="s">
        <v>3827</v>
      </c>
      <c r="E440" s="67" t="s">
        <v>63</v>
      </c>
      <c r="F440" s="67" t="s">
        <v>41</v>
      </c>
      <c r="G440" s="68">
        <v>0.55208333333333337</v>
      </c>
      <c r="H440" s="69" t="s">
        <v>3828</v>
      </c>
      <c r="I440" s="69" t="s">
        <v>3829</v>
      </c>
      <c r="J440" s="67" t="s">
        <v>3830</v>
      </c>
      <c r="K440" s="67" t="s">
        <v>47</v>
      </c>
      <c r="L440" s="67"/>
      <c r="M440" s="67" t="s">
        <v>31</v>
      </c>
      <c r="N440" s="67" t="s">
        <v>138</v>
      </c>
      <c r="O440" s="67" t="s">
        <v>36</v>
      </c>
      <c r="P440" s="67" t="s">
        <v>33</v>
      </c>
      <c r="Q440" s="67" t="s">
        <v>36</v>
      </c>
      <c r="R440" s="67" t="s">
        <v>35</v>
      </c>
      <c r="S440" s="67" t="s">
        <v>65</v>
      </c>
      <c r="T440" s="67" t="s">
        <v>36</v>
      </c>
      <c r="U440" s="67" t="s">
        <v>109</v>
      </c>
      <c r="V440" s="67" t="s">
        <v>66</v>
      </c>
      <c r="W440" s="67" t="s">
        <v>149</v>
      </c>
      <c r="X440" s="67" t="s">
        <v>107</v>
      </c>
      <c r="Y440" s="67" t="s">
        <v>129</v>
      </c>
      <c r="Z440" s="67" t="s">
        <v>108</v>
      </c>
      <c r="AA440" s="67" t="s">
        <v>3831</v>
      </c>
      <c r="AB440" s="67" t="s">
        <v>3832</v>
      </c>
      <c r="AC440" s="67" t="s">
        <v>3833</v>
      </c>
      <c r="AD440" s="67" t="s">
        <v>4360</v>
      </c>
      <c r="AE440" s="67"/>
    </row>
    <row r="441" spans="1:31" hidden="1" x14ac:dyDescent="0.25">
      <c r="A441" s="66">
        <v>43696</v>
      </c>
      <c r="B441" s="67">
        <v>5982</v>
      </c>
      <c r="C441" s="67">
        <v>6511</v>
      </c>
      <c r="D441" s="67" t="s">
        <v>110</v>
      </c>
      <c r="E441" s="67" t="s">
        <v>106</v>
      </c>
      <c r="F441" s="67" t="s">
        <v>41</v>
      </c>
      <c r="G441" s="68">
        <v>0.4284722222222222</v>
      </c>
      <c r="H441" s="69" t="s">
        <v>3834</v>
      </c>
      <c r="I441" s="69" t="s">
        <v>3835</v>
      </c>
      <c r="J441" s="67" t="s">
        <v>217</v>
      </c>
      <c r="K441" s="67" t="s">
        <v>47</v>
      </c>
      <c r="L441" s="67"/>
      <c r="M441" s="67" t="s">
        <v>31</v>
      </c>
      <c r="N441" s="67" t="s">
        <v>36</v>
      </c>
      <c r="O441" s="67" t="s">
        <v>36</v>
      </c>
      <c r="P441" s="67" t="s">
        <v>33</v>
      </c>
      <c r="Q441" s="67" t="s">
        <v>36</v>
      </c>
      <c r="R441" s="67" t="s">
        <v>35</v>
      </c>
      <c r="S441" s="67" t="s">
        <v>65</v>
      </c>
      <c r="T441" s="67" t="s">
        <v>36</v>
      </c>
      <c r="U441" s="67" t="s">
        <v>70</v>
      </c>
      <c r="V441" s="67" t="s">
        <v>157</v>
      </c>
      <c r="W441" s="67" t="s">
        <v>54</v>
      </c>
      <c r="X441" s="67" t="s">
        <v>39</v>
      </c>
      <c r="Y441" s="67" t="s">
        <v>117</v>
      </c>
      <c r="Z441" s="67" t="s">
        <v>52</v>
      </c>
      <c r="AA441" s="67" t="s">
        <v>3836</v>
      </c>
      <c r="AB441" s="67" t="s">
        <v>3837</v>
      </c>
      <c r="AC441" s="67" t="s">
        <v>3838</v>
      </c>
      <c r="AD441" s="67"/>
      <c r="AE441" s="67"/>
    </row>
    <row r="442" spans="1:31" hidden="1" x14ac:dyDescent="0.25">
      <c r="A442" s="66">
        <v>43696</v>
      </c>
      <c r="B442" s="67">
        <v>5981</v>
      </c>
      <c r="C442" s="67">
        <v>6510</v>
      </c>
      <c r="D442" s="67" t="s">
        <v>3839</v>
      </c>
      <c r="E442" s="67" t="s">
        <v>1390</v>
      </c>
      <c r="F442" s="67" t="s">
        <v>123</v>
      </c>
      <c r="G442" s="68">
        <v>0.20833333333333334</v>
      </c>
      <c r="H442" s="69" t="s">
        <v>3840</v>
      </c>
      <c r="I442" s="69" t="s">
        <v>3841</v>
      </c>
      <c r="J442" s="67" t="s">
        <v>3842</v>
      </c>
      <c r="K442" s="67" t="s">
        <v>47</v>
      </c>
      <c r="L442" s="67"/>
      <c r="M442" s="67" t="s">
        <v>31</v>
      </c>
      <c r="N442" s="67" t="s">
        <v>437</v>
      </c>
      <c r="O442" s="67" t="s">
        <v>36</v>
      </c>
      <c r="P442" s="67" t="s">
        <v>49</v>
      </c>
      <c r="Q442" s="67" t="s">
        <v>36</v>
      </c>
      <c r="R442" s="67" t="s">
        <v>50</v>
      </c>
      <c r="S442" s="67" t="s">
        <v>65</v>
      </c>
      <c r="T442" s="67" t="s">
        <v>36</v>
      </c>
      <c r="U442" s="67" t="s">
        <v>51</v>
      </c>
      <c r="V442" s="67" t="s">
        <v>157</v>
      </c>
      <c r="W442" s="67" t="s">
        <v>54</v>
      </c>
      <c r="X442" s="67" t="s">
        <v>132</v>
      </c>
      <c r="Y442" s="67" t="s">
        <v>112</v>
      </c>
      <c r="Z442" s="67" t="s">
        <v>120</v>
      </c>
      <c r="AA442" s="67" t="s">
        <v>3843</v>
      </c>
      <c r="AB442" s="67" t="s">
        <v>3844</v>
      </c>
      <c r="AC442" s="67"/>
      <c r="AD442" s="67"/>
      <c r="AE442" s="67"/>
    </row>
    <row r="443" spans="1:31" hidden="1" x14ac:dyDescent="0.25">
      <c r="A443" s="66">
        <v>43696</v>
      </c>
      <c r="B443" s="67">
        <v>5980</v>
      </c>
      <c r="C443" s="67">
        <v>6509</v>
      </c>
      <c r="D443" s="67" t="s">
        <v>3845</v>
      </c>
      <c r="E443" s="67" t="s">
        <v>156</v>
      </c>
      <c r="F443" s="67" t="s">
        <v>123</v>
      </c>
      <c r="G443" s="68">
        <v>0.5625</v>
      </c>
      <c r="H443" s="69" t="s">
        <v>3846</v>
      </c>
      <c r="I443" s="69" t="s">
        <v>3847</v>
      </c>
      <c r="J443" s="67" t="s">
        <v>3848</v>
      </c>
      <c r="K443" s="67" t="s">
        <v>30</v>
      </c>
      <c r="L443" s="67">
        <v>86</v>
      </c>
      <c r="M443" s="67" t="s">
        <v>31</v>
      </c>
      <c r="N443" s="67" t="s">
        <v>36</v>
      </c>
      <c r="O443" s="67" t="s">
        <v>36</v>
      </c>
      <c r="P443" s="67" t="s">
        <v>33</v>
      </c>
      <c r="Q443" s="67" t="s">
        <v>60</v>
      </c>
      <c r="R443" s="67" t="s">
        <v>35</v>
      </c>
      <c r="S443" s="67" t="s">
        <v>65</v>
      </c>
      <c r="T443" s="67" t="s">
        <v>863</v>
      </c>
      <c r="U443" s="67" t="s">
        <v>109</v>
      </c>
      <c r="V443" s="67" t="s">
        <v>66</v>
      </c>
      <c r="W443" s="67" t="s">
        <v>54</v>
      </c>
      <c r="X443" s="67" t="s">
        <v>107</v>
      </c>
      <c r="Y443" s="67" t="s">
        <v>129</v>
      </c>
      <c r="Z443" s="67" t="s">
        <v>108</v>
      </c>
      <c r="AA443" s="67" t="s">
        <v>3849</v>
      </c>
      <c r="AB443" s="67" t="s">
        <v>3850</v>
      </c>
      <c r="AC443" s="67" t="s">
        <v>3851</v>
      </c>
      <c r="AD443" s="67" t="s">
        <v>3852</v>
      </c>
      <c r="AE443" s="67" t="s">
        <v>3853</v>
      </c>
    </row>
    <row r="444" spans="1:31" hidden="1" x14ac:dyDescent="0.25">
      <c r="A444" s="66">
        <v>43696</v>
      </c>
      <c r="B444" s="67">
        <v>5977</v>
      </c>
      <c r="C444" s="67">
        <v>6506</v>
      </c>
      <c r="D444" s="67" t="s">
        <v>3854</v>
      </c>
      <c r="E444" s="67" t="s">
        <v>80</v>
      </c>
      <c r="F444" s="67" t="s">
        <v>80</v>
      </c>
      <c r="G444" s="68">
        <v>8.3333333333333329E-2</v>
      </c>
      <c r="H444" s="69" t="s">
        <v>3855</v>
      </c>
      <c r="I444" s="69" t="s">
        <v>3856</v>
      </c>
      <c r="J444" s="67" t="s">
        <v>3857</v>
      </c>
      <c r="K444" s="67" t="s">
        <v>30</v>
      </c>
      <c r="L444" s="67">
        <v>35</v>
      </c>
      <c r="M444" s="67" t="s">
        <v>31</v>
      </c>
      <c r="N444" s="67" t="s">
        <v>32</v>
      </c>
      <c r="O444" s="67" t="s">
        <v>385</v>
      </c>
      <c r="P444" s="67" t="s">
        <v>62</v>
      </c>
      <c r="Q444" s="67" t="s">
        <v>36</v>
      </c>
      <c r="R444" s="67" t="s">
        <v>35</v>
      </c>
      <c r="S444" s="67" t="s">
        <v>3823</v>
      </c>
      <c r="T444" s="67" t="s">
        <v>36</v>
      </c>
      <c r="U444" s="67" t="s">
        <v>44</v>
      </c>
      <c r="V444" s="67" t="s">
        <v>37</v>
      </c>
      <c r="W444" s="67" t="s">
        <v>386</v>
      </c>
      <c r="X444" s="67" t="s">
        <v>71</v>
      </c>
      <c r="Y444" s="67" t="s">
        <v>103</v>
      </c>
      <c r="Z444" s="67" t="s">
        <v>52</v>
      </c>
      <c r="AA444" s="67" t="s">
        <v>3858</v>
      </c>
      <c r="AB444" s="67" t="s">
        <v>3859</v>
      </c>
      <c r="AC444" s="67" t="s">
        <v>3860</v>
      </c>
      <c r="AD444" s="67" t="s">
        <v>4795</v>
      </c>
      <c r="AE444" s="67"/>
    </row>
    <row r="445" spans="1:31" hidden="1" x14ac:dyDescent="0.25">
      <c r="A445" s="66">
        <v>43695</v>
      </c>
      <c r="B445" s="67">
        <v>6015</v>
      </c>
      <c r="C445" s="67">
        <v>6555</v>
      </c>
      <c r="D445" s="67" t="s">
        <v>4130</v>
      </c>
      <c r="E445" s="67" t="s">
        <v>121</v>
      </c>
      <c r="F445" s="67" t="s">
        <v>122</v>
      </c>
      <c r="G445" s="68"/>
      <c r="H445" s="69" t="s">
        <v>4361</v>
      </c>
      <c r="I445" s="69" t="s">
        <v>4362</v>
      </c>
      <c r="J445" s="67" t="s">
        <v>4363</v>
      </c>
      <c r="K445" s="67" t="s">
        <v>30</v>
      </c>
      <c r="L445" s="67">
        <v>30</v>
      </c>
      <c r="M445" s="67" t="s">
        <v>31</v>
      </c>
      <c r="N445" s="67" t="s">
        <v>64</v>
      </c>
      <c r="O445" s="67" t="s">
        <v>48</v>
      </c>
      <c r="P445" s="67" t="s">
        <v>49</v>
      </c>
      <c r="Q445" s="67" t="s">
        <v>34</v>
      </c>
      <c r="R445" s="67" t="s">
        <v>50</v>
      </c>
      <c r="S445" s="67" t="s">
        <v>57</v>
      </c>
      <c r="T445" s="67" t="s">
        <v>36</v>
      </c>
      <c r="U445" s="67" t="s">
        <v>51</v>
      </c>
      <c r="V445" s="67" t="s">
        <v>37</v>
      </c>
      <c r="W445" s="67" t="s">
        <v>353</v>
      </c>
      <c r="X445" s="67" t="s">
        <v>71</v>
      </c>
      <c r="Y445" s="67" t="s">
        <v>112</v>
      </c>
      <c r="Z445" s="67" t="s">
        <v>52</v>
      </c>
      <c r="AA445" s="67" t="s">
        <v>4364</v>
      </c>
      <c r="AB445" s="67" t="s">
        <v>4569</v>
      </c>
      <c r="AC445" s="67"/>
      <c r="AD445" s="67"/>
      <c r="AE445" s="67"/>
    </row>
    <row r="446" spans="1:31" hidden="1" x14ac:dyDescent="0.25">
      <c r="A446" s="66">
        <v>43695</v>
      </c>
      <c r="B446" s="67">
        <v>6007</v>
      </c>
      <c r="C446" s="67">
        <v>6542</v>
      </c>
      <c r="D446" s="67" t="s">
        <v>4365</v>
      </c>
      <c r="E446" s="67" t="s">
        <v>1248</v>
      </c>
      <c r="F446" s="67" t="s">
        <v>1248</v>
      </c>
      <c r="G446" s="68">
        <v>0.75</v>
      </c>
      <c r="H446" s="69" t="s">
        <v>4366</v>
      </c>
      <c r="I446" s="69" t="s">
        <v>4367</v>
      </c>
      <c r="J446" s="67" t="s">
        <v>4368</v>
      </c>
      <c r="K446" s="67" t="s">
        <v>30</v>
      </c>
      <c r="L446" s="67">
        <v>44</v>
      </c>
      <c r="M446" s="67" t="s">
        <v>31</v>
      </c>
      <c r="N446" s="67" t="s">
        <v>36</v>
      </c>
      <c r="O446" s="67" t="s">
        <v>36</v>
      </c>
      <c r="P446" s="67" t="s">
        <v>33</v>
      </c>
      <c r="Q446" s="67" t="s">
        <v>36</v>
      </c>
      <c r="R446" s="67" t="s">
        <v>76</v>
      </c>
      <c r="S446" s="67" t="s">
        <v>723</v>
      </c>
      <c r="T446" s="67" t="s">
        <v>863</v>
      </c>
      <c r="U446" s="67" t="s">
        <v>109</v>
      </c>
      <c r="V446" s="67" t="s">
        <v>66</v>
      </c>
      <c r="W446" s="67" t="s">
        <v>54</v>
      </c>
      <c r="X446" s="67" t="s">
        <v>107</v>
      </c>
      <c r="Y446" s="67" t="s">
        <v>129</v>
      </c>
      <c r="Z446" s="67" t="s">
        <v>108</v>
      </c>
      <c r="AA446" s="67" t="s">
        <v>4369</v>
      </c>
      <c r="AB446" s="67"/>
      <c r="AC446" s="67"/>
      <c r="AD446" s="67"/>
      <c r="AE446" s="67"/>
    </row>
    <row r="447" spans="1:31" hidden="1" x14ac:dyDescent="0.25">
      <c r="A447" s="66">
        <v>43695</v>
      </c>
      <c r="B447" s="67">
        <v>6006</v>
      </c>
      <c r="C447" s="67">
        <v>6541</v>
      </c>
      <c r="D447" s="67" t="s">
        <v>4370</v>
      </c>
      <c r="E447" s="67" t="s">
        <v>693</v>
      </c>
      <c r="F447" s="67" t="s">
        <v>123</v>
      </c>
      <c r="G447" s="68">
        <v>0.65625</v>
      </c>
      <c r="H447" s="69" t="s">
        <v>4371</v>
      </c>
      <c r="I447" s="69" t="s">
        <v>4372</v>
      </c>
      <c r="J447" s="67" t="s">
        <v>4373</v>
      </c>
      <c r="K447" s="67" t="s">
        <v>47</v>
      </c>
      <c r="L447" s="67"/>
      <c r="M447" s="67" t="s">
        <v>31</v>
      </c>
      <c r="N447" s="67" t="s">
        <v>331</v>
      </c>
      <c r="O447" s="67" t="s">
        <v>36</v>
      </c>
      <c r="P447" s="67" t="s">
        <v>62</v>
      </c>
      <c r="Q447" s="67" t="s">
        <v>36</v>
      </c>
      <c r="R447" s="67" t="s">
        <v>35</v>
      </c>
      <c r="S447" s="67" t="s">
        <v>57</v>
      </c>
      <c r="T447" s="67" t="s">
        <v>36</v>
      </c>
      <c r="U447" s="67" t="s">
        <v>44</v>
      </c>
      <c r="V447" s="67" t="s">
        <v>37</v>
      </c>
      <c r="W447" s="67" t="s">
        <v>332</v>
      </c>
      <c r="X447" s="67" t="s">
        <v>39</v>
      </c>
      <c r="Y447" s="67" t="s">
        <v>103</v>
      </c>
      <c r="Z447" s="67" t="s">
        <v>52</v>
      </c>
      <c r="AA447" s="67" t="s">
        <v>4374</v>
      </c>
      <c r="AB447" s="67" t="s">
        <v>4375</v>
      </c>
      <c r="AC447" s="67" t="s">
        <v>4376</v>
      </c>
      <c r="AD447" s="67"/>
      <c r="AE447" s="67"/>
    </row>
    <row r="448" spans="1:31" hidden="1" x14ac:dyDescent="0.25">
      <c r="A448" s="66">
        <v>43695</v>
      </c>
      <c r="B448" s="67">
        <v>5991</v>
      </c>
      <c r="C448" s="67">
        <v>6521</v>
      </c>
      <c r="D448" s="67" t="s">
        <v>4377</v>
      </c>
      <c r="E448" s="67" t="s">
        <v>1917</v>
      </c>
      <c r="F448" s="67" t="s">
        <v>405</v>
      </c>
      <c r="G448" s="68">
        <v>0.71458333333333335</v>
      </c>
      <c r="H448" s="69" t="s">
        <v>4378</v>
      </c>
      <c r="I448" s="69" t="s">
        <v>4379</v>
      </c>
      <c r="J448" s="67" t="s">
        <v>4380</v>
      </c>
      <c r="K448" s="67" t="s">
        <v>47</v>
      </c>
      <c r="L448" s="67">
        <v>2</v>
      </c>
      <c r="M448" s="67" t="s">
        <v>31</v>
      </c>
      <c r="N448" s="67" t="s">
        <v>36</v>
      </c>
      <c r="O448" s="67" t="s">
        <v>36</v>
      </c>
      <c r="P448" s="67" t="s">
        <v>33</v>
      </c>
      <c r="Q448" s="67" t="s">
        <v>36</v>
      </c>
      <c r="R448" s="67" t="s">
        <v>76</v>
      </c>
      <c r="S448" s="67" t="s">
        <v>501</v>
      </c>
      <c r="T448" s="67" t="s">
        <v>863</v>
      </c>
      <c r="U448" s="67" t="s">
        <v>70</v>
      </c>
      <c r="V448" s="67" t="s">
        <v>37</v>
      </c>
      <c r="W448" s="67" t="s">
        <v>38</v>
      </c>
      <c r="X448" s="67" t="s">
        <v>71</v>
      </c>
      <c r="Y448" s="67" t="s">
        <v>71</v>
      </c>
      <c r="Z448" s="67" t="s">
        <v>40</v>
      </c>
      <c r="AA448" s="67" t="s">
        <v>4381</v>
      </c>
      <c r="AB448" s="67" t="s">
        <v>4382</v>
      </c>
      <c r="AC448" s="67" t="s">
        <v>4383</v>
      </c>
      <c r="AD448" s="67" t="s">
        <v>4384</v>
      </c>
      <c r="AE448" s="67" t="s">
        <v>4385</v>
      </c>
    </row>
    <row r="449" spans="1:31" hidden="1" x14ac:dyDescent="0.25">
      <c r="A449" s="66">
        <v>43695</v>
      </c>
      <c r="B449" s="67">
        <v>5988</v>
      </c>
      <c r="C449" s="67">
        <v>6516</v>
      </c>
      <c r="D449" s="67" t="s">
        <v>3861</v>
      </c>
      <c r="E449" s="67" t="s">
        <v>125</v>
      </c>
      <c r="F449" s="67" t="s">
        <v>46</v>
      </c>
      <c r="G449" s="68">
        <v>0.77083333333333337</v>
      </c>
      <c r="H449" s="69" t="s">
        <v>3862</v>
      </c>
      <c r="I449" s="69" t="s">
        <v>3863</v>
      </c>
      <c r="J449" s="67" t="s">
        <v>3864</v>
      </c>
      <c r="K449" s="67" t="s">
        <v>47</v>
      </c>
      <c r="L449" s="67">
        <v>41</v>
      </c>
      <c r="M449" s="67" t="s">
        <v>31</v>
      </c>
      <c r="N449" s="67" t="s">
        <v>459</v>
      </c>
      <c r="O449" s="67" t="s">
        <v>36</v>
      </c>
      <c r="P449" s="67" t="s">
        <v>49</v>
      </c>
      <c r="Q449" s="67" t="s">
        <v>378</v>
      </c>
      <c r="R449" s="67" t="s">
        <v>50</v>
      </c>
      <c r="S449" s="67" t="s">
        <v>65</v>
      </c>
      <c r="T449" s="67" t="s">
        <v>147</v>
      </c>
      <c r="U449" s="67" t="s">
        <v>51</v>
      </c>
      <c r="V449" s="67" t="s">
        <v>66</v>
      </c>
      <c r="W449" s="67" t="s">
        <v>54</v>
      </c>
      <c r="X449" s="67" t="s">
        <v>107</v>
      </c>
      <c r="Y449" s="67" t="s">
        <v>129</v>
      </c>
      <c r="Z449" s="67" t="s">
        <v>108</v>
      </c>
      <c r="AA449" s="67" t="s">
        <v>3865</v>
      </c>
      <c r="AB449" s="67"/>
      <c r="AC449" s="67"/>
      <c r="AD449" s="67"/>
      <c r="AE449" s="67"/>
    </row>
    <row r="450" spans="1:31" hidden="1" x14ac:dyDescent="0.25">
      <c r="A450" s="66">
        <v>43695</v>
      </c>
      <c r="B450" s="67">
        <v>5988</v>
      </c>
      <c r="C450" s="67">
        <v>6517</v>
      </c>
      <c r="D450" s="67" t="s">
        <v>3861</v>
      </c>
      <c r="E450" s="67" t="s">
        <v>125</v>
      </c>
      <c r="F450" s="67" t="s">
        <v>46</v>
      </c>
      <c r="G450" s="68">
        <v>0.77083333333333337</v>
      </c>
      <c r="H450" s="69" t="s">
        <v>3862</v>
      </c>
      <c r="I450" s="69" t="s">
        <v>3863</v>
      </c>
      <c r="J450" s="67" t="s">
        <v>3864</v>
      </c>
      <c r="K450" s="67" t="s">
        <v>47</v>
      </c>
      <c r="L450" s="67">
        <v>13</v>
      </c>
      <c r="M450" s="67" t="s">
        <v>31</v>
      </c>
      <c r="N450" s="67" t="s">
        <v>459</v>
      </c>
      <c r="O450" s="67" t="s">
        <v>36</v>
      </c>
      <c r="P450" s="67" t="s">
        <v>49</v>
      </c>
      <c r="Q450" s="67" t="s">
        <v>378</v>
      </c>
      <c r="R450" s="67" t="s">
        <v>50</v>
      </c>
      <c r="S450" s="67" t="s">
        <v>65</v>
      </c>
      <c r="T450" s="67" t="s">
        <v>147</v>
      </c>
      <c r="U450" s="67" t="s">
        <v>51</v>
      </c>
      <c r="V450" s="67" t="s">
        <v>66</v>
      </c>
      <c r="W450" s="67" t="s">
        <v>54</v>
      </c>
      <c r="X450" s="67" t="s">
        <v>107</v>
      </c>
      <c r="Y450" s="67" t="s">
        <v>129</v>
      </c>
      <c r="Z450" s="67" t="s">
        <v>108</v>
      </c>
      <c r="AA450" s="67" t="s">
        <v>3865</v>
      </c>
      <c r="AB450" s="67"/>
      <c r="AC450" s="67"/>
      <c r="AD450" s="67"/>
      <c r="AE450" s="67"/>
    </row>
    <row r="451" spans="1:31" hidden="1" x14ac:dyDescent="0.25">
      <c r="A451" s="66">
        <v>43695</v>
      </c>
      <c r="B451" s="67">
        <v>5988</v>
      </c>
      <c r="C451" s="67">
        <v>6518</v>
      </c>
      <c r="D451" s="67" t="s">
        <v>3861</v>
      </c>
      <c r="E451" s="67" t="s">
        <v>125</v>
      </c>
      <c r="F451" s="67" t="s">
        <v>46</v>
      </c>
      <c r="G451" s="68">
        <v>0.77083333333333337</v>
      </c>
      <c r="H451" s="69" t="s">
        <v>3862</v>
      </c>
      <c r="I451" s="69" t="s">
        <v>3863</v>
      </c>
      <c r="J451" s="67" t="s">
        <v>3864</v>
      </c>
      <c r="K451" s="67" t="s">
        <v>47</v>
      </c>
      <c r="L451" s="67">
        <v>8</v>
      </c>
      <c r="M451" s="67" t="s">
        <v>31</v>
      </c>
      <c r="N451" s="67" t="s">
        <v>459</v>
      </c>
      <c r="O451" s="67" t="s">
        <v>36</v>
      </c>
      <c r="P451" s="67" t="s">
        <v>49</v>
      </c>
      <c r="Q451" s="67" t="s">
        <v>378</v>
      </c>
      <c r="R451" s="67" t="s">
        <v>50</v>
      </c>
      <c r="S451" s="67" t="s">
        <v>65</v>
      </c>
      <c r="T451" s="67" t="s">
        <v>147</v>
      </c>
      <c r="U451" s="67" t="s">
        <v>51</v>
      </c>
      <c r="V451" s="67" t="s">
        <v>66</v>
      </c>
      <c r="W451" s="67" t="s">
        <v>54</v>
      </c>
      <c r="X451" s="67" t="s">
        <v>107</v>
      </c>
      <c r="Y451" s="67" t="s">
        <v>129</v>
      </c>
      <c r="Z451" s="67" t="s">
        <v>108</v>
      </c>
      <c r="AA451" s="67" t="s">
        <v>3865</v>
      </c>
      <c r="AB451" s="67"/>
      <c r="AC451" s="67"/>
      <c r="AD451" s="67"/>
      <c r="AE451" s="67"/>
    </row>
    <row r="452" spans="1:31" hidden="1" x14ac:dyDescent="0.25">
      <c r="A452" s="66">
        <v>43695</v>
      </c>
      <c r="B452" s="67">
        <v>5987</v>
      </c>
      <c r="C452" s="67">
        <v>6515</v>
      </c>
      <c r="D452" s="67" t="s">
        <v>3866</v>
      </c>
      <c r="E452" s="67" t="s">
        <v>125</v>
      </c>
      <c r="F452" s="67" t="s">
        <v>46</v>
      </c>
      <c r="G452" s="68">
        <v>0.77083333333333337</v>
      </c>
      <c r="H452" s="69" t="s">
        <v>3867</v>
      </c>
      <c r="I452" s="69" t="s">
        <v>3868</v>
      </c>
      <c r="J452" s="67" t="s">
        <v>3864</v>
      </c>
      <c r="K452" s="67" t="s">
        <v>30</v>
      </c>
      <c r="L452" s="67">
        <v>40</v>
      </c>
      <c r="M452" s="67" t="s">
        <v>31</v>
      </c>
      <c r="N452" s="67" t="s">
        <v>459</v>
      </c>
      <c r="O452" s="67" t="s">
        <v>36</v>
      </c>
      <c r="P452" s="67" t="s">
        <v>49</v>
      </c>
      <c r="Q452" s="67" t="s">
        <v>378</v>
      </c>
      <c r="R452" s="67" t="s">
        <v>50</v>
      </c>
      <c r="S452" s="67" t="s">
        <v>65</v>
      </c>
      <c r="T452" s="67" t="s">
        <v>147</v>
      </c>
      <c r="U452" s="67" t="s">
        <v>51</v>
      </c>
      <c r="V452" s="67" t="s">
        <v>66</v>
      </c>
      <c r="W452" s="67" t="s">
        <v>54</v>
      </c>
      <c r="X452" s="67" t="s">
        <v>107</v>
      </c>
      <c r="Y452" s="67" t="s">
        <v>129</v>
      </c>
      <c r="Z452" s="67" t="s">
        <v>108</v>
      </c>
      <c r="AA452" s="67" t="s">
        <v>3865</v>
      </c>
      <c r="AB452" s="67"/>
      <c r="AC452" s="67"/>
      <c r="AD452" s="67"/>
      <c r="AE452" s="67"/>
    </row>
    <row r="453" spans="1:31" hidden="1" x14ac:dyDescent="0.25">
      <c r="A453" s="66">
        <v>43695</v>
      </c>
      <c r="B453" s="67">
        <v>5985</v>
      </c>
      <c r="C453" s="67">
        <v>6514</v>
      </c>
      <c r="D453" s="67" t="s">
        <v>3866</v>
      </c>
      <c r="E453" s="67" t="s">
        <v>125</v>
      </c>
      <c r="F453" s="67" t="s">
        <v>46</v>
      </c>
      <c r="G453" s="68">
        <v>0.58333333333333337</v>
      </c>
      <c r="H453" s="69" t="s">
        <v>3867</v>
      </c>
      <c r="I453" s="69" t="s">
        <v>3868</v>
      </c>
      <c r="J453" s="67" t="s">
        <v>3864</v>
      </c>
      <c r="K453" s="67" t="s">
        <v>47</v>
      </c>
      <c r="L453" s="67">
        <v>9</v>
      </c>
      <c r="M453" s="67" t="s">
        <v>31</v>
      </c>
      <c r="N453" s="67" t="s">
        <v>459</v>
      </c>
      <c r="O453" s="67" t="s">
        <v>36</v>
      </c>
      <c r="P453" s="67" t="s">
        <v>49</v>
      </c>
      <c r="Q453" s="67" t="s">
        <v>378</v>
      </c>
      <c r="R453" s="67" t="s">
        <v>50</v>
      </c>
      <c r="S453" s="67" t="s">
        <v>65</v>
      </c>
      <c r="T453" s="67" t="s">
        <v>147</v>
      </c>
      <c r="U453" s="67" t="s">
        <v>51</v>
      </c>
      <c r="V453" s="67" t="s">
        <v>66</v>
      </c>
      <c r="W453" s="67" t="s">
        <v>149</v>
      </c>
      <c r="X453" s="67" t="s">
        <v>107</v>
      </c>
      <c r="Y453" s="67" t="s">
        <v>129</v>
      </c>
      <c r="Z453" s="67" t="s">
        <v>108</v>
      </c>
      <c r="AA453" s="67" t="s">
        <v>3865</v>
      </c>
      <c r="AB453" s="67"/>
      <c r="AC453" s="67"/>
      <c r="AD453" s="67"/>
      <c r="AE453" s="67"/>
    </row>
    <row r="454" spans="1:31" hidden="1" x14ac:dyDescent="0.25">
      <c r="A454" s="66">
        <v>43695</v>
      </c>
      <c r="B454" s="67">
        <v>5979</v>
      </c>
      <c r="C454" s="67">
        <v>6508</v>
      </c>
      <c r="D454" s="67" t="s">
        <v>3869</v>
      </c>
      <c r="E454" s="67" t="s">
        <v>741</v>
      </c>
      <c r="F454" s="67" t="s">
        <v>405</v>
      </c>
      <c r="G454" s="68">
        <v>0.59027777777777779</v>
      </c>
      <c r="H454" s="69" t="s">
        <v>3870</v>
      </c>
      <c r="I454" s="69" t="s">
        <v>3871</v>
      </c>
      <c r="J454" s="67" t="s">
        <v>3872</v>
      </c>
      <c r="K454" s="67" t="s">
        <v>47</v>
      </c>
      <c r="L454" s="67">
        <v>64</v>
      </c>
      <c r="M454" s="67" t="s">
        <v>31</v>
      </c>
      <c r="N454" s="67" t="s">
        <v>36</v>
      </c>
      <c r="O454" s="67" t="s">
        <v>36</v>
      </c>
      <c r="P454" s="67" t="s">
        <v>33</v>
      </c>
      <c r="Q454" s="67" t="s">
        <v>60</v>
      </c>
      <c r="R454" s="67" t="s">
        <v>76</v>
      </c>
      <c r="S454" s="67" t="s">
        <v>43</v>
      </c>
      <c r="T454" s="67" t="s">
        <v>36</v>
      </c>
      <c r="U454" s="67" t="s">
        <v>70</v>
      </c>
      <c r="V454" s="67" t="s">
        <v>37</v>
      </c>
      <c r="W454" s="67" t="s">
        <v>54</v>
      </c>
      <c r="X454" s="67" t="s">
        <v>39</v>
      </c>
      <c r="Y454" s="67" t="s">
        <v>39</v>
      </c>
      <c r="Z454" s="67" t="s">
        <v>40</v>
      </c>
      <c r="AA454" s="67" t="s">
        <v>3873</v>
      </c>
      <c r="AB454" s="67" t="s">
        <v>3874</v>
      </c>
      <c r="AC454" s="67" t="s">
        <v>3875</v>
      </c>
      <c r="AD454" s="67" t="s">
        <v>3876</v>
      </c>
      <c r="AE454" s="67"/>
    </row>
    <row r="455" spans="1:31" hidden="1" x14ac:dyDescent="0.25">
      <c r="A455" s="66">
        <v>43695</v>
      </c>
      <c r="B455" s="67">
        <v>5978</v>
      </c>
      <c r="C455" s="67">
        <v>6507</v>
      </c>
      <c r="D455" s="67" t="s">
        <v>3877</v>
      </c>
      <c r="E455" s="67" t="s">
        <v>404</v>
      </c>
      <c r="F455" s="67" t="s">
        <v>405</v>
      </c>
      <c r="G455" s="68">
        <v>0.68055555555555558</v>
      </c>
      <c r="H455" s="69" t="s">
        <v>3878</v>
      </c>
      <c r="I455" s="69" t="s">
        <v>3879</v>
      </c>
      <c r="J455" s="67" t="s">
        <v>3880</v>
      </c>
      <c r="K455" s="67" t="s">
        <v>30</v>
      </c>
      <c r="L455" s="67">
        <v>84</v>
      </c>
      <c r="M455" s="67" t="s">
        <v>31</v>
      </c>
      <c r="N455" s="67" t="s">
        <v>36</v>
      </c>
      <c r="O455" s="67" t="s">
        <v>368</v>
      </c>
      <c r="P455" s="67" t="s">
        <v>33</v>
      </c>
      <c r="Q455" s="67" t="s">
        <v>60</v>
      </c>
      <c r="R455" s="67" t="s">
        <v>76</v>
      </c>
      <c r="S455" s="67" t="s">
        <v>521</v>
      </c>
      <c r="T455" s="67" t="s">
        <v>36</v>
      </c>
      <c r="U455" s="67" t="s">
        <v>51</v>
      </c>
      <c r="V455" s="67" t="s">
        <v>66</v>
      </c>
      <c r="W455" s="67" t="s">
        <v>54</v>
      </c>
      <c r="X455" s="67" t="s">
        <v>39</v>
      </c>
      <c r="Y455" s="67" t="s">
        <v>39</v>
      </c>
      <c r="Z455" s="67" t="s">
        <v>108</v>
      </c>
      <c r="AA455" s="67" t="s">
        <v>3881</v>
      </c>
      <c r="AB455" s="67" t="s">
        <v>3882</v>
      </c>
      <c r="AC455" s="67"/>
      <c r="AD455" s="67"/>
      <c r="AE455" s="67"/>
    </row>
    <row r="456" spans="1:31" hidden="1" x14ac:dyDescent="0.25">
      <c r="A456" s="66">
        <v>43695</v>
      </c>
      <c r="B456" s="67">
        <v>5976</v>
      </c>
      <c r="C456" s="67">
        <v>6505</v>
      </c>
      <c r="D456" s="67" t="s">
        <v>3883</v>
      </c>
      <c r="E456" s="67" t="s">
        <v>125</v>
      </c>
      <c r="F456" s="67" t="s">
        <v>46</v>
      </c>
      <c r="G456" s="68">
        <v>0.67708333333333337</v>
      </c>
      <c r="H456" s="69" t="s">
        <v>3884</v>
      </c>
      <c r="I456" s="69" t="s">
        <v>3885</v>
      </c>
      <c r="J456" s="67" t="s">
        <v>3886</v>
      </c>
      <c r="K456" s="67" t="s">
        <v>30</v>
      </c>
      <c r="L456" s="67">
        <v>70</v>
      </c>
      <c r="M456" s="67" t="s">
        <v>31</v>
      </c>
      <c r="N456" s="67" t="s">
        <v>519</v>
      </c>
      <c r="O456" s="67" t="s">
        <v>451</v>
      </c>
      <c r="P456" s="67" t="s">
        <v>62</v>
      </c>
      <c r="Q456" s="67" t="s">
        <v>60</v>
      </c>
      <c r="R456" s="67" t="s">
        <v>35</v>
      </c>
      <c r="S456" s="67" t="s">
        <v>65</v>
      </c>
      <c r="T456" s="67" t="s">
        <v>36</v>
      </c>
      <c r="U456" s="67" t="s">
        <v>109</v>
      </c>
      <c r="V456" s="67" t="s">
        <v>66</v>
      </c>
      <c r="W456" s="67" t="s">
        <v>54</v>
      </c>
      <c r="X456" s="67" t="s">
        <v>107</v>
      </c>
      <c r="Y456" s="67" t="s">
        <v>129</v>
      </c>
      <c r="Z456" s="67" t="s">
        <v>108</v>
      </c>
      <c r="AA456" s="67" t="s">
        <v>3887</v>
      </c>
      <c r="AB456" s="67" t="s">
        <v>3888</v>
      </c>
      <c r="AC456" s="67" t="s">
        <v>3889</v>
      </c>
      <c r="AD456" s="67" t="s">
        <v>3890</v>
      </c>
      <c r="AE456" s="67"/>
    </row>
    <row r="457" spans="1:31" hidden="1" x14ac:dyDescent="0.25">
      <c r="A457" s="66">
        <v>43694</v>
      </c>
      <c r="B457" s="67">
        <v>6008</v>
      </c>
      <c r="C457" s="67">
        <v>6543</v>
      </c>
      <c r="D457" s="67" t="s">
        <v>4386</v>
      </c>
      <c r="E457" s="67" t="s">
        <v>1917</v>
      </c>
      <c r="F457" s="67" t="s">
        <v>405</v>
      </c>
      <c r="G457" s="68"/>
      <c r="H457" s="69" t="s">
        <v>4387</v>
      </c>
      <c r="I457" s="69" t="s">
        <v>4388</v>
      </c>
      <c r="J457" s="67" t="s">
        <v>4389</v>
      </c>
      <c r="K457" s="67" t="s">
        <v>30</v>
      </c>
      <c r="L457" s="67">
        <v>65</v>
      </c>
      <c r="M457" s="67" t="s">
        <v>31</v>
      </c>
      <c r="N457" s="67" t="s">
        <v>32</v>
      </c>
      <c r="O457" s="67" t="s">
        <v>48</v>
      </c>
      <c r="P457" s="67" t="s">
        <v>62</v>
      </c>
      <c r="Q457" s="67" t="s">
        <v>60</v>
      </c>
      <c r="R457" s="67" t="s">
        <v>35</v>
      </c>
      <c r="S457" s="67" t="s">
        <v>3823</v>
      </c>
      <c r="T457" s="67" t="s">
        <v>36</v>
      </c>
      <c r="U457" s="67" t="s">
        <v>44</v>
      </c>
      <c r="V457" s="67" t="s">
        <v>37</v>
      </c>
      <c r="W457" s="67" t="s">
        <v>4390</v>
      </c>
      <c r="X457" s="67" t="s">
        <v>39</v>
      </c>
      <c r="Y457" s="67" t="s">
        <v>103</v>
      </c>
      <c r="Z457" s="67" t="s">
        <v>45</v>
      </c>
      <c r="AA457" s="67" t="s">
        <v>4391</v>
      </c>
      <c r="AB457" s="67" t="s">
        <v>4392</v>
      </c>
      <c r="AC457" s="67" t="s">
        <v>4393</v>
      </c>
      <c r="AD457" s="67"/>
      <c r="AE457" s="67"/>
    </row>
    <row r="458" spans="1:31" hidden="1" x14ac:dyDescent="0.25">
      <c r="A458" s="66">
        <v>43694</v>
      </c>
      <c r="B458" s="67">
        <v>5974</v>
      </c>
      <c r="C458" s="67">
        <v>6503</v>
      </c>
      <c r="D458" s="67" t="s">
        <v>3891</v>
      </c>
      <c r="E458" s="67" t="s">
        <v>364</v>
      </c>
      <c r="F458" s="67" t="s">
        <v>364</v>
      </c>
      <c r="G458" s="68">
        <v>0.58333333333333337</v>
      </c>
      <c r="H458" s="69" t="s">
        <v>3892</v>
      </c>
      <c r="I458" s="69" t="s">
        <v>3893</v>
      </c>
      <c r="J458" s="67" t="s">
        <v>3894</v>
      </c>
      <c r="K458" s="67" t="s">
        <v>47</v>
      </c>
      <c r="L458" s="67">
        <v>81</v>
      </c>
      <c r="M458" s="67" t="s">
        <v>31</v>
      </c>
      <c r="N458" s="67" t="s">
        <v>32</v>
      </c>
      <c r="O458" s="67" t="s">
        <v>48</v>
      </c>
      <c r="P458" s="67" t="s">
        <v>42</v>
      </c>
      <c r="Q458" s="67" t="s">
        <v>60</v>
      </c>
      <c r="R458" s="67" t="s">
        <v>35</v>
      </c>
      <c r="S458" s="67" t="s">
        <v>57</v>
      </c>
      <c r="T458" s="67" t="s">
        <v>36</v>
      </c>
      <c r="U458" s="67" t="s">
        <v>44</v>
      </c>
      <c r="V458" s="67" t="s">
        <v>37</v>
      </c>
      <c r="W458" s="67" t="s">
        <v>38</v>
      </c>
      <c r="X458" s="67" t="s">
        <v>71</v>
      </c>
      <c r="Y458" s="67" t="s">
        <v>103</v>
      </c>
      <c r="Z458" s="67" t="s">
        <v>45</v>
      </c>
      <c r="AA458" s="67" t="s">
        <v>3895</v>
      </c>
      <c r="AB458" s="67"/>
      <c r="AC458" s="67"/>
      <c r="AD458" s="67"/>
      <c r="AE458" s="67"/>
    </row>
    <row r="459" spans="1:31" hidden="1" x14ac:dyDescent="0.25">
      <c r="A459" s="66">
        <v>43694</v>
      </c>
      <c r="B459" s="67">
        <v>5973</v>
      </c>
      <c r="C459" s="67">
        <v>6502</v>
      </c>
      <c r="D459" s="67" t="s">
        <v>3896</v>
      </c>
      <c r="E459" s="67" t="s">
        <v>58</v>
      </c>
      <c r="F459" s="67" t="s">
        <v>59</v>
      </c>
      <c r="G459" s="68"/>
      <c r="H459" s="69" t="s">
        <v>3897</v>
      </c>
      <c r="I459" s="69" t="s">
        <v>3898</v>
      </c>
      <c r="J459" s="67" t="s">
        <v>3899</v>
      </c>
      <c r="K459" s="67" t="s">
        <v>30</v>
      </c>
      <c r="L459" s="67">
        <v>80</v>
      </c>
      <c r="M459" s="67" t="s">
        <v>31</v>
      </c>
      <c r="N459" s="67" t="s">
        <v>32</v>
      </c>
      <c r="O459" s="67" t="s">
        <v>48</v>
      </c>
      <c r="P459" s="67" t="s">
        <v>62</v>
      </c>
      <c r="Q459" s="67" t="s">
        <v>60</v>
      </c>
      <c r="R459" s="67" t="s">
        <v>35</v>
      </c>
      <c r="S459" s="67" t="s">
        <v>346</v>
      </c>
      <c r="T459" s="67" t="s">
        <v>36</v>
      </c>
      <c r="U459" s="67" t="s">
        <v>44</v>
      </c>
      <c r="V459" s="67" t="s">
        <v>37</v>
      </c>
      <c r="W459" s="67" t="s">
        <v>38</v>
      </c>
      <c r="X459" s="67" t="s">
        <v>39</v>
      </c>
      <c r="Y459" s="67" t="s">
        <v>39</v>
      </c>
      <c r="Z459" s="67" t="s">
        <v>45</v>
      </c>
      <c r="AA459" s="67" t="s">
        <v>3900</v>
      </c>
      <c r="AB459" s="67" t="s">
        <v>3901</v>
      </c>
      <c r="AC459" s="67" t="s">
        <v>3902</v>
      </c>
      <c r="AD459" s="67"/>
      <c r="AE459" s="67"/>
    </row>
    <row r="460" spans="1:31" hidden="1" x14ac:dyDescent="0.25">
      <c r="A460" s="66">
        <v>43694</v>
      </c>
      <c r="B460" s="67">
        <v>5971</v>
      </c>
      <c r="C460" s="67">
        <v>6500</v>
      </c>
      <c r="D460" s="67" t="s">
        <v>3903</v>
      </c>
      <c r="E460" s="67" t="s">
        <v>699</v>
      </c>
      <c r="F460" s="67" t="s">
        <v>122</v>
      </c>
      <c r="G460" s="68">
        <v>0.56597222222222221</v>
      </c>
      <c r="H460" s="69" t="s">
        <v>3904</v>
      </c>
      <c r="I460" s="69" t="s">
        <v>3905</v>
      </c>
      <c r="J460" s="67" t="s">
        <v>3906</v>
      </c>
      <c r="K460" s="67" t="s">
        <v>47</v>
      </c>
      <c r="L460" s="67">
        <v>68</v>
      </c>
      <c r="M460" s="67" t="s">
        <v>31</v>
      </c>
      <c r="N460" s="67" t="s">
        <v>138</v>
      </c>
      <c r="O460" s="67" t="s">
        <v>36</v>
      </c>
      <c r="P460" s="67" t="s">
        <v>62</v>
      </c>
      <c r="Q460" s="67" t="s">
        <v>60</v>
      </c>
      <c r="R460" s="67" t="s">
        <v>35</v>
      </c>
      <c r="S460" s="67" t="s">
        <v>65</v>
      </c>
      <c r="T460" s="67" t="s">
        <v>147</v>
      </c>
      <c r="U460" s="67" t="s">
        <v>109</v>
      </c>
      <c r="V460" s="67" t="s">
        <v>66</v>
      </c>
      <c r="W460" s="67" t="s">
        <v>149</v>
      </c>
      <c r="X460" s="67" t="s">
        <v>107</v>
      </c>
      <c r="Y460" s="67" t="s">
        <v>129</v>
      </c>
      <c r="Z460" s="67" t="s">
        <v>108</v>
      </c>
      <c r="AA460" s="67" t="s">
        <v>3907</v>
      </c>
      <c r="AB460" s="67" t="s">
        <v>3908</v>
      </c>
      <c r="AC460" s="67" t="s">
        <v>3909</v>
      </c>
      <c r="AD460" s="67" t="s">
        <v>3910</v>
      </c>
      <c r="AE460" s="67"/>
    </row>
    <row r="461" spans="1:31" hidden="1" x14ac:dyDescent="0.25">
      <c r="A461" s="66">
        <v>43694</v>
      </c>
      <c r="B461" s="67">
        <v>5970</v>
      </c>
      <c r="C461" s="67">
        <v>6499</v>
      </c>
      <c r="D461" s="67" t="s">
        <v>4493</v>
      </c>
      <c r="E461" s="67" t="s">
        <v>1390</v>
      </c>
      <c r="F461" s="67" t="s">
        <v>123</v>
      </c>
      <c r="G461" s="68">
        <v>0.50555555555555554</v>
      </c>
      <c r="H461" s="69" t="s">
        <v>3911</v>
      </c>
      <c r="I461" s="69" t="s">
        <v>3912</v>
      </c>
      <c r="J461" s="67" t="s">
        <v>3913</v>
      </c>
      <c r="K461" s="67" t="s">
        <v>47</v>
      </c>
      <c r="L461" s="67">
        <v>79</v>
      </c>
      <c r="M461" s="67" t="s">
        <v>31</v>
      </c>
      <c r="N461" s="67" t="s">
        <v>36</v>
      </c>
      <c r="O461" s="67" t="s">
        <v>36</v>
      </c>
      <c r="P461" s="67" t="s">
        <v>42</v>
      </c>
      <c r="Q461" s="67" t="s">
        <v>60</v>
      </c>
      <c r="R461" s="67" t="s">
        <v>35</v>
      </c>
      <c r="S461" s="67" t="s">
        <v>65</v>
      </c>
      <c r="T461" s="67" t="s">
        <v>863</v>
      </c>
      <c r="U461" s="67" t="s">
        <v>109</v>
      </c>
      <c r="V461" s="67" t="s">
        <v>66</v>
      </c>
      <c r="W461" s="67" t="s">
        <v>54</v>
      </c>
      <c r="X461" s="67" t="s">
        <v>39</v>
      </c>
      <c r="Y461" s="67" t="s">
        <v>129</v>
      </c>
      <c r="Z461" s="67" t="s">
        <v>108</v>
      </c>
      <c r="AA461" s="67" t="s">
        <v>3914</v>
      </c>
      <c r="AB461" s="67" t="s">
        <v>3915</v>
      </c>
      <c r="AC461" s="67" t="s">
        <v>3916</v>
      </c>
      <c r="AD461" s="67"/>
      <c r="AE461" s="67"/>
    </row>
    <row r="462" spans="1:31" hidden="1" x14ac:dyDescent="0.25">
      <c r="A462" s="66">
        <v>43694</v>
      </c>
      <c r="B462" s="67">
        <v>5969</v>
      </c>
      <c r="C462" s="67">
        <v>6497</v>
      </c>
      <c r="D462" s="67" t="s">
        <v>3917</v>
      </c>
      <c r="E462" s="67" t="s">
        <v>156</v>
      </c>
      <c r="F462" s="67" t="s">
        <v>123</v>
      </c>
      <c r="G462" s="68">
        <v>0.64583333333333337</v>
      </c>
      <c r="H462" s="69" t="s">
        <v>3918</v>
      </c>
      <c r="I462" s="69" t="s">
        <v>3919</v>
      </c>
      <c r="J462" s="67" t="s">
        <v>3920</v>
      </c>
      <c r="K462" s="67" t="s">
        <v>47</v>
      </c>
      <c r="L462" s="67">
        <v>4</v>
      </c>
      <c r="M462" s="67" t="s">
        <v>119</v>
      </c>
      <c r="N462" s="67" t="s">
        <v>437</v>
      </c>
      <c r="O462" s="67" t="s">
        <v>53</v>
      </c>
      <c r="P462" s="67" t="s">
        <v>33</v>
      </c>
      <c r="Q462" s="67" t="s">
        <v>36</v>
      </c>
      <c r="R462" s="67" t="s">
        <v>76</v>
      </c>
      <c r="S462" s="67" t="s">
        <v>65</v>
      </c>
      <c r="T462" s="67" t="s">
        <v>36</v>
      </c>
      <c r="U462" s="67" t="s">
        <v>109</v>
      </c>
      <c r="V462" s="67" t="s">
        <v>66</v>
      </c>
      <c r="W462" s="67" t="s">
        <v>54</v>
      </c>
      <c r="X462" s="67" t="s">
        <v>71</v>
      </c>
      <c r="Y462" s="67" t="s">
        <v>129</v>
      </c>
      <c r="Z462" s="67" t="s">
        <v>108</v>
      </c>
      <c r="AA462" s="67" t="s">
        <v>3921</v>
      </c>
      <c r="AB462" s="67" t="s">
        <v>3922</v>
      </c>
      <c r="AC462" s="67" t="s">
        <v>3923</v>
      </c>
      <c r="AD462" s="67" t="s">
        <v>3924</v>
      </c>
      <c r="AE462" s="67" t="s">
        <v>4394</v>
      </c>
    </row>
    <row r="463" spans="1:31" hidden="1" x14ac:dyDescent="0.25">
      <c r="A463" s="66">
        <v>43694</v>
      </c>
      <c r="B463" s="67">
        <v>5969</v>
      </c>
      <c r="C463" s="67">
        <v>6498</v>
      </c>
      <c r="D463" s="67" t="s">
        <v>3917</v>
      </c>
      <c r="E463" s="67" t="s">
        <v>156</v>
      </c>
      <c r="F463" s="67" t="s">
        <v>123</v>
      </c>
      <c r="G463" s="68">
        <v>0.64583333333333337</v>
      </c>
      <c r="H463" s="69" t="s">
        <v>3918</v>
      </c>
      <c r="I463" s="69" t="s">
        <v>3919</v>
      </c>
      <c r="J463" s="67" t="s">
        <v>3920</v>
      </c>
      <c r="K463" s="67" t="s">
        <v>47</v>
      </c>
      <c r="L463" s="67">
        <v>29</v>
      </c>
      <c r="M463" s="67" t="s">
        <v>119</v>
      </c>
      <c r="N463" s="67" t="s">
        <v>36</v>
      </c>
      <c r="O463" s="67" t="s">
        <v>53</v>
      </c>
      <c r="P463" s="67" t="s">
        <v>33</v>
      </c>
      <c r="Q463" s="67" t="s">
        <v>36</v>
      </c>
      <c r="R463" s="67" t="s">
        <v>35</v>
      </c>
      <c r="S463" s="67" t="s">
        <v>65</v>
      </c>
      <c r="T463" s="67" t="s">
        <v>36</v>
      </c>
      <c r="U463" s="67" t="s">
        <v>44</v>
      </c>
      <c r="V463" s="67" t="s">
        <v>66</v>
      </c>
      <c r="W463" s="67" t="s">
        <v>54</v>
      </c>
      <c r="X463" s="67" t="s">
        <v>71</v>
      </c>
      <c r="Y463" s="67" t="s">
        <v>129</v>
      </c>
      <c r="Z463" s="67" t="s">
        <v>108</v>
      </c>
      <c r="AA463" s="67" t="s">
        <v>3921</v>
      </c>
      <c r="AB463" s="67" t="s">
        <v>3922</v>
      </c>
      <c r="AC463" s="67" t="s">
        <v>3923</v>
      </c>
      <c r="AD463" s="67" t="s">
        <v>3924</v>
      </c>
      <c r="AE463" s="67" t="s">
        <v>4394</v>
      </c>
    </row>
    <row r="464" spans="1:31" hidden="1" x14ac:dyDescent="0.25">
      <c r="A464" s="66">
        <v>43694</v>
      </c>
      <c r="B464" s="67">
        <v>5963</v>
      </c>
      <c r="C464" s="67">
        <v>6479</v>
      </c>
      <c r="D464" s="67" t="s">
        <v>3925</v>
      </c>
      <c r="E464" s="67" t="s">
        <v>80</v>
      </c>
      <c r="F464" s="67" t="s">
        <v>80</v>
      </c>
      <c r="G464" s="68">
        <v>0.57291666666666663</v>
      </c>
      <c r="H464" s="69" t="s">
        <v>3926</v>
      </c>
      <c r="I464" s="69" t="s">
        <v>3927</v>
      </c>
      <c r="J464" s="67" t="s">
        <v>3928</v>
      </c>
      <c r="K464" s="67" t="s">
        <v>30</v>
      </c>
      <c r="L464" s="67">
        <v>43</v>
      </c>
      <c r="M464" s="67" t="s">
        <v>119</v>
      </c>
      <c r="N464" s="67" t="s">
        <v>615</v>
      </c>
      <c r="O464" s="67" t="s">
        <v>53</v>
      </c>
      <c r="P464" s="67" t="s">
        <v>49</v>
      </c>
      <c r="Q464" s="67" t="s">
        <v>34</v>
      </c>
      <c r="R464" s="67" t="s">
        <v>50</v>
      </c>
      <c r="S464" s="67" t="s">
        <v>65</v>
      </c>
      <c r="T464" s="67" t="s">
        <v>36</v>
      </c>
      <c r="U464" s="67" t="s">
        <v>51</v>
      </c>
      <c r="V464" s="67" t="s">
        <v>66</v>
      </c>
      <c r="W464" s="67" t="s">
        <v>54</v>
      </c>
      <c r="X464" s="67" t="s">
        <v>107</v>
      </c>
      <c r="Y464" s="67" t="s">
        <v>129</v>
      </c>
      <c r="Z464" s="67" t="s">
        <v>108</v>
      </c>
      <c r="AA464" s="67" t="s">
        <v>3929</v>
      </c>
      <c r="AB464" s="67" t="s">
        <v>3930</v>
      </c>
      <c r="AC464" s="67" t="s">
        <v>3931</v>
      </c>
      <c r="AD464" s="67"/>
      <c r="AE464" s="67"/>
    </row>
    <row r="465" spans="1:31" hidden="1" x14ac:dyDescent="0.25">
      <c r="A465" s="66">
        <v>43694</v>
      </c>
      <c r="B465" s="67">
        <v>5963</v>
      </c>
      <c r="C465" s="67">
        <v>6480</v>
      </c>
      <c r="D465" s="67" t="s">
        <v>3925</v>
      </c>
      <c r="E465" s="67" t="s">
        <v>80</v>
      </c>
      <c r="F465" s="67" t="s">
        <v>80</v>
      </c>
      <c r="G465" s="68">
        <v>0.57291666666666663</v>
      </c>
      <c r="H465" s="69" t="s">
        <v>3926</v>
      </c>
      <c r="I465" s="69" t="s">
        <v>3927</v>
      </c>
      <c r="J465" s="67" t="s">
        <v>3928</v>
      </c>
      <c r="K465" s="67" t="s">
        <v>47</v>
      </c>
      <c r="L465" s="67">
        <v>12</v>
      </c>
      <c r="M465" s="67" t="s">
        <v>119</v>
      </c>
      <c r="N465" s="67" t="s">
        <v>615</v>
      </c>
      <c r="O465" s="67" t="s">
        <v>53</v>
      </c>
      <c r="P465" s="67" t="s">
        <v>49</v>
      </c>
      <c r="Q465" s="67" t="s">
        <v>34</v>
      </c>
      <c r="R465" s="67" t="s">
        <v>50</v>
      </c>
      <c r="S465" s="67" t="s">
        <v>65</v>
      </c>
      <c r="T465" s="67" t="s">
        <v>36</v>
      </c>
      <c r="U465" s="67" t="s">
        <v>51</v>
      </c>
      <c r="V465" s="67" t="s">
        <v>66</v>
      </c>
      <c r="W465" s="67" t="s">
        <v>54</v>
      </c>
      <c r="X465" s="67" t="s">
        <v>107</v>
      </c>
      <c r="Y465" s="67" t="s">
        <v>129</v>
      </c>
      <c r="Z465" s="67" t="s">
        <v>108</v>
      </c>
      <c r="AA465" s="67" t="s">
        <v>3929</v>
      </c>
      <c r="AB465" s="67" t="s">
        <v>3930</v>
      </c>
      <c r="AC465" s="67" t="s">
        <v>3931</v>
      </c>
      <c r="AD465" s="67"/>
      <c r="AE465" s="67"/>
    </row>
    <row r="466" spans="1:31" hidden="1" x14ac:dyDescent="0.25">
      <c r="A466" s="66">
        <v>43694</v>
      </c>
      <c r="B466" s="67">
        <v>5963</v>
      </c>
      <c r="C466" s="67">
        <v>6481</v>
      </c>
      <c r="D466" s="67" t="s">
        <v>3925</v>
      </c>
      <c r="E466" s="67" t="s">
        <v>80</v>
      </c>
      <c r="F466" s="67" t="s">
        <v>80</v>
      </c>
      <c r="G466" s="68">
        <v>0.57291666666666663</v>
      </c>
      <c r="H466" s="69" t="s">
        <v>3926</v>
      </c>
      <c r="I466" s="69" t="s">
        <v>3927</v>
      </c>
      <c r="J466" s="67" t="s">
        <v>3928</v>
      </c>
      <c r="K466" s="67" t="s">
        <v>47</v>
      </c>
      <c r="L466" s="67">
        <v>12</v>
      </c>
      <c r="M466" s="67" t="s">
        <v>119</v>
      </c>
      <c r="N466" s="67" t="s">
        <v>615</v>
      </c>
      <c r="O466" s="67" t="s">
        <v>53</v>
      </c>
      <c r="P466" s="67" t="s">
        <v>49</v>
      </c>
      <c r="Q466" s="67" t="s">
        <v>34</v>
      </c>
      <c r="R466" s="67" t="s">
        <v>50</v>
      </c>
      <c r="S466" s="67" t="s">
        <v>65</v>
      </c>
      <c r="T466" s="67" t="s">
        <v>36</v>
      </c>
      <c r="U466" s="67" t="s">
        <v>51</v>
      </c>
      <c r="V466" s="67" t="s">
        <v>66</v>
      </c>
      <c r="W466" s="67" t="s">
        <v>54</v>
      </c>
      <c r="X466" s="67" t="s">
        <v>107</v>
      </c>
      <c r="Y466" s="67" t="s">
        <v>129</v>
      </c>
      <c r="Z466" s="67" t="s">
        <v>108</v>
      </c>
      <c r="AA466" s="67" t="s">
        <v>3929</v>
      </c>
      <c r="AB466" s="67" t="s">
        <v>3930</v>
      </c>
      <c r="AC466" s="67" t="s">
        <v>3931</v>
      </c>
      <c r="AD466" s="67"/>
      <c r="AE466" s="67"/>
    </row>
    <row r="467" spans="1:31" hidden="1" x14ac:dyDescent="0.25">
      <c r="A467" s="66">
        <v>43694</v>
      </c>
      <c r="B467" s="67">
        <v>5963</v>
      </c>
      <c r="C467" s="67">
        <v>6482</v>
      </c>
      <c r="D467" s="67" t="s">
        <v>3925</v>
      </c>
      <c r="E467" s="67" t="s">
        <v>80</v>
      </c>
      <c r="F467" s="67" t="s">
        <v>80</v>
      </c>
      <c r="G467" s="68">
        <v>0.57291666666666663</v>
      </c>
      <c r="H467" s="69" t="s">
        <v>3926</v>
      </c>
      <c r="I467" s="69" t="s">
        <v>3927</v>
      </c>
      <c r="J467" s="67" t="s">
        <v>3928</v>
      </c>
      <c r="K467" s="67" t="s">
        <v>47</v>
      </c>
      <c r="L467" s="67">
        <v>13</v>
      </c>
      <c r="M467" s="67" t="s">
        <v>119</v>
      </c>
      <c r="N467" s="67" t="s">
        <v>615</v>
      </c>
      <c r="O467" s="67" t="s">
        <v>53</v>
      </c>
      <c r="P467" s="67" t="s">
        <v>49</v>
      </c>
      <c r="Q467" s="67" t="s">
        <v>34</v>
      </c>
      <c r="R467" s="67" t="s">
        <v>50</v>
      </c>
      <c r="S467" s="67" t="s">
        <v>65</v>
      </c>
      <c r="T467" s="67" t="s">
        <v>36</v>
      </c>
      <c r="U467" s="67" t="s">
        <v>51</v>
      </c>
      <c r="V467" s="67" t="s">
        <v>66</v>
      </c>
      <c r="W467" s="67" t="s">
        <v>54</v>
      </c>
      <c r="X467" s="67" t="s">
        <v>107</v>
      </c>
      <c r="Y467" s="67" t="s">
        <v>129</v>
      </c>
      <c r="Z467" s="67" t="s">
        <v>108</v>
      </c>
      <c r="AA467" s="67" t="s">
        <v>3929</v>
      </c>
      <c r="AB467" s="67" t="s">
        <v>3930</v>
      </c>
      <c r="AC467" s="67" t="s">
        <v>3931</v>
      </c>
      <c r="AD467" s="67"/>
      <c r="AE467" s="67"/>
    </row>
    <row r="468" spans="1:31" hidden="1" x14ac:dyDescent="0.25">
      <c r="A468" s="66">
        <v>43694</v>
      </c>
      <c r="B468" s="67">
        <v>5963</v>
      </c>
      <c r="C468" s="67">
        <v>6483</v>
      </c>
      <c r="D468" s="67" t="s">
        <v>3925</v>
      </c>
      <c r="E468" s="67" t="s">
        <v>80</v>
      </c>
      <c r="F468" s="67" t="s">
        <v>80</v>
      </c>
      <c r="G468" s="68">
        <v>0.57291666666666663</v>
      </c>
      <c r="H468" s="69" t="s">
        <v>3926</v>
      </c>
      <c r="I468" s="69" t="s">
        <v>3927</v>
      </c>
      <c r="J468" s="67" t="s">
        <v>3928</v>
      </c>
      <c r="K468" s="67" t="s">
        <v>47</v>
      </c>
      <c r="L468" s="67">
        <v>14</v>
      </c>
      <c r="M468" s="67" t="s">
        <v>119</v>
      </c>
      <c r="N468" s="67" t="s">
        <v>615</v>
      </c>
      <c r="O468" s="67" t="s">
        <v>53</v>
      </c>
      <c r="P468" s="67" t="s">
        <v>49</v>
      </c>
      <c r="Q468" s="67" t="s">
        <v>34</v>
      </c>
      <c r="R468" s="67" t="s">
        <v>50</v>
      </c>
      <c r="S468" s="67" t="s">
        <v>65</v>
      </c>
      <c r="T468" s="67" t="s">
        <v>36</v>
      </c>
      <c r="U468" s="67" t="s">
        <v>51</v>
      </c>
      <c r="V468" s="67" t="s">
        <v>66</v>
      </c>
      <c r="W468" s="67" t="s">
        <v>54</v>
      </c>
      <c r="X468" s="67" t="s">
        <v>107</v>
      </c>
      <c r="Y468" s="67" t="s">
        <v>129</v>
      </c>
      <c r="Z468" s="67" t="s">
        <v>108</v>
      </c>
      <c r="AA468" s="67" t="s">
        <v>3929</v>
      </c>
      <c r="AB468" s="67" t="s">
        <v>3930</v>
      </c>
      <c r="AC468" s="67" t="s">
        <v>3931</v>
      </c>
      <c r="AD468" s="67"/>
      <c r="AE468" s="67"/>
    </row>
    <row r="469" spans="1:31" hidden="1" x14ac:dyDescent="0.25">
      <c r="A469" s="66">
        <v>43693</v>
      </c>
      <c r="B469" s="67">
        <v>5992</v>
      </c>
      <c r="C469" s="67">
        <v>6522</v>
      </c>
      <c r="D469" s="67" t="s">
        <v>4395</v>
      </c>
      <c r="E469" s="67" t="s">
        <v>1255</v>
      </c>
      <c r="F469" s="67" t="s">
        <v>537</v>
      </c>
      <c r="G469" s="68"/>
      <c r="H469" s="69" t="s">
        <v>4396</v>
      </c>
      <c r="I469" s="69" t="s">
        <v>4397</v>
      </c>
      <c r="J469" s="67" t="s">
        <v>4398</v>
      </c>
      <c r="K469" s="67" t="s">
        <v>47</v>
      </c>
      <c r="L469" s="67">
        <v>3</v>
      </c>
      <c r="M469" s="67" t="s">
        <v>31</v>
      </c>
      <c r="N469" s="67" t="s">
        <v>672</v>
      </c>
      <c r="O469" s="67" t="s">
        <v>48</v>
      </c>
      <c r="P469" s="67" t="s">
        <v>33</v>
      </c>
      <c r="Q469" s="67" t="s">
        <v>36</v>
      </c>
      <c r="R469" s="67" t="s">
        <v>35</v>
      </c>
      <c r="S469" s="67" t="s">
        <v>501</v>
      </c>
      <c r="T469" s="67" t="s">
        <v>863</v>
      </c>
      <c r="U469" s="67" t="s">
        <v>150</v>
      </c>
      <c r="V469" s="67" t="s">
        <v>37</v>
      </c>
      <c r="W469" s="67" t="s">
        <v>38</v>
      </c>
      <c r="X469" s="67" t="s">
        <v>71</v>
      </c>
      <c r="Y469" s="67" t="s">
        <v>71</v>
      </c>
      <c r="Z469" s="67" t="s">
        <v>40</v>
      </c>
      <c r="AA469" s="67" t="s">
        <v>4399</v>
      </c>
      <c r="AB469" s="67" t="s">
        <v>4400</v>
      </c>
      <c r="AC469" s="67" t="s">
        <v>4401</v>
      </c>
      <c r="AD469" s="67"/>
      <c r="AE469" s="67"/>
    </row>
    <row r="470" spans="1:31" hidden="1" x14ac:dyDescent="0.25">
      <c r="A470" s="66">
        <v>43693</v>
      </c>
      <c r="B470" s="67">
        <v>5972</v>
      </c>
      <c r="C470" s="67">
        <v>6501</v>
      </c>
      <c r="D470" s="67" t="s">
        <v>3932</v>
      </c>
      <c r="E470" s="67" t="s">
        <v>79</v>
      </c>
      <c r="F470" s="67" t="s">
        <v>59</v>
      </c>
      <c r="G470" s="68"/>
      <c r="H470" s="69" t="s">
        <v>3933</v>
      </c>
      <c r="I470" s="69" t="s">
        <v>3934</v>
      </c>
      <c r="J470" s="67" t="s">
        <v>3935</v>
      </c>
      <c r="K470" s="67" t="s">
        <v>30</v>
      </c>
      <c r="L470" s="67">
        <v>83</v>
      </c>
      <c r="M470" s="67" t="s">
        <v>31</v>
      </c>
      <c r="N470" s="67" t="s">
        <v>32</v>
      </c>
      <c r="O470" s="67" t="s">
        <v>48</v>
      </c>
      <c r="P470" s="67" t="s">
        <v>33</v>
      </c>
      <c r="Q470" s="67" t="s">
        <v>60</v>
      </c>
      <c r="R470" s="67" t="s">
        <v>35</v>
      </c>
      <c r="S470" s="67" t="s">
        <v>131</v>
      </c>
      <c r="T470" s="67" t="s">
        <v>36</v>
      </c>
      <c r="U470" s="67" t="s">
        <v>44</v>
      </c>
      <c r="V470" s="67" t="s">
        <v>37</v>
      </c>
      <c r="W470" s="67" t="s">
        <v>38</v>
      </c>
      <c r="X470" s="67" t="s">
        <v>39</v>
      </c>
      <c r="Y470" s="67" t="s">
        <v>39</v>
      </c>
      <c r="Z470" s="67" t="s">
        <v>45</v>
      </c>
      <c r="AA470" s="67" t="s">
        <v>3936</v>
      </c>
      <c r="AB470" s="67" t="s">
        <v>3937</v>
      </c>
      <c r="AC470" s="67" t="s">
        <v>3938</v>
      </c>
      <c r="AD470" s="67" t="s">
        <v>3939</v>
      </c>
      <c r="AE470" s="67"/>
    </row>
    <row r="471" spans="1:31" hidden="1" x14ac:dyDescent="0.25">
      <c r="A471" s="66">
        <v>43693</v>
      </c>
      <c r="B471" s="67">
        <v>5966</v>
      </c>
      <c r="C471" s="67">
        <v>6492</v>
      </c>
      <c r="D471" s="67" t="s">
        <v>2942</v>
      </c>
      <c r="E471" s="67" t="s">
        <v>297</v>
      </c>
      <c r="F471" s="67" t="s">
        <v>46</v>
      </c>
      <c r="G471" s="68">
        <v>0.58333333333333337</v>
      </c>
      <c r="H471" s="69" t="s">
        <v>3940</v>
      </c>
      <c r="I471" s="69" t="s">
        <v>3941</v>
      </c>
      <c r="J471" s="67" t="s">
        <v>3942</v>
      </c>
      <c r="K471" s="67" t="s">
        <v>30</v>
      </c>
      <c r="L471" s="67">
        <v>6</v>
      </c>
      <c r="M471" s="67" t="s">
        <v>118</v>
      </c>
      <c r="N471" s="67" t="s">
        <v>1518</v>
      </c>
      <c r="O471" s="67" t="s">
        <v>53</v>
      </c>
      <c r="P471" s="67" t="s">
        <v>49</v>
      </c>
      <c r="Q471" s="67" t="s">
        <v>36</v>
      </c>
      <c r="R471" s="67" t="s">
        <v>56</v>
      </c>
      <c r="S471" s="67" t="s">
        <v>521</v>
      </c>
      <c r="T471" s="67" t="s">
        <v>863</v>
      </c>
      <c r="U471" s="67" t="s">
        <v>51</v>
      </c>
      <c r="V471" s="67" t="s">
        <v>37</v>
      </c>
      <c r="W471" s="67" t="s">
        <v>54</v>
      </c>
      <c r="X471" s="67" t="s">
        <v>71</v>
      </c>
      <c r="Y471" s="67" t="s">
        <v>103</v>
      </c>
      <c r="Z471" s="67" t="s">
        <v>52</v>
      </c>
      <c r="AA471" s="67" t="s">
        <v>3943</v>
      </c>
      <c r="AB471" s="67" t="s">
        <v>3944</v>
      </c>
      <c r="AC471" s="67" t="s">
        <v>3945</v>
      </c>
      <c r="AD471" s="67" t="s">
        <v>3946</v>
      </c>
      <c r="AE471" s="67" t="s">
        <v>3947</v>
      </c>
    </row>
    <row r="472" spans="1:31" hidden="1" x14ac:dyDescent="0.25">
      <c r="A472" s="66">
        <v>43692</v>
      </c>
      <c r="B472" s="67">
        <v>5993</v>
      </c>
      <c r="C472" s="67">
        <v>6523</v>
      </c>
      <c r="D472" s="67" t="s">
        <v>3026</v>
      </c>
      <c r="E472" s="67" t="s">
        <v>111</v>
      </c>
      <c r="F472" s="67" t="s">
        <v>41</v>
      </c>
      <c r="G472" s="68"/>
      <c r="H472" s="69" t="s">
        <v>4402</v>
      </c>
      <c r="I472" s="69" t="s">
        <v>4403</v>
      </c>
      <c r="J472" s="67" t="s">
        <v>4404</v>
      </c>
      <c r="K472" s="67" t="s">
        <v>47</v>
      </c>
      <c r="L472" s="67"/>
      <c r="M472" s="67" t="s">
        <v>31</v>
      </c>
      <c r="N472" s="67" t="s">
        <v>36</v>
      </c>
      <c r="O472" s="67" t="s">
        <v>36</v>
      </c>
      <c r="P472" s="67" t="s">
        <v>49</v>
      </c>
      <c r="Q472" s="67" t="s">
        <v>36</v>
      </c>
      <c r="R472" s="67" t="s">
        <v>50</v>
      </c>
      <c r="S472" s="67" t="s">
        <v>65</v>
      </c>
      <c r="T472" s="67" t="s">
        <v>36</v>
      </c>
      <c r="U472" s="67" t="s">
        <v>51</v>
      </c>
      <c r="V472" s="67" t="s">
        <v>157</v>
      </c>
      <c r="W472" s="67" t="s">
        <v>54</v>
      </c>
      <c r="X472" s="67" t="s">
        <v>39</v>
      </c>
      <c r="Y472" s="67" t="s">
        <v>39</v>
      </c>
      <c r="Z472" s="67" t="s">
        <v>40</v>
      </c>
      <c r="AA472" s="67" t="s">
        <v>4405</v>
      </c>
      <c r="AB472" s="67"/>
      <c r="AC472" s="67"/>
      <c r="AD472" s="67"/>
      <c r="AE472" s="67"/>
    </row>
    <row r="473" spans="1:31" hidden="1" x14ac:dyDescent="0.25">
      <c r="A473" s="66">
        <v>43692</v>
      </c>
      <c r="B473" s="67">
        <v>5967</v>
      </c>
      <c r="C473" s="67">
        <v>6493</v>
      </c>
      <c r="D473" s="67" t="s">
        <v>3948</v>
      </c>
      <c r="E473" s="67" t="s">
        <v>867</v>
      </c>
      <c r="F473" s="67" t="s">
        <v>46</v>
      </c>
      <c r="G473" s="68"/>
      <c r="H473" s="69" t="s">
        <v>3949</v>
      </c>
      <c r="I473" s="69" t="s">
        <v>3950</v>
      </c>
      <c r="J473" s="67" t="s">
        <v>3951</v>
      </c>
      <c r="K473" s="67" t="s">
        <v>47</v>
      </c>
      <c r="L473" s="67">
        <v>20</v>
      </c>
      <c r="M473" s="67" t="s">
        <v>31</v>
      </c>
      <c r="N473" s="67" t="s">
        <v>155</v>
      </c>
      <c r="O473" s="67" t="s">
        <v>36</v>
      </c>
      <c r="P473" s="67" t="s">
        <v>77</v>
      </c>
      <c r="Q473" s="67" t="s">
        <v>36</v>
      </c>
      <c r="R473" s="67" t="s">
        <v>81</v>
      </c>
      <c r="S473" s="67" t="s">
        <v>65</v>
      </c>
      <c r="T473" s="67" t="s">
        <v>36</v>
      </c>
      <c r="U473" s="67" t="s">
        <v>51</v>
      </c>
      <c r="V473" s="67" t="s">
        <v>66</v>
      </c>
      <c r="W473" s="67" t="s">
        <v>169</v>
      </c>
      <c r="X473" s="67" t="s">
        <v>107</v>
      </c>
      <c r="Y473" s="67" t="s">
        <v>129</v>
      </c>
      <c r="Z473" s="67" t="s">
        <v>108</v>
      </c>
      <c r="AA473" s="67" t="s">
        <v>3952</v>
      </c>
      <c r="AB473" s="67"/>
      <c r="AC473" s="67"/>
      <c r="AD473" s="67"/>
      <c r="AE473" s="67"/>
    </row>
    <row r="474" spans="1:31" hidden="1" x14ac:dyDescent="0.25">
      <c r="A474" s="66">
        <v>43692</v>
      </c>
      <c r="B474" s="67">
        <v>5965</v>
      </c>
      <c r="C474" s="67">
        <v>6491</v>
      </c>
      <c r="D474" s="67" t="s">
        <v>3953</v>
      </c>
      <c r="E474" s="67" t="s">
        <v>121</v>
      </c>
      <c r="F474" s="67" t="s">
        <v>122</v>
      </c>
      <c r="G474" s="68">
        <v>0.78819444444444442</v>
      </c>
      <c r="H474" s="69" t="s">
        <v>3954</v>
      </c>
      <c r="I474" s="69" t="s">
        <v>3955</v>
      </c>
      <c r="J474" s="67" t="s">
        <v>3956</v>
      </c>
      <c r="K474" s="67" t="s">
        <v>47</v>
      </c>
      <c r="L474" s="67">
        <v>70</v>
      </c>
      <c r="M474" s="67" t="s">
        <v>31</v>
      </c>
      <c r="N474" s="67" t="s">
        <v>36</v>
      </c>
      <c r="O474" s="67" t="s">
        <v>36</v>
      </c>
      <c r="P474" s="67" t="s">
        <v>42</v>
      </c>
      <c r="Q474" s="67" t="s">
        <v>60</v>
      </c>
      <c r="R474" s="67" t="s">
        <v>35</v>
      </c>
      <c r="S474" s="67" t="s">
        <v>65</v>
      </c>
      <c r="T474" s="67" t="s">
        <v>36</v>
      </c>
      <c r="U474" s="67" t="s">
        <v>109</v>
      </c>
      <c r="V474" s="67" t="s">
        <v>66</v>
      </c>
      <c r="W474" s="67" t="s">
        <v>54</v>
      </c>
      <c r="X474" s="67" t="s">
        <v>107</v>
      </c>
      <c r="Y474" s="67" t="s">
        <v>129</v>
      </c>
      <c r="Z474" s="67" t="s">
        <v>108</v>
      </c>
      <c r="AA474" s="67" t="s">
        <v>3957</v>
      </c>
      <c r="AB474" s="67"/>
      <c r="AC474" s="67"/>
      <c r="AD474" s="67"/>
      <c r="AE474" s="67"/>
    </row>
    <row r="475" spans="1:31" hidden="1" x14ac:dyDescent="0.25">
      <c r="A475" s="66">
        <v>43692</v>
      </c>
      <c r="B475" s="67">
        <v>5964</v>
      </c>
      <c r="C475" s="67">
        <v>6484</v>
      </c>
      <c r="D475" s="67" t="s">
        <v>3958</v>
      </c>
      <c r="E475" s="67" t="s">
        <v>80</v>
      </c>
      <c r="F475" s="67" t="s">
        <v>80</v>
      </c>
      <c r="G475" s="68"/>
      <c r="H475" s="69" t="s">
        <v>3959</v>
      </c>
      <c r="I475" s="69" t="s">
        <v>3960</v>
      </c>
      <c r="J475" s="67" t="s">
        <v>3961</v>
      </c>
      <c r="K475" s="67" t="s">
        <v>47</v>
      </c>
      <c r="L475" s="67"/>
      <c r="M475" s="67" t="s">
        <v>31</v>
      </c>
      <c r="N475" s="67" t="s">
        <v>126</v>
      </c>
      <c r="O475" s="67" t="s">
        <v>36</v>
      </c>
      <c r="P475" s="67" t="s">
        <v>49</v>
      </c>
      <c r="Q475" s="67" t="s">
        <v>36</v>
      </c>
      <c r="R475" s="67" t="s">
        <v>50</v>
      </c>
      <c r="S475" s="67" t="s">
        <v>127</v>
      </c>
      <c r="T475" s="67" t="s">
        <v>36</v>
      </c>
      <c r="U475" s="67" t="s">
        <v>51</v>
      </c>
      <c r="V475" s="67" t="s">
        <v>37</v>
      </c>
      <c r="W475" s="67" t="s">
        <v>301</v>
      </c>
      <c r="X475" s="67" t="s">
        <v>71</v>
      </c>
      <c r="Y475" s="67" t="s">
        <v>158</v>
      </c>
      <c r="Z475" s="67" t="s">
        <v>40</v>
      </c>
      <c r="AA475" s="67" t="s">
        <v>3962</v>
      </c>
      <c r="AB475" s="67" t="s">
        <v>3963</v>
      </c>
      <c r="AC475" s="67"/>
      <c r="AD475" s="67"/>
      <c r="AE475" s="67"/>
    </row>
    <row r="476" spans="1:31" hidden="1" x14ac:dyDescent="0.25">
      <c r="A476" s="66">
        <v>43692</v>
      </c>
      <c r="B476" s="67">
        <v>5964</v>
      </c>
      <c r="C476" s="67">
        <v>6485</v>
      </c>
      <c r="D476" s="67" t="s">
        <v>3958</v>
      </c>
      <c r="E476" s="67" t="s">
        <v>80</v>
      </c>
      <c r="F476" s="67" t="s">
        <v>80</v>
      </c>
      <c r="G476" s="68"/>
      <c r="H476" s="69" t="s">
        <v>3959</v>
      </c>
      <c r="I476" s="69" t="s">
        <v>3960</v>
      </c>
      <c r="J476" s="67" t="s">
        <v>3961</v>
      </c>
      <c r="K476" s="67" t="s">
        <v>47</v>
      </c>
      <c r="L476" s="67"/>
      <c r="M476" s="67" t="s">
        <v>31</v>
      </c>
      <c r="N476" s="67" t="s">
        <v>126</v>
      </c>
      <c r="O476" s="67" t="s">
        <v>36</v>
      </c>
      <c r="P476" s="67" t="s">
        <v>49</v>
      </c>
      <c r="Q476" s="67" t="s">
        <v>36</v>
      </c>
      <c r="R476" s="67" t="s">
        <v>50</v>
      </c>
      <c r="S476" s="67" t="s">
        <v>127</v>
      </c>
      <c r="T476" s="67" t="s">
        <v>36</v>
      </c>
      <c r="U476" s="67" t="s">
        <v>51</v>
      </c>
      <c r="V476" s="67" t="s">
        <v>37</v>
      </c>
      <c r="W476" s="67" t="s">
        <v>301</v>
      </c>
      <c r="X476" s="67" t="s">
        <v>71</v>
      </c>
      <c r="Y476" s="67" t="s">
        <v>158</v>
      </c>
      <c r="Z476" s="67" t="s">
        <v>40</v>
      </c>
      <c r="AA476" s="67" t="s">
        <v>3962</v>
      </c>
      <c r="AB476" s="67" t="s">
        <v>3963</v>
      </c>
      <c r="AC476" s="67"/>
      <c r="AD476" s="67"/>
      <c r="AE476" s="67"/>
    </row>
    <row r="477" spans="1:31" hidden="1" x14ac:dyDescent="0.25">
      <c r="A477" s="66">
        <v>43692</v>
      </c>
      <c r="B477" s="67">
        <v>5964</v>
      </c>
      <c r="C477" s="67">
        <v>6486</v>
      </c>
      <c r="D477" s="67" t="s">
        <v>3958</v>
      </c>
      <c r="E477" s="67" t="s">
        <v>80</v>
      </c>
      <c r="F477" s="67" t="s">
        <v>80</v>
      </c>
      <c r="G477" s="68"/>
      <c r="H477" s="69" t="s">
        <v>3959</v>
      </c>
      <c r="I477" s="69" t="s">
        <v>3960</v>
      </c>
      <c r="J477" s="67" t="s">
        <v>3961</v>
      </c>
      <c r="K477" s="67" t="s">
        <v>47</v>
      </c>
      <c r="L477" s="67"/>
      <c r="M477" s="67" t="s">
        <v>31</v>
      </c>
      <c r="N477" s="67" t="s">
        <v>126</v>
      </c>
      <c r="O477" s="67" t="s">
        <v>36</v>
      </c>
      <c r="P477" s="67" t="s">
        <v>49</v>
      </c>
      <c r="Q477" s="67" t="s">
        <v>36</v>
      </c>
      <c r="R477" s="67" t="s">
        <v>50</v>
      </c>
      <c r="S477" s="67" t="s">
        <v>127</v>
      </c>
      <c r="T477" s="67" t="s">
        <v>36</v>
      </c>
      <c r="U477" s="67" t="s">
        <v>51</v>
      </c>
      <c r="V477" s="67" t="s">
        <v>37</v>
      </c>
      <c r="W477" s="67" t="s">
        <v>301</v>
      </c>
      <c r="X477" s="67" t="s">
        <v>71</v>
      </c>
      <c r="Y477" s="67" t="s">
        <v>158</v>
      </c>
      <c r="Z477" s="67" t="s">
        <v>40</v>
      </c>
      <c r="AA477" s="67" t="s">
        <v>3962</v>
      </c>
      <c r="AB477" s="67" t="s">
        <v>3963</v>
      </c>
      <c r="AC477" s="67"/>
      <c r="AD477" s="67"/>
      <c r="AE477" s="67"/>
    </row>
    <row r="478" spans="1:31" hidden="1" x14ac:dyDescent="0.25">
      <c r="A478" s="66">
        <v>43692</v>
      </c>
      <c r="B478" s="67">
        <v>5964</v>
      </c>
      <c r="C478" s="67">
        <v>6487</v>
      </c>
      <c r="D478" s="67" t="s">
        <v>3958</v>
      </c>
      <c r="E478" s="67" t="s">
        <v>80</v>
      </c>
      <c r="F478" s="67" t="s">
        <v>80</v>
      </c>
      <c r="G478" s="68"/>
      <c r="H478" s="69" t="s">
        <v>3959</v>
      </c>
      <c r="I478" s="69" t="s">
        <v>3960</v>
      </c>
      <c r="J478" s="67" t="s">
        <v>3961</v>
      </c>
      <c r="K478" s="67" t="s">
        <v>47</v>
      </c>
      <c r="L478" s="67"/>
      <c r="M478" s="67" t="s">
        <v>31</v>
      </c>
      <c r="N478" s="67" t="s">
        <v>126</v>
      </c>
      <c r="O478" s="67" t="s">
        <v>36</v>
      </c>
      <c r="P478" s="67" t="s">
        <v>49</v>
      </c>
      <c r="Q478" s="67" t="s">
        <v>36</v>
      </c>
      <c r="R478" s="67" t="s">
        <v>50</v>
      </c>
      <c r="S478" s="67" t="s">
        <v>127</v>
      </c>
      <c r="T478" s="67" t="s">
        <v>36</v>
      </c>
      <c r="U478" s="67" t="s">
        <v>51</v>
      </c>
      <c r="V478" s="67" t="s">
        <v>37</v>
      </c>
      <c r="W478" s="67" t="s">
        <v>301</v>
      </c>
      <c r="X478" s="67" t="s">
        <v>71</v>
      </c>
      <c r="Y478" s="67" t="s">
        <v>158</v>
      </c>
      <c r="Z478" s="67" t="s">
        <v>40</v>
      </c>
      <c r="AA478" s="67" t="s">
        <v>3962</v>
      </c>
      <c r="AB478" s="67" t="s">
        <v>3963</v>
      </c>
      <c r="AC478" s="67"/>
      <c r="AD478" s="67"/>
      <c r="AE478" s="67"/>
    </row>
    <row r="479" spans="1:31" hidden="1" x14ac:dyDescent="0.25">
      <c r="A479" s="66">
        <v>43692</v>
      </c>
      <c r="B479" s="67">
        <v>5964</v>
      </c>
      <c r="C479" s="67">
        <v>6488</v>
      </c>
      <c r="D479" s="67" t="s">
        <v>3958</v>
      </c>
      <c r="E479" s="67" t="s">
        <v>80</v>
      </c>
      <c r="F479" s="67" t="s">
        <v>80</v>
      </c>
      <c r="G479" s="68"/>
      <c r="H479" s="69" t="s">
        <v>3959</v>
      </c>
      <c r="I479" s="69" t="s">
        <v>3960</v>
      </c>
      <c r="J479" s="67" t="s">
        <v>3961</v>
      </c>
      <c r="K479" s="67" t="s">
        <v>47</v>
      </c>
      <c r="L479" s="67"/>
      <c r="M479" s="67" t="s">
        <v>31</v>
      </c>
      <c r="N479" s="67" t="s">
        <v>126</v>
      </c>
      <c r="O479" s="67" t="s">
        <v>36</v>
      </c>
      <c r="P479" s="67" t="s">
        <v>49</v>
      </c>
      <c r="Q479" s="67" t="s">
        <v>36</v>
      </c>
      <c r="R479" s="67" t="s">
        <v>50</v>
      </c>
      <c r="S479" s="67" t="s">
        <v>127</v>
      </c>
      <c r="T479" s="67" t="s">
        <v>36</v>
      </c>
      <c r="U479" s="67" t="s">
        <v>51</v>
      </c>
      <c r="V479" s="67" t="s">
        <v>37</v>
      </c>
      <c r="W479" s="67" t="s">
        <v>301</v>
      </c>
      <c r="X479" s="67" t="s">
        <v>71</v>
      </c>
      <c r="Y479" s="67" t="s">
        <v>158</v>
      </c>
      <c r="Z479" s="67" t="s">
        <v>40</v>
      </c>
      <c r="AA479" s="67" t="s">
        <v>3962</v>
      </c>
      <c r="AB479" s="67" t="s">
        <v>3963</v>
      </c>
      <c r="AC479" s="67"/>
      <c r="AD479" s="67"/>
      <c r="AE479" s="67"/>
    </row>
    <row r="480" spans="1:31" hidden="1" x14ac:dyDescent="0.25">
      <c r="A480" s="66">
        <v>43692</v>
      </c>
      <c r="B480" s="67">
        <v>5964</v>
      </c>
      <c r="C480" s="67">
        <v>6489</v>
      </c>
      <c r="D480" s="67" t="s">
        <v>3958</v>
      </c>
      <c r="E480" s="67" t="s">
        <v>80</v>
      </c>
      <c r="F480" s="67" t="s">
        <v>80</v>
      </c>
      <c r="G480" s="68"/>
      <c r="H480" s="69" t="s">
        <v>3959</v>
      </c>
      <c r="I480" s="69" t="s">
        <v>3960</v>
      </c>
      <c r="J480" s="67" t="s">
        <v>3961</v>
      </c>
      <c r="K480" s="67" t="s">
        <v>47</v>
      </c>
      <c r="L480" s="67"/>
      <c r="M480" s="67" t="s">
        <v>31</v>
      </c>
      <c r="N480" s="67" t="s">
        <v>126</v>
      </c>
      <c r="O480" s="67" t="s">
        <v>36</v>
      </c>
      <c r="P480" s="67" t="s">
        <v>49</v>
      </c>
      <c r="Q480" s="67" t="s">
        <v>36</v>
      </c>
      <c r="R480" s="67" t="s">
        <v>50</v>
      </c>
      <c r="S480" s="67" t="s">
        <v>127</v>
      </c>
      <c r="T480" s="67" t="s">
        <v>36</v>
      </c>
      <c r="U480" s="67" t="s">
        <v>51</v>
      </c>
      <c r="V480" s="67" t="s">
        <v>37</v>
      </c>
      <c r="W480" s="67" t="s">
        <v>301</v>
      </c>
      <c r="X480" s="67" t="s">
        <v>71</v>
      </c>
      <c r="Y480" s="67" t="s">
        <v>158</v>
      </c>
      <c r="Z480" s="67" t="s">
        <v>40</v>
      </c>
      <c r="AA480" s="67" t="s">
        <v>3962</v>
      </c>
      <c r="AB480" s="67" t="s">
        <v>3963</v>
      </c>
      <c r="AC480" s="67"/>
      <c r="AD480" s="67"/>
      <c r="AE480" s="67"/>
    </row>
    <row r="481" spans="1:31" hidden="1" x14ac:dyDescent="0.25">
      <c r="A481" s="66">
        <v>43692</v>
      </c>
      <c r="B481" s="67">
        <v>5964</v>
      </c>
      <c r="C481" s="67">
        <v>6490</v>
      </c>
      <c r="D481" s="67" t="s">
        <v>3958</v>
      </c>
      <c r="E481" s="67" t="s">
        <v>80</v>
      </c>
      <c r="F481" s="67" t="s">
        <v>80</v>
      </c>
      <c r="G481" s="68"/>
      <c r="H481" s="69" t="s">
        <v>3959</v>
      </c>
      <c r="I481" s="69" t="s">
        <v>3960</v>
      </c>
      <c r="J481" s="67" t="s">
        <v>3961</v>
      </c>
      <c r="K481" s="67" t="s">
        <v>47</v>
      </c>
      <c r="L481" s="67"/>
      <c r="M481" s="67" t="s">
        <v>31</v>
      </c>
      <c r="N481" s="67" t="s">
        <v>126</v>
      </c>
      <c r="O481" s="67" t="s">
        <v>36</v>
      </c>
      <c r="P481" s="67" t="s">
        <v>49</v>
      </c>
      <c r="Q481" s="67" t="s">
        <v>36</v>
      </c>
      <c r="R481" s="67" t="s">
        <v>50</v>
      </c>
      <c r="S481" s="67" t="s">
        <v>127</v>
      </c>
      <c r="T481" s="67" t="s">
        <v>36</v>
      </c>
      <c r="U481" s="67" t="s">
        <v>51</v>
      </c>
      <c r="V481" s="67" t="s">
        <v>37</v>
      </c>
      <c r="W481" s="67" t="s">
        <v>301</v>
      </c>
      <c r="X481" s="67" t="s">
        <v>71</v>
      </c>
      <c r="Y481" s="67" t="s">
        <v>158</v>
      </c>
      <c r="Z481" s="67" t="s">
        <v>40</v>
      </c>
      <c r="AA481" s="67" t="s">
        <v>3962</v>
      </c>
      <c r="AB481" s="67" t="s">
        <v>3963</v>
      </c>
      <c r="AC481" s="67"/>
      <c r="AD481" s="67"/>
      <c r="AE481" s="67"/>
    </row>
    <row r="482" spans="1:31" hidden="1" x14ac:dyDescent="0.25">
      <c r="A482" s="66">
        <v>43692</v>
      </c>
      <c r="B482" s="67">
        <v>5962</v>
      </c>
      <c r="C482" s="67">
        <v>6478</v>
      </c>
      <c r="D482" s="67" t="s">
        <v>3964</v>
      </c>
      <c r="E482" s="67" t="s">
        <v>364</v>
      </c>
      <c r="F482" s="67" t="s">
        <v>364</v>
      </c>
      <c r="G482" s="68">
        <v>0.6875</v>
      </c>
      <c r="H482" s="69" t="s">
        <v>5487</v>
      </c>
      <c r="I482" s="69" t="s">
        <v>3965</v>
      </c>
      <c r="J482" s="67" t="s">
        <v>3966</v>
      </c>
      <c r="K482" s="67" t="s">
        <v>47</v>
      </c>
      <c r="L482" s="67">
        <v>48</v>
      </c>
      <c r="M482" s="67" t="s">
        <v>31</v>
      </c>
      <c r="N482" s="67" t="s">
        <v>519</v>
      </c>
      <c r="O482" s="67" t="s">
        <v>385</v>
      </c>
      <c r="P482" s="67" t="s">
        <v>520</v>
      </c>
      <c r="Q482" s="67" t="s">
        <v>36</v>
      </c>
      <c r="R482" s="67" t="s">
        <v>35</v>
      </c>
      <c r="S482" s="67" t="s">
        <v>65</v>
      </c>
      <c r="T482" s="67" t="s">
        <v>36</v>
      </c>
      <c r="U482" s="67" t="s">
        <v>109</v>
      </c>
      <c r="V482" s="67" t="s">
        <v>66</v>
      </c>
      <c r="W482" s="67" t="s">
        <v>54</v>
      </c>
      <c r="X482" s="67" t="s">
        <v>39</v>
      </c>
      <c r="Y482" s="67" t="s">
        <v>129</v>
      </c>
      <c r="Z482" s="67" t="s">
        <v>40</v>
      </c>
      <c r="AA482" s="67" t="s">
        <v>3967</v>
      </c>
      <c r="AB482" s="67" t="s">
        <v>3968</v>
      </c>
      <c r="AC482" s="67" t="s">
        <v>3969</v>
      </c>
      <c r="AD482" s="67" t="s">
        <v>3970</v>
      </c>
      <c r="AE482" s="67"/>
    </row>
    <row r="483" spans="1:31" hidden="1" x14ac:dyDescent="0.25">
      <c r="A483" s="66">
        <v>43691</v>
      </c>
      <c r="B483" s="67">
        <v>5961</v>
      </c>
      <c r="C483" s="67">
        <v>6476</v>
      </c>
      <c r="D483" s="67" t="s">
        <v>3971</v>
      </c>
      <c r="E483" s="67" t="s">
        <v>121</v>
      </c>
      <c r="F483" s="67" t="s">
        <v>122</v>
      </c>
      <c r="G483" s="68">
        <v>0.85416666666666663</v>
      </c>
      <c r="H483" s="69" t="s">
        <v>3972</v>
      </c>
      <c r="I483" s="69" t="s">
        <v>3973</v>
      </c>
      <c r="J483" s="67" t="s">
        <v>3974</v>
      </c>
      <c r="K483" s="67" t="s">
        <v>47</v>
      </c>
      <c r="L483" s="67">
        <v>60</v>
      </c>
      <c r="M483" s="67" t="s">
        <v>31</v>
      </c>
      <c r="N483" s="67" t="s">
        <v>459</v>
      </c>
      <c r="O483" s="67" t="s">
        <v>48</v>
      </c>
      <c r="P483" s="67" t="s">
        <v>491</v>
      </c>
      <c r="Q483" s="67" t="s">
        <v>2912</v>
      </c>
      <c r="R483" s="67" t="s">
        <v>76</v>
      </c>
      <c r="S483" s="67" t="s">
        <v>65</v>
      </c>
      <c r="T483" s="67" t="s">
        <v>75</v>
      </c>
      <c r="U483" s="67" t="s">
        <v>51</v>
      </c>
      <c r="V483" s="67" t="s">
        <v>157</v>
      </c>
      <c r="W483" s="67" t="s">
        <v>54</v>
      </c>
      <c r="X483" s="67" t="s">
        <v>39</v>
      </c>
      <c r="Y483" s="67" t="s">
        <v>129</v>
      </c>
      <c r="Z483" s="67" t="s">
        <v>120</v>
      </c>
      <c r="AA483" s="67" t="s">
        <v>3975</v>
      </c>
      <c r="AB483" s="67"/>
      <c r="AC483" s="67"/>
      <c r="AD483" s="67"/>
      <c r="AE483" s="67"/>
    </row>
    <row r="484" spans="1:31" hidden="1" x14ac:dyDescent="0.25">
      <c r="A484" s="66">
        <v>43691</v>
      </c>
      <c r="B484" s="67">
        <v>5961</v>
      </c>
      <c r="C484" s="67">
        <v>6477</v>
      </c>
      <c r="D484" s="67" t="s">
        <v>3971</v>
      </c>
      <c r="E484" s="67" t="s">
        <v>121</v>
      </c>
      <c r="F484" s="67" t="s">
        <v>122</v>
      </c>
      <c r="G484" s="68">
        <v>0.85416666666666663</v>
      </c>
      <c r="H484" s="69" t="s">
        <v>3972</v>
      </c>
      <c r="I484" s="69" t="s">
        <v>3973</v>
      </c>
      <c r="J484" s="67" t="s">
        <v>3974</v>
      </c>
      <c r="K484" s="67" t="s">
        <v>47</v>
      </c>
      <c r="L484" s="67">
        <v>60</v>
      </c>
      <c r="M484" s="67" t="s">
        <v>31</v>
      </c>
      <c r="N484" s="67" t="s">
        <v>459</v>
      </c>
      <c r="O484" s="67" t="s">
        <v>48</v>
      </c>
      <c r="P484" s="67" t="s">
        <v>491</v>
      </c>
      <c r="Q484" s="67" t="s">
        <v>2912</v>
      </c>
      <c r="R484" s="67" t="s">
        <v>76</v>
      </c>
      <c r="S484" s="67" t="s">
        <v>65</v>
      </c>
      <c r="T484" s="67" t="s">
        <v>75</v>
      </c>
      <c r="U484" s="67" t="s">
        <v>51</v>
      </c>
      <c r="V484" s="67" t="s">
        <v>157</v>
      </c>
      <c r="W484" s="67" t="s">
        <v>54</v>
      </c>
      <c r="X484" s="67" t="s">
        <v>39</v>
      </c>
      <c r="Y484" s="67" t="s">
        <v>129</v>
      </c>
      <c r="Z484" s="67" t="s">
        <v>120</v>
      </c>
      <c r="AA484" s="67" t="s">
        <v>3975</v>
      </c>
      <c r="AB484" s="67"/>
      <c r="AC484" s="67"/>
      <c r="AD484" s="67"/>
      <c r="AE484" s="67"/>
    </row>
    <row r="485" spans="1:31" hidden="1" x14ac:dyDescent="0.25">
      <c r="A485" s="66">
        <v>43691</v>
      </c>
      <c r="B485" s="67">
        <v>5960</v>
      </c>
      <c r="C485" s="67">
        <v>6468</v>
      </c>
      <c r="D485" s="67" t="s">
        <v>3976</v>
      </c>
      <c r="E485" s="67" t="s">
        <v>137</v>
      </c>
      <c r="F485" s="67" t="s">
        <v>122</v>
      </c>
      <c r="G485" s="68">
        <v>0.78125</v>
      </c>
      <c r="H485" s="69" t="s">
        <v>5420</v>
      </c>
      <c r="I485" s="69" t="s">
        <v>3977</v>
      </c>
      <c r="J485" s="67" t="s">
        <v>3978</v>
      </c>
      <c r="K485" s="67" t="s">
        <v>148</v>
      </c>
      <c r="L485" s="67"/>
      <c r="M485" s="67" t="s">
        <v>31</v>
      </c>
      <c r="N485" s="67" t="s">
        <v>615</v>
      </c>
      <c r="O485" s="67" t="s">
        <v>36</v>
      </c>
      <c r="P485" s="67" t="s">
        <v>49</v>
      </c>
      <c r="Q485" s="67" t="s">
        <v>2912</v>
      </c>
      <c r="R485" s="67" t="s">
        <v>50</v>
      </c>
      <c r="S485" s="67" t="s">
        <v>65</v>
      </c>
      <c r="T485" s="67" t="s">
        <v>75</v>
      </c>
      <c r="U485" s="67" t="s">
        <v>51</v>
      </c>
      <c r="V485" s="67" t="s">
        <v>66</v>
      </c>
      <c r="W485" s="67" t="s">
        <v>54</v>
      </c>
      <c r="X485" s="67" t="s">
        <v>107</v>
      </c>
      <c r="Y485" s="67" t="s">
        <v>129</v>
      </c>
      <c r="Z485" s="67" t="s">
        <v>108</v>
      </c>
      <c r="AA485" s="67" t="s">
        <v>3979</v>
      </c>
      <c r="AB485" s="67"/>
      <c r="AC485" s="67"/>
      <c r="AD485" s="67"/>
      <c r="AE485" s="67"/>
    </row>
    <row r="486" spans="1:31" hidden="1" x14ac:dyDescent="0.25">
      <c r="A486" s="66">
        <v>43691</v>
      </c>
      <c r="B486" s="67">
        <v>5960</v>
      </c>
      <c r="C486" s="67">
        <v>6469</v>
      </c>
      <c r="D486" s="67" t="s">
        <v>3976</v>
      </c>
      <c r="E486" s="67" t="s">
        <v>137</v>
      </c>
      <c r="F486" s="67" t="s">
        <v>122</v>
      </c>
      <c r="G486" s="68">
        <v>0.78125</v>
      </c>
      <c r="H486" s="69" t="s">
        <v>5420</v>
      </c>
      <c r="I486" s="69" t="s">
        <v>3977</v>
      </c>
      <c r="J486" s="67" t="s">
        <v>3978</v>
      </c>
      <c r="K486" s="67" t="s">
        <v>148</v>
      </c>
      <c r="L486" s="67"/>
      <c r="M486" s="67" t="s">
        <v>31</v>
      </c>
      <c r="N486" s="67" t="s">
        <v>615</v>
      </c>
      <c r="O486" s="67" t="s">
        <v>36</v>
      </c>
      <c r="P486" s="67" t="s">
        <v>49</v>
      </c>
      <c r="Q486" s="67" t="s">
        <v>2912</v>
      </c>
      <c r="R486" s="67" t="s">
        <v>50</v>
      </c>
      <c r="S486" s="67" t="s">
        <v>65</v>
      </c>
      <c r="T486" s="67" t="s">
        <v>75</v>
      </c>
      <c r="U486" s="67" t="s">
        <v>51</v>
      </c>
      <c r="V486" s="67" t="s">
        <v>66</v>
      </c>
      <c r="W486" s="67" t="s">
        <v>54</v>
      </c>
      <c r="X486" s="67" t="s">
        <v>107</v>
      </c>
      <c r="Y486" s="67" t="s">
        <v>129</v>
      </c>
      <c r="Z486" s="67" t="s">
        <v>108</v>
      </c>
      <c r="AA486" s="67" t="s">
        <v>3979</v>
      </c>
      <c r="AB486" s="67"/>
      <c r="AC486" s="67"/>
      <c r="AD486" s="67"/>
      <c r="AE486" s="67"/>
    </row>
    <row r="487" spans="1:31" hidden="1" x14ac:dyDescent="0.25">
      <c r="A487" s="66">
        <v>43691</v>
      </c>
      <c r="B487" s="67">
        <v>5960</v>
      </c>
      <c r="C487" s="67">
        <v>6470</v>
      </c>
      <c r="D487" s="67" t="s">
        <v>3976</v>
      </c>
      <c r="E487" s="67" t="s">
        <v>137</v>
      </c>
      <c r="F487" s="67" t="s">
        <v>122</v>
      </c>
      <c r="G487" s="68">
        <v>0.78125</v>
      </c>
      <c r="H487" s="69" t="s">
        <v>5420</v>
      </c>
      <c r="I487" s="69" t="s">
        <v>3977</v>
      </c>
      <c r="J487" s="67" t="s">
        <v>3978</v>
      </c>
      <c r="K487" s="67" t="s">
        <v>148</v>
      </c>
      <c r="L487" s="67"/>
      <c r="M487" s="67" t="s">
        <v>31</v>
      </c>
      <c r="N487" s="67" t="s">
        <v>615</v>
      </c>
      <c r="O487" s="67" t="s">
        <v>36</v>
      </c>
      <c r="P487" s="67" t="s">
        <v>49</v>
      </c>
      <c r="Q487" s="67" t="s">
        <v>2912</v>
      </c>
      <c r="R487" s="67" t="s">
        <v>50</v>
      </c>
      <c r="S487" s="67" t="s">
        <v>65</v>
      </c>
      <c r="T487" s="67" t="s">
        <v>75</v>
      </c>
      <c r="U487" s="67" t="s">
        <v>51</v>
      </c>
      <c r="V487" s="67" t="s">
        <v>66</v>
      </c>
      <c r="W487" s="67" t="s">
        <v>54</v>
      </c>
      <c r="X487" s="67" t="s">
        <v>107</v>
      </c>
      <c r="Y487" s="67" t="s">
        <v>129</v>
      </c>
      <c r="Z487" s="67" t="s">
        <v>108</v>
      </c>
      <c r="AA487" s="67" t="s">
        <v>3979</v>
      </c>
      <c r="AB487" s="67"/>
      <c r="AC487" s="67"/>
      <c r="AD487" s="67"/>
      <c r="AE487" s="67"/>
    </row>
    <row r="488" spans="1:31" hidden="1" x14ac:dyDescent="0.25">
      <c r="A488" s="66">
        <v>43691</v>
      </c>
      <c r="B488" s="67">
        <v>5960</v>
      </c>
      <c r="C488" s="67">
        <v>6471</v>
      </c>
      <c r="D488" s="67" t="s">
        <v>3976</v>
      </c>
      <c r="E488" s="67" t="s">
        <v>137</v>
      </c>
      <c r="F488" s="67" t="s">
        <v>122</v>
      </c>
      <c r="G488" s="68">
        <v>0.78125</v>
      </c>
      <c r="H488" s="69" t="s">
        <v>5420</v>
      </c>
      <c r="I488" s="69" t="s">
        <v>3977</v>
      </c>
      <c r="J488" s="67" t="s">
        <v>3978</v>
      </c>
      <c r="K488" s="67" t="s">
        <v>148</v>
      </c>
      <c r="L488" s="67"/>
      <c r="M488" s="67" t="s">
        <v>31</v>
      </c>
      <c r="N488" s="67" t="s">
        <v>615</v>
      </c>
      <c r="O488" s="67" t="s">
        <v>36</v>
      </c>
      <c r="P488" s="67" t="s">
        <v>49</v>
      </c>
      <c r="Q488" s="67" t="s">
        <v>2912</v>
      </c>
      <c r="R488" s="67" t="s">
        <v>50</v>
      </c>
      <c r="S488" s="67" t="s">
        <v>65</v>
      </c>
      <c r="T488" s="67" t="s">
        <v>75</v>
      </c>
      <c r="U488" s="67" t="s">
        <v>51</v>
      </c>
      <c r="V488" s="67" t="s">
        <v>66</v>
      </c>
      <c r="W488" s="67" t="s">
        <v>54</v>
      </c>
      <c r="X488" s="67" t="s">
        <v>107</v>
      </c>
      <c r="Y488" s="67" t="s">
        <v>129</v>
      </c>
      <c r="Z488" s="67" t="s">
        <v>108</v>
      </c>
      <c r="AA488" s="67" t="s">
        <v>3979</v>
      </c>
      <c r="AB488" s="67"/>
      <c r="AC488" s="67"/>
      <c r="AD488" s="67"/>
      <c r="AE488" s="67"/>
    </row>
    <row r="489" spans="1:31" hidden="1" x14ac:dyDescent="0.25">
      <c r="A489" s="66">
        <v>43691</v>
      </c>
      <c r="B489" s="67">
        <v>5960</v>
      </c>
      <c r="C489" s="67">
        <v>6472</v>
      </c>
      <c r="D489" s="67" t="s">
        <v>3976</v>
      </c>
      <c r="E489" s="67" t="s">
        <v>137</v>
      </c>
      <c r="F489" s="67" t="s">
        <v>122</v>
      </c>
      <c r="G489" s="68">
        <v>0.78125</v>
      </c>
      <c r="H489" s="69" t="s">
        <v>5420</v>
      </c>
      <c r="I489" s="69" t="s">
        <v>3977</v>
      </c>
      <c r="J489" s="67" t="s">
        <v>3978</v>
      </c>
      <c r="K489" s="67" t="s">
        <v>148</v>
      </c>
      <c r="L489" s="67"/>
      <c r="M489" s="67" t="s">
        <v>31</v>
      </c>
      <c r="N489" s="67" t="s">
        <v>615</v>
      </c>
      <c r="O489" s="67" t="s">
        <v>36</v>
      </c>
      <c r="P489" s="67" t="s">
        <v>49</v>
      </c>
      <c r="Q489" s="67" t="s">
        <v>2912</v>
      </c>
      <c r="R489" s="67" t="s">
        <v>50</v>
      </c>
      <c r="S489" s="67" t="s">
        <v>65</v>
      </c>
      <c r="T489" s="67" t="s">
        <v>75</v>
      </c>
      <c r="U489" s="67" t="s">
        <v>51</v>
      </c>
      <c r="V489" s="67" t="s">
        <v>66</v>
      </c>
      <c r="W489" s="67" t="s">
        <v>54</v>
      </c>
      <c r="X489" s="67" t="s">
        <v>107</v>
      </c>
      <c r="Y489" s="67" t="s">
        <v>129</v>
      </c>
      <c r="Z489" s="67" t="s">
        <v>108</v>
      </c>
      <c r="AA489" s="67" t="s">
        <v>3979</v>
      </c>
      <c r="AB489" s="67"/>
      <c r="AC489" s="67"/>
      <c r="AD489" s="67"/>
      <c r="AE489" s="67"/>
    </row>
    <row r="490" spans="1:31" hidden="1" x14ac:dyDescent="0.25">
      <c r="A490" s="66">
        <v>43691</v>
      </c>
      <c r="B490" s="67">
        <v>5960</v>
      </c>
      <c r="C490" s="67">
        <v>6473</v>
      </c>
      <c r="D490" s="67" t="s">
        <v>3976</v>
      </c>
      <c r="E490" s="67" t="s">
        <v>137</v>
      </c>
      <c r="F490" s="67" t="s">
        <v>122</v>
      </c>
      <c r="G490" s="68">
        <v>0.78125</v>
      </c>
      <c r="H490" s="69" t="s">
        <v>5420</v>
      </c>
      <c r="I490" s="69" t="s">
        <v>3977</v>
      </c>
      <c r="J490" s="67" t="s">
        <v>3978</v>
      </c>
      <c r="K490" s="67" t="s">
        <v>148</v>
      </c>
      <c r="L490" s="67"/>
      <c r="M490" s="67" t="s">
        <v>31</v>
      </c>
      <c r="N490" s="67" t="s">
        <v>615</v>
      </c>
      <c r="O490" s="67" t="s">
        <v>36</v>
      </c>
      <c r="P490" s="67" t="s">
        <v>49</v>
      </c>
      <c r="Q490" s="67" t="s">
        <v>2912</v>
      </c>
      <c r="R490" s="67" t="s">
        <v>50</v>
      </c>
      <c r="S490" s="67" t="s">
        <v>65</v>
      </c>
      <c r="T490" s="67" t="s">
        <v>75</v>
      </c>
      <c r="U490" s="67" t="s">
        <v>51</v>
      </c>
      <c r="V490" s="67" t="s">
        <v>66</v>
      </c>
      <c r="W490" s="67" t="s">
        <v>54</v>
      </c>
      <c r="X490" s="67" t="s">
        <v>107</v>
      </c>
      <c r="Y490" s="67" t="s">
        <v>129</v>
      </c>
      <c r="Z490" s="67" t="s">
        <v>108</v>
      </c>
      <c r="AA490" s="67" t="s">
        <v>3979</v>
      </c>
      <c r="AB490" s="67"/>
      <c r="AC490" s="67"/>
      <c r="AD490" s="67"/>
      <c r="AE490" s="67"/>
    </row>
    <row r="491" spans="1:31" hidden="1" x14ac:dyDescent="0.25">
      <c r="A491" s="66">
        <v>43691</v>
      </c>
      <c r="B491" s="67">
        <v>5960</v>
      </c>
      <c r="C491" s="67">
        <v>6474</v>
      </c>
      <c r="D491" s="67" t="s">
        <v>3976</v>
      </c>
      <c r="E491" s="67" t="s">
        <v>137</v>
      </c>
      <c r="F491" s="67" t="s">
        <v>122</v>
      </c>
      <c r="G491" s="68">
        <v>0.78125</v>
      </c>
      <c r="H491" s="69" t="s">
        <v>5420</v>
      </c>
      <c r="I491" s="69" t="s">
        <v>3977</v>
      </c>
      <c r="J491" s="67" t="s">
        <v>3978</v>
      </c>
      <c r="K491" s="67" t="s">
        <v>148</v>
      </c>
      <c r="L491" s="67"/>
      <c r="M491" s="67" t="s">
        <v>31</v>
      </c>
      <c r="N491" s="67" t="s">
        <v>615</v>
      </c>
      <c r="O491" s="67" t="s">
        <v>36</v>
      </c>
      <c r="P491" s="67" t="s">
        <v>49</v>
      </c>
      <c r="Q491" s="67" t="s">
        <v>2912</v>
      </c>
      <c r="R491" s="67" t="s">
        <v>50</v>
      </c>
      <c r="S491" s="67" t="s">
        <v>65</v>
      </c>
      <c r="T491" s="67" t="s">
        <v>75</v>
      </c>
      <c r="U491" s="67" t="s">
        <v>51</v>
      </c>
      <c r="V491" s="67" t="s">
        <v>66</v>
      </c>
      <c r="W491" s="67" t="s">
        <v>54</v>
      </c>
      <c r="X491" s="67" t="s">
        <v>107</v>
      </c>
      <c r="Y491" s="67" t="s">
        <v>129</v>
      </c>
      <c r="Z491" s="67" t="s">
        <v>108</v>
      </c>
      <c r="AA491" s="67" t="s">
        <v>3979</v>
      </c>
      <c r="AB491" s="67"/>
      <c r="AC491" s="67"/>
      <c r="AD491" s="67"/>
      <c r="AE491" s="67"/>
    </row>
    <row r="492" spans="1:31" hidden="1" x14ac:dyDescent="0.25">
      <c r="A492" s="66">
        <v>43691</v>
      </c>
      <c r="B492" s="67">
        <v>5960</v>
      </c>
      <c r="C492" s="67">
        <v>6475</v>
      </c>
      <c r="D492" s="67" t="s">
        <v>3976</v>
      </c>
      <c r="E492" s="67" t="s">
        <v>137</v>
      </c>
      <c r="F492" s="67" t="s">
        <v>122</v>
      </c>
      <c r="G492" s="68">
        <v>0.78125</v>
      </c>
      <c r="H492" s="69" t="s">
        <v>5420</v>
      </c>
      <c r="I492" s="69" t="s">
        <v>3977</v>
      </c>
      <c r="J492" s="67" t="s">
        <v>3978</v>
      </c>
      <c r="K492" s="67" t="s">
        <v>148</v>
      </c>
      <c r="L492" s="67"/>
      <c r="M492" s="67" t="s">
        <v>31</v>
      </c>
      <c r="N492" s="67" t="s">
        <v>615</v>
      </c>
      <c r="O492" s="67" t="s">
        <v>36</v>
      </c>
      <c r="P492" s="67" t="s">
        <v>49</v>
      </c>
      <c r="Q492" s="67" t="s">
        <v>2912</v>
      </c>
      <c r="R492" s="67" t="s">
        <v>50</v>
      </c>
      <c r="S492" s="67" t="s">
        <v>65</v>
      </c>
      <c r="T492" s="67" t="s">
        <v>75</v>
      </c>
      <c r="U492" s="67" t="s">
        <v>51</v>
      </c>
      <c r="V492" s="67" t="s">
        <v>66</v>
      </c>
      <c r="W492" s="67" t="s">
        <v>54</v>
      </c>
      <c r="X492" s="67" t="s">
        <v>107</v>
      </c>
      <c r="Y492" s="67" t="s">
        <v>129</v>
      </c>
      <c r="Z492" s="67" t="s">
        <v>108</v>
      </c>
      <c r="AA492" s="67" t="s">
        <v>3979</v>
      </c>
      <c r="AB492" s="67"/>
      <c r="AC492" s="67"/>
      <c r="AD492" s="67"/>
      <c r="AE492" s="67"/>
    </row>
    <row r="493" spans="1:31" hidden="1" x14ac:dyDescent="0.25">
      <c r="A493" s="66">
        <v>43691</v>
      </c>
      <c r="B493" s="67">
        <v>5959</v>
      </c>
      <c r="C493" s="67">
        <v>6464</v>
      </c>
      <c r="D493" s="67" t="s">
        <v>3980</v>
      </c>
      <c r="E493" s="67" t="s">
        <v>106</v>
      </c>
      <c r="F493" s="67" t="s">
        <v>41</v>
      </c>
      <c r="G493" s="68">
        <v>0.77083333333333337</v>
      </c>
      <c r="H493" s="69" t="s">
        <v>3981</v>
      </c>
      <c r="I493" s="69" t="s">
        <v>5421</v>
      </c>
      <c r="J493" s="67" t="s">
        <v>3982</v>
      </c>
      <c r="K493" s="67" t="s">
        <v>47</v>
      </c>
      <c r="L493" s="67"/>
      <c r="M493" s="67" t="s">
        <v>31</v>
      </c>
      <c r="N493" s="67" t="s">
        <v>459</v>
      </c>
      <c r="O493" s="67" t="s">
        <v>36</v>
      </c>
      <c r="P493" s="67" t="s">
        <v>49</v>
      </c>
      <c r="Q493" s="67" t="s">
        <v>378</v>
      </c>
      <c r="R493" s="67" t="s">
        <v>50</v>
      </c>
      <c r="S493" s="67" t="s">
        <v>65</v>
      </c>
      <c r="T493" s="67" t="s">
        <v>147</v>
      </c>
      <c r="U493" s="67" t="s">
        <v>51</v>
      </c>
      <c r="V493" s="67" t="s">
        <v>66</v>
      </c>
      <c r="W493" s="67" t="s">
        <v>149</v>
      </c>
      <c r="X493" s="67" t="s">
        <v>107</v>
      </c>
      <c r="Y493" s="67" t="s">
        <v>129</v>
      </c>
      <c r="Z493" s="67" t="s">
        <v>108</v>
      </c>
      <c r="AA493" s="67" t="s">
        <v>3983</v>
      </c>
      <c r="AB493" s="67"/>
      <c r="AC493" s="67"/>
      <c r="AD493" s="67"/>
      <c r="AE493" s="67"/>
    </row>
    <row r="494" spans="1:31" hidden="1" x14ac:dyDescent="0.25">
      <c r="A494" s="66">
        <v>43691</v>
      </c>
      <c r="B494" s="67">
        <v>5959</v>
      </c>
      <c r="C494" s="67">
        <v>6465</v>
      </c>
      <c r="D494" s="67" t="s">
        <v>3980</v>
      </c>
      <c r="E494" s="67" t="s">
        <v>106</v>
      </c>
      <c r="F494" s="67" t="s">
        <v>41</v>
      </c>
      <c r="G494" s="68">
        <v>0.77083333333333337</v>
      </c>
      <c r="H494" s="69" t="s">
        <v>3981</v>
      </c>
      <c r="I494" s="69" t="s">
        <v>5421</v>
      </c>
      <c r="J494" s="67" t="s">
        <v>3982</v>
      </c>
      <c r="K494" s="67" t="s">
        <v>47</v>
      </c>
      <c r="L494" s="67"/>
      <c r="M494" s="67" t="s">
        <v>31</v>
      </c>
      <c r="N494" s="67" t="s">
        <v>459</v>
      </c>
      <c r="O494" s="67" t="s">
        <v>36</v>
      </c>
      <c r="P494" s="67" t="s">
        <v>49</v>
      </c>
      <c r="Q494" s="67" t="s">
        <v>3984</v>
      </c>
      <c r="R494" s="67" t="s">
        <v>50</v>
      </c>
      <c r="S494" s="67" t="s">
        <v>65</v>
      </c>
      <c r="T494" s="67" t="s">
        <v>147</v>
      </c>
      <c r="U494" s="67" t="s">
        <v>51</v>
      </c>
      <c r="V494" s="67" t="s">
        <v>66</v>
      </c>
      <c r="W494" s="67" t="s">
        <v>149</v>
      </c>
      <c r="X494" s="67" t="s">
        <v>107</v>
      </c>
      <c r="Y494" s="67" t="s">
        <v>129</v>
      </c>
      <c r="Z494" s="67" t="s">
        <v>108</v>
      </c>
      <c r="AA494" s="67" t="s">
        <v>3983</v>
      </c>
      <c r="AB494" s="67"/>
      <c r="AC494" s="67"/>
      <c r="AD494" s="67"/>
      <c r="AE494" s="67"/>
    </row>
    <row r="495" spans="1:31" hidden="1" x14ac:dyDescent="0.25">
      <c r="A495" s="66">
        <v>43691</v>
      </c>
      <c r="B495" s="67">
        <v>5959</v>
      </c>
      <c r="C495" s="67">
        <v>6466</v>
      </c>
      <c r="D495" s="67" t="s">
        <v>3980</v>
      </c>
      <c r="E495" s="67" t="s">
        <v>106</v>
      </c>
      <c r="F495" s="67" t="s">
        <v>41</v>
      </c>
      <c r="G495" s="68">
        <v>0.77083333333333337</v>
      </c>
      <c r="H495" s="69" t="s">
        <v>3981</v>
      </c>
      <c r="I495" s="69" t="s">
        <v>5421</v>
      </c>
      <c r="J495" s="67" t="s">
        <v>3982</v>
      </c>
      <c r="K495" s="67" t="s">
        <v>47</v>
      </c>
      <c r="L495" s="67"/>
      <c r="M495" s="67" t="s">
        <v>31</v>
      </c>
      <c r="N495" s="67" t="s">
        <v>459</v>
      </c>
      <c r="O495" s="67" t="s">
        <v>36</v>
      </c>
      <c r="P495" s="67" t="s">
        <v>49</v>
      </c>
      <c r="Q495" s="67" t="s">
        <v>3984</v>
      </c>
      <c r="R495" s="67" t="s">
        <v>50</v>
      </c>
      <c r="S495" s="67" t="s">
        <v>65</v>
      </c>
      <c r="T495" s="67" t="s">
        <v>147</v>
      </c>
      <c r="U495" s="67" t="s">
        <v>51</v>
      </c>
      <c r="V495" s="67" t="s">
        <v>66</v>
      </c>
      <c r="W495" s="67" t="s">
        <v>149</v>
      </c>
      <c r="X495" s="67" t="s">
        <v>107</v>
      </c>
      <c r="Y495" s="67" t="s">
        <v>129</v>
      </c>
      <c r="Z495" s="67" t="s">
        <v>108</v>
      </c>
      <c r="AA495" s="67" t="s">
        <v>3983</v>
      </c>
      <c r="AB495" s="67"/>
      <c r="AC495" s="67"/>
      <c r="AD495" s="67"/>
      <c r="AE495" s="67"/>
    </row>
    <row r="496" spans="1:31" hidden="1" x14ac:dyDescent="0.25">
      <c r="A496" s="66">
        <v>43691</v>
      </c>
      <c r="B496" s="67">
        <v>5959</v>
      </c>
      <c r="C496" s="67">
        <v>6467</v>
      </c>
      <c r="D496" s="67" t="s">
        <v>3980</v>
      </c>
      <c r="E496" s="67" t="s">
        <v>106</v>
      </c>
      <c r="F496" s="67" t="s">
        <v>41</v>
      </c>
      <c r="G496" s="68">
        <v>0.77083333333333337</v>
      </c>
      <c r="H496" s="69" t="s">
        <v>3981</v>
      </c>
      <c r="I496" s="69" t="s">
        <v>5421</v>
      </c>
      <c r="J496" s="67" t="s">
        <v>3982</v>
      </c>
      <c r="K496" s="67" t="s">
        <v>47</v>
      </c>
      <c r="L496" s="67"/>
      <c r="M496" s="67" t="s">
        <v>31</v>
      </c>
      <c r="N496" s="67" t="s">
        <v>459</v>
      </c>
      <c r="O496" s="67" t="s">
        <v>36</v>
      </c>
      <c r="P496" s="67" t="s">
        <v>49</v>
      </c>
      <c r="Q496" s="67" t="s">
        <v>3984</v>
      </c>
      <c r="R496" s="67" t="s">
        <v>50</v>
      </c>
      <c r="S496" s="67" t="s">
        <v>65</v>
      </c>
      <c r="T496" s="67" t="s">
        <v>147</v>
      </c>
      <c r="U496" s="67" t="s">
        <v>51</v>
      </c>
      <c r="V496" s="67" t="s">
        <v>66</v>
      </c>
      <c r="W496" s="67" t="s">
        <v>149</v>
      </c>
      <c r="X496" s="67" t="s">
        <v>107</v>
      </c>
      <c r="Y496" s="67" t="s">
        <v>129</v>
      </c>
      <c r="Z496" s="67" t="s">
        <v>108</v>
      </c>
      <c r="AA496" s="67" t="s">
        <v>3983</v>
      </c>
      <c r="AB496" s="67"/>
      <c r="AC496" s="67"/>
      <c r="AD496" s="67"/>
      <c r="AE496" s="67"/>
    </row>
    <row r="497" spans="1:31" hidden="1" x14ac:dyDescent="0.25">
      <c r="A497" s="66">
        <v>43691</v>
      </c>
      <c r="B497" s="67">
        <v>5958</v>
      </c>
      <c r="C497" s="67">
        <v>6461</v>
      </c>
      <c r="D497" s="67" t="s">
        <v>3985</v>
      </c>
      <c r="E497" s="67" t="s">
        <v>699</v>
      </c>
      <c r="F497" s="67" t="s">
        <v>122</v>
      </c>
      <c r="G497" s="68">
        <v>0.91666666666666663</v>
      </c>
      <c r="H497" s="69" t="s">
        <v>3986</v>
      </c>
      <c r="I497" s="69" t="s">
        <v>3987</v>
      </c>
      <c r="J497" s="67" t="s">
        <v>3988</v>
      </c>
      <c r="K497" s="67" t="s">
        <v>47</v>
      </c>
      <c r="L497" s="67">
        <v>15</v>
      </c>
      <c r="M497" s="67" t="s">
        <v>31</v>
      </c>
      <c r="N497" s="67" t="s">
        <v>459</v>
      </c>
      <c r="O497" s="67" t="s">
        <v>36</v>
      </c>
      <c r="P497" s="67" t="s">
        <v>49</v>
      </c>
      <c r="Q497" s="67" t="s">
        <v>36</v>
      </c>
      <c r="R497" s="67" t="s">
        <v>50</v>
      </c>
      <c r="S497" s="67" t="s">
        <v>3823</v>
      </c>
      <c r="T497" s="67" t="s">
        <v>147</v>
      </c>
      <c r="U497" s="67" t="s">
        <v>51</v>
      </c>
      <c r="V497" s="67" t="s">
        <v>37</v>
      </c>
      <c r="W497" s="67" t="s">
        <v>38</v>
      </c>
      <c r="X497" s="67" t="s">
        <v>71</v>
      </c>
      <c r="Y497" s="67" t="s">
        <v>117</v>
      </c>
      <c r="Z497" s="67" t="s">
        <v>52</v>
      </c>
      <c r="AA497" s="67" t="s">
        <v>3989</v>
      </c>
      <c r="AB497" s="67" t="s">
        <v>3990</v>
      </c>
      <c r="AC497" s="67" t="s">
        <v>3991</v>
      </c>
      <c r="AD497" s="67" t="s">
        <v>3992</v>
      </c>
      <c r="AE497" s="67"/>
    </row>
    <row r="498" spans="1:31" hidden="1" x14ac:dyDescent="0.25">
      <c r="A498" s="66">
        <v>43691</v>
      </c>
      <c r="B498" s="67">
        <v>5958</v>
      </c>
      <c r="C498" s="67">
        <v>6462</v>
      </c>
      <c r="D498" s="67" t="s">
        <v>3985</v>
      </c>
      <c r="E498" s="67" t="s">
        <v>699</v>
      </c>
      <c r="F498" s="67" t="s">
        <v>122</v>
      </c>
      <c r="G498" s="68">
        <v>0.91666666666666663</v>
      </c>
      <c r="H498" s="69" t="s">
        <v>3986</v>
      </c>
      <c r="I498" s="69" t="s">
        <v>3987</v>
      </c>
      <c r="J498" s="67" t="s">
        <v>3988</v>
      </c>
      <c r="K498" s="67" t="s">
        <v>47</v>
      </c>
      <c r="L498" s="67">
        <v>15</v>
      </c>
      <c r="M498" s="67" t="s">
        <v>31</v>
      </c>
      <c r="N498" s="67" t="s">
        <v>459</v>
      </c>
      <c r="O498" s="67" t="s">
        <v>36</v>
      </c>
      <c r="P498" s="67" t="s">
        <v>49</v>
      </c>
      <c r="Q498" s="67" t="s">
        <v>36</v>
      </c>
      <c r="R498" s="67" t="s">
        <v>50</v>
      </c>
      <c r="S498" s="67" t="s">
        <v>3823</v>
      </c>
      <c r="T498" s="67" t="s">
        <v>147</v>
      </c>
      <c r="U498" s="67" t="s">
        <v>51</v>
      </c>
      <c r="V498" s="67" t="s">
        <v>37</v>
      </c>
      <c r="W498" s="67" t="s">
        <v>38</v>
      </c>
      <c r="X498" s="67" t="s">
        <v>71</v>
      </c>
      <c r="Y498" s="67" t="s">
        <v>117</v>
      </c>
      <c r="Z498" s="67" t="s">
        <v>52</v>
      </c>
      <c r="AA498" s="67" t="s">
        <v>3989</v>
      </c>
      <c r="AB498" s="67" t="s">
        <v>3990</v>
      </c>
      <c r="AC498" s="67" t="s">
        <v>3991</v>
      </c>
      <c r="AD498" s="67" t="s">
        <v>3992</v>
      </c>
      <c r="AE498" s="67"/>
    </row>
    <row r="499" spans="1:31" hidden="1" x14ac:dyDescent="0.25">
      <c r="A499" s="66">
        <v>43691</v>
      </c>
      <c r="B499" s="67">
        <v>5958</v>
      </c>
      <c r="C499" s="67">
        <v>6463</v>
      </c>
      <c r="D499" s="67" t="s">
        <v>3985</v>
      </c>
      <c r="E499" s="67" t="s">
        <v>699</v>
      </c>
      <c r="F499" s="67" t="s">
        <v>122</v>
      </c>
      <c r="G499" s="68">
        <v>0.91666666666666663</v>
      </c>
      <c r="H499" s="69" t="s">
        <v>3986</v>
      </c>
      <c r="I499" s="69" t="s">
        <v>3987</v>
      </c>
      <c r="J499" s="67" t="s">
        <v>3988</v>
      </c>
      <c r="K499" s="67" t="s">
        <v>47</v>
      </c>
      <c r="L499" s="67">
        <v>15</v>
      </c>
      <c r="M499" s="67" t="s">
        <v>31</v>
      </c>
      <c r="N499" s="67" t="s">
        <v>459</v>
      </c>
      <c r="O499" s="67" t="s">
        <v>36</v>
      </c>
      <c r="P499" s="67" t="s">
        <v>49</v>
      </c>
      <c r="Q499" s="67" t="s">
        <v>36</v>
      </c>
      <c r="R499" s="67" t="s">
        <v>50</v>
      </c>
      <c r="S499" s="67" t="s">
        <v>3823</v>
      </c>
      <c r="T499" s="67" t="s">
        <v>147</v>
      </c>
      <c r="U499" s="67" t="s">
        <v>51</v>
      </c>
      <c r="V499" s="67" t="s">
        <v>37</v>
      </c>
      <c r="W499" s="67" t="s">
        <v>38</v>
      </c>
      <c r="X499" s="67" t="s">
        <v>71</v>
      </c>
      <c r="Y499" s="67" t="s">
        <v>117</v>
      </c>
      <c r="Z499" s="67" t="s">
        <v>52</v>
      </c>
      <c r="AA499" s="67" t="s">
        <v>3989</v>
      </c>
      <c r="AB499" s="67" t="s">
        <v>3990</v>
      </c>
      <c r="AC499" s="67" t="s">
        <v>3991</v>
      </c>
      <c r="AD499" s="67" t="s">
        <v>3992</v>
      </c>
      <c r="AE499" s="67"/>
    </row>
    <row r="500" spans="1:31" hidden="1" x14ac:dyDescent="0.25">
      <c r="A500" s="66">
        <v>43691</v>
      </c>
      <c r="B500" s="67">
        <v>5957</v>
      </c>
      <c r="C500" s="67">
        <v>6460</v>
      </c>
      <c r="D500" s="67" t="s">
        <v>3993</v>
      </c>
      <c r="E500" s="67" t="s">
        <v>364</v>
      </c>
      <c r="F500" s="67" t="s">
        <v>364</v>
      </c>
      <c r="G500" s="68">
        <v>0.51388888888888884</v>
      </c>
      <c r="H500" s="69" t="s">
        <v>3994</v>
      </c>
      <c r="I500" s="69" t="s">
        <v>3995</v>
      </c>
      <c r="J500" s="67" t="s">
        <v>3996</v>
      </c>
      <c r="K500" s="67" t="s">
        <v>47</v>
      </c>
      <c r="L500" s="67">
        <v>52</v>
      </c>
      <c r="M500" s="67" t="s">
        <v>31</v>
      </c>
      <c r="N500" s="67" t="s">
        <v>155</v>
      </c>
      <c r="O500" s="67" t="s">
        <v>368</v>
      </c>
      <c r="P500" s="67" t="s">
        <v>520</v>
      </c>
      <c r="Q500" s="67" t="s">
        <v>36</v>
      </c>
      <c r="R500" s="67" t="s">
        <v>35</v>
      </c>
      <c r="S500" s="67" t="s">
        <v>43</v>
      </c>
      <c r="T500" s="67" t="s">
        <v>36</v>
      </c>
      <c r="U500" s="67" t="s">
        <v>70</v>
      </c>
      <c r="V500" s="67" t="s">
        <v>37</v>
      </c>
      <c r="W500" s="67" t="s">
        <v>169</v>
      </c>
      <c r="X500" s="67" t="s">
        <v>39</v>
      </c>
      <c r="Y500" s="67" t="s">
        <v>39</v>
      </c>
      <c r="Z500" s="67" t="s">
        <v>40</v>
      </c>
      <c r="AA500" s="67" t="s">
        <v>3997</v>
      </c>
      <c r="AB500" s="67" t="s">
        <v>3998</v>
      </c>
      <c r="AC500" s="67" t="s">
        <v>3999</v>
      </c>
      <c r="AD500" s="67" t="s">
        <v>4000</v>
      </c>
      <c r="AE500" s="67"/>
    </row>
    <row r="501" spans="1:31" hidden="1" x14ac:dyDescent="0.25">
      <c r="A501" s="66">
        <v>43691</v>
      </c>
      <c r="B501" s="67">
        <v>5946</v>
      </c>
      <c r="C501" s="67">
        <v>6442</v>
      </c>
      <c r="D501" s="67" t="s">
        <v>4001</v>
      </c>
      <c r="E501" s="67" t="s">
        <v>1684</v>
      </c>
      <c r="F501" s="67" t="s">
        <v>55</v>
      </c>
      <c r="G501" s="68">
        <v>1.3888888888888888E-2</v>
      </c>
      <c r="H501" s="69" t="s">
        <v>4002</v>
      </c>
      <c r="I501" s="69" t="s">
        <v>4003</v>
      </c>
      <c r="J501" s="67" t="s">
        <v>4004</v>
      </c>
      <c r="K501" s="67" t="s">
        <v>47</v>
      </c>
      <c r="L501" s="67">
        <v>70</v>
      </c>
      <c r="M501" s="67" t="s">
        <v>31</v>
      </c>
      <c r="N501" s="67" t="s">
        <v>126</v>
      </c>
      <c r="O501" s="67" t="s">
        <v>36</v>
      </c>
      <c r="P501" s="67" t="s">
        <v>49</v>
      </c>
      <c r="Q501" s="67" t="s">
        <v>60</v>
      </c>
      <c r="R501" s="67" t="s">
        <v>50</v>
      </c>
      <c r="S501" s="67" t="s">
        <v>65</v>
      </c>
      <c r="T501" s="67" t="s">
        <v>863</v>
      </c>
      <c r="U501" s="67" t="s">
        <v>51</v>
      </c>
      <c r="V501" s="67" t="s">
        <v>157</v>
      </c>
      <c r="W501" s="67" t="s">
        <v>301</v>
      </c>
      <c r="X501" s="67" t="s">
        <v>39</v>
      </c>
      <c r="Y501" s="67" t="s">
        <v>158</v>
      </c>
      <c r="Z501" s="67" t="s">
        <v>52</v>
      </c>
      <c r="AA501" s="67" t="s">
        <v>4005</v>
      </c>
      <c r="AB501" s="67" t="s">
        <v>4006</v>
      </c>
      <c r="AC501" s="67"/>
      <c r="AD501" s="67"/>
      <c r="AE501" s="67"/>
    </row>
    <row r="502" spans="1:31" hidden="1" x14ac:dyDescent="0.25">
      <c r="A502" s="66">
        <v>43691</v>
      </c>
      <c r="B502" s="67">
        <v>5946</v>
      </c>
      <c r="C502" s="67">
        <v>6443</v>
      </c>
      <c r="D502" s="67" t="s">
        <v>4001</v>
      </c>
      <c r="E502" s="67" t="s">
        <v>1684</v>
      </c>
      <c r="F502" s="67" t="s">
        <v>55</v>
      </c>
      <c r="G502" s="68">
        <v>1.3888888888888888E-2</v>
      </c>
      <c r="H502" s="69" t="s">
        <v>4002</v>
      </c>
      <c r="I502" s="69" t="s">
        <v>4003</v>
      </c>
      <c r="J502" s="67" t="s">
        <v>4004</v>
      </c>
      <c r="K502" s="67" t="s">
        <v>47</v>
      </c>
      <c r="L502" s="67">
        <v>70</v>
      </c>
      <c r="M502" s="67" t="s">
        <v>31</v>
      </c>
      <c r="N502" s="67" t="s">
        <v>126</v>
      </c>
      <c r="O502" s="67" t="s">
        <v>36</v>
      </c>
      <c r="P502" s="67" t="s">
        <v>49</v>
      </c>
      <c r="Q502" s="67" t="s">
        <v>60</v>
      </c>
      <c r="R502" s="67" t="s">
        <v>50</v>
      </c>
      <c r="S502" s="67" t="s">
        <v>65</v>
      </c>
      <c r="T502" s="67" t="s">
        <v>863</v>
      </c>
      <c r="U502" s="67" t="s">
        <v>51</v>
      </c>
      <c r="V502" s="67" t="s">
        <v>157</v>
      </c>
      <c r="W502" s="67" t="s">
        <v>301</v>
      </c>
      <c r="X502" s="67" t="s">
        <v>39</v>
      </c>
      <c r="Y502" s="67" t="s">
        <v>158</v>
      </c>
      <c r="Z502" s="67" t="s">
        <v>52</v>
      </c>
      <c r="AA502" s="67" t="s">
        <v>4005</v>
      </c>
      <c r="AB502" s="67" t="s">
        <v>4006</v>
      </c>
      <c r="AC502" s="67"/>
      <c r="AD502" s="67"/>
      <c r="AE502" s="67"/>
    </row>
    <row r="503" spans="1:31" hidden="1" x14ac:dyDescent="0.25">
      <c r="A503" s="66">
        <v>43691</v>
      </c>
      <c r="B503" s="67">
        <v>5946</v>
      </c>
      <c r="C503" s="67">
        <v>6444</v>
      </c>
      <c r="D503" s="67" t="s">
        <v>4001</v>
      </c>
      <c r="E503" s="67" t="s">
        <v>1684</v>
      </c>
      <c r="F503" s="67" t="s">
        <v>55</v>
      </c>
      <c r="G503" s="68">
        <v>1.3888888888888888E-2</v>
      </c>
      <c r="H503" s="69" t="s">
        <v>4002</v>
      </c>
      <c r="I503" s="69" t="s">
        <v>4003</v>
      </c>
      <c r="J503" s="67" t="s">
        <v>4004</v>
      </c>
      <c r="K503" s="67" t="s">
        <v>30</v>
      </c>
      <c r="L503" s="67">
        <v>70</v>
      </c>
      <c r="M503" s="67" t="s">
        <v>31</v>
      </c>
      <c r="N503" s="67" t="s">
        <v>126</v>
      </c>
      <c r="O503" s="67" t="s">
        <v>36</v>
      </c>
      <c r="P503" s="67" t="s">
        <v>33</v>
      </c>
      <c r="Q503" s="67" t="s">
        <v>60</v>
      </c>
      <c r="R503" s="67" t="s">
        <v>76</v>
      </c>
      <c r="S503" s="67" t="s">
        <v>65</v>
      </c>
      <c r="T503" s="67" t="s">
        <v>863</v>
      </c>
      <c r="U503" s="67" t="s">
        <v>70</v>
      </c>
      <c r="V503" s="67" t="s">
        <v>157</v>
      </c>
      <c r="W503" s="67" t="s">
        <v>301</v>
      </c>
      <c r="X503" s="67" t="s">
        <v>39</v>
      </c>
      <c r="Y503" s="67" t="s">
        <v>158</v>
      </c>
      <c r="Z503" s="67" t="s">
        <v>52</v>
      </c>
      <c r="AA503" s="67" t="s">
        <v>4005</v>
      </c>
      <c r="AB503" s="67" t="s">
        <v>4006</v>
      </c>
      <c r="AC503" s="67"/>
      <c r="AD503" s="67"/>
      <c r="AE503" s="67"/>
    </row>
    <row r="504" spans="1:31" hidden="1" x14ac:dyDescent="0.25">
      <c r="A504" s="66">
        <v>43690</v>
      </c>
      <c r="B504" s="67">
        <v>6010</v>
      </c>
      <c r="C504" s="67">
        <v>6544</v>
      </c>
      <c r="D504" s="67" t="s">
        <v>4406</v>
      </c>
      <c r="E504" s="67" t="s">
        <v>1248</v>
      </c>
      <c r="F504" s="67" t="s">
        <v>1248</v>
      </c>
      <c r="G504" s="68"/>
      <c r="H504" s="69" t="s">
        <v>4407</v>
      </c>
      <c r="I504" s="69" t="s">
        <v>4408</v>
      </c>
      <c r="J504" s="67" t="s">
        <v>4409</v>
      </c>
      <c r="K504" s="67" t="s">
        <v>47</v>
      </c>
      <c r="L504" s="67">
        <v>35</v>
      </c>
      <c r="M504" s="67" t="s">
        <v>31</v>
      </c>
      <c r="N504" s="67" t="s">
        <v>32</v>
      </c>
      <c r="O504" s="67" t="s">
        <v>48</v>
      </c>
      <c r="P504" s="67" t="s">
        <v>42</v>
      </c>
      <c r="Q504" s="67" t="s">
        <v>492</v>
      </c>
      <c r="R504" s="67" t="s">
        <v>35</v>
      </c>
      <c r="S504" s="67" t="s">
        <v>2894</v>
      </c>
      <c r="T504" s="67" t="s">
        <v>36</v>
      </c>
      <c r="U504" s="67" t="s">
        <v>44</v>
      </c>
      <c r="V504" s="67" t="s">
        <v>37</v>
      </c>
      <c r="W504" s="67" t="s">
        <v>38</v>
      </c>
      <c r="X504" s="67" t="s">
        <v>39</v>
      </c>
      <c r="Y504" s="67" t="s">
        <v>103</v>
      </c>
      <c r="Z504" s="67" t="s">
        <v>45</v>
      </c>
      <c r="AA504" s="67" t="s">
        <v>4410</v>
      </c>
      <c r="AB504" s="67"/>
      <c r="AC504" s="67"/>
      <c r="AD504" s="67"/>
      <c r="AE504" s="67"/>
    </row>
    <row r="505" spans="1:31" hidden="1" x14ac:dyDescent="0.25">
      <c r="A505" s="66">
        <v>43690</v>
      </c>
      <c r="B505" s="67">
        <v>5995</v>
      </c>
      <c r="C505" s="67">
        <v>6525</v>
      </c>
      <c r="D505" s="67" t="s">
        <v>4411</v>
      </c>
      <c r="E505" s="67" t="s">
        <v>137</v>
      </c>
      <c r="F505" s="67" t="s">
        <v>122</v>
      </c>
      <c r="G505" s="68">
        <v>0.80277777777777781</v>
      </c>
      <c r="H505" s="69" t="s">
        <v>4412</v>
      </c>
      <c r="I505" s="69" t="s">
        <v>4413</v>
      </c>
      <c r="J505" s="67" t="s">
        <v>4414</v>
      </c>
      <c r="K505" s="67" t="s">
        <v>30</v>
      </c>
      <c r="L505" s="67">
        <v>20</v>
      </c>
      <c r="M505" s="67" t="s">
        <v>31</v>
      </c>
      <c r="N505" s="67" t="s">
        <v>459</v>
      </c>
      <c r="O505" s="67" t="s">
        <v>36</v>
      </c>
      <c r="P505" s="67" t="s">
        <v>33</v>
      </c>
      <c r="Q505" s="67" t="s">
        <v>36</v>
      </c>
      <c r="R505" s="67" t="s">
        <v>56</v>
      </c>
      <c r="S505" s="67" t="s">
        <v>65</v>
      </c>
      <c r="T505" s="67" t="s">
        <v>36</v>
      </c>
      <c r="U505" s="67" t="s">
        <v>3473</v>
      </c>
      <c r="V505" s="67" t="s">
        <v>66</v>
      </c>
      <c r="W505" s="67" t="s">
        <v>54</v>
      </c>
      <c r="X505" s="67" t="s">
        <v>107</v>
      </c>
      <c r="Y505" s="67" t="s">
        <v>129</v>
      </c>
      <c r="Z505" s="67" t="s">
        <v>108</v>
      </c>
      <c r="AA505" s="67" t="s">
        <v>4415</v>
      </c>
      <c r="AB505" s="67" t="s">
        <v>4416</v>
      </c>
      <c r="AC505" s="67" t="s">
        <v>4417</v>
      </c>
      <c r="AD505" s="67"/>
      <c r="AE505" s="67"/>
    </row>
    <row r="506" spans="1:31" hidden="1" x14ac:dyDescent="0.25">
      <c r="A506" s="66">
        <v>43690</v>
      </c>
      <c r="B506" s="67">
        <v>5995</v>
      </c>
      <c r="C506" s="67">
        <v>6526</v>
      </c>
      <c r="D506" s="67" t="s">
        <v>4411</v>
      </c>
      <c r="E506" s="67" t="s">
        <v>137</v>
      </c>
      <c r="F506" s="67" t="s">
        <v>122</v>
      </c>
      <c r="G506" s="68">
        <v>0.80277777777777781</v>
      </c>
      <c r="H506" s="69" t="s">
        <v>4412</v>
      </c>
      <c r="I506" s="69" t="s">
        <v>4413</v>
      </c>
      <c r="J506" s="67" t="s">
        <v>4414</v>
      </c>
      <c r="K506" s="67" t="s">
        <v>47</v>
      </c>
      <c r="L506" s="67">
        <v>31</v>
      </c>
      <c r="M506" s="67" t="s">
        <v>31</v>
      </c>
      <c r="N506" s="67" t="s">
        <v>459</v>
      </c>
      <c r="O506" s="67" t="s">
        <v>36</v>
      </c>
      <c r="P506" s="67" t="s">
        <v>33</v>
      </c>
      <c r="Q506" s="67" t="s">
        <v>36</v>
      </c>
      <c r="R506" s="67" t="s">
        <v>56</v>
      </c>
      <c r="S506" s="67" t="s">
        <v>65</v>
      </c>
      <c r="T506" s="67" t="s">
        <v>36</v>
      </c>
      <c r="U506" s="67" t="s">
        <v>3473</v>
      </c>
      <c r="V506" s="67" t="s">
        <v>66</v>
      </c>
      <c r="W506" s="67" t="s">
        <v>54</v>
      </c>
      <c r="X506" s="67" t="s">
        <v>107</v>
      </c>
      <c r="Y506" s="67" t="s">
        <v>129</v>
      </c>
      <c r="Z506" s="67" t="s">
        <v>108</v>
      </c>
      <c r="AA506" s="67" t="s">
        <v>4415</v>
      </c>
      <c r="AB506" s="67" t="s">
        <v>4416</v>
      </c>
      <c r="AC506" s="67" t="s">
        <v>4417</v>
      </c>
      <c r="AD506" s="67"/>
      <c r="AE506" s="67"/>
    </row>
    <row r="507" spans="1:31" hidden="1" x14ac:dyDescent="0.25">
      <c r="A507" s="66">
        <v>43690</v>
      </c>
      <c r="B507" s="67">
        <v>5994</v>
      </c>
      <c r="C507" s="67">
        <v>6524</v>
      </c>
      <c r="D507" s="67" t="s">
        <v>4418</v>
      </c>
      <c r="E507" s="67" t="s">
        <v>404</v>
      </c>
      <c r="F507" s="67" t="s">
        <v>405</v>
      </c>
      <c r="G507" s="68">
        <v>0.29166666666666669</v>
      </c>
      <c r="H507" s="69" t="s">
        <v>4419</v>
      </c>
      <c r="I507" s="69" t="s">
        <v>4420</v>
      </c>
      <c r="J507" s="67" t="s">
        <v>4421</v>
      </c>
      <c r="K507" s="67" t="s">
        <v>30</v>
      </c>
      <c r="L507" s="67">
        <v>19</v>
      </c>
      <c r="M507" s="67" t="s">
        <v>118</v>
      </c>
      <c r="N507" s="67" t="s">
        <v>36</v>
      </c>
      <c r="O507" s="67" t="s">
        <v>53</v>
      </c>
      <c r="P507" s="67" t="s">
        <v>33</v>
      </c>
      <c r="Q507" s="67" t="s">
        <v>492</v>
      </c>
      <c r="R507" s="67" t="s">
        <v>35</v>
      </c>
      <c r="S507" s="67" t="s">
        <v>501</v>
      </c>
      <c r="T507" s="67" t="s">
        <v>863</v>
      </c>
      <c r="U507" s="67" t="s">
        <v>70</v>
      </c>
      <c r="V507" s="67" t="s">
        <v>37</v>
      </c>
      <c r="W507" s="67" t="s">
        <v>54</v>
      </c>
      <c r="X507" s="67" t="s">
        <v>71</v>
      </c>
      <c r="Y507" s="67" t="s">
        <v>71</v>
      </c>
      <c r="Z507" s="67" t="s">
        <v>40</v>
      </c>
      <c r="AA507" s="67" t="s">
        <v>4422</v>
      </c>
      <c r="AB507" s="67" t="s">
        <v>4423</v>
      </c>
      <c r="AC507" s="67" t="s">
        <v>4424</v>
      </c>
      <c r="AD507" s="67" t="s">
        <v>4425</v>
      </c>
      <c r="AE507" s="67"/>
    </row>
    <row r="508" spans="1:31" hidden="1" x14ac:dyDescent="0.25">
      <c r="A508" s="66">
        <v>43690</v>
      </c>
      <c r="B508" s="67">
        <v>5956</v>
      </c>
      <c r="C508" s="67">
        <v>6459</v>
      </c>
      <c r="D508" s="67" t="s">
        <v>4007</v>
      </c>
      <c r="E508" s="67" t="s">
        <v>121</v>
      </c>
      <c r="F508" s="67" t="s">
        <v>122</v>
      </c>
      <c r="G508" s="68">
        <v>0.52083333333333337</v>
      </c>
      <c r="H508" s="69" t="s">
        <v>4008</v>
      </c>
      <c r="I508" s="69" t="s">
        <v>4009</v>
      </c>
      <c r="J508" s="67" t="s">
        <v>4010</v>
      </c>
      <c r="K508" s="67" t="s">
        <v>30</v>
      </c>
      <c r="L508" s="67">
        <v>58</v>
      </c>
      <c r="M508" s="67" t="s">
        <v>119</v>
      </c>
      <c r="N508" s="67" t="s">
        <v>459</v>
      </c>
      <c r="O508" s="67" t="s">
        <v>53</v>
      </c>
      <c r="P508" s="67" t="s">
        <v>33</v>
      </c>
      <c r="Q508" s="67" t="s">
        <v>36</v>
      </c>
      <c r="R508" s="67" t="s">
        <v>35</v>
      </c>
      <c r="S508" s="67" t="s">
        <v>65</v>
      </c>
      <c r="T508" s="67" t="s">
        <v>147</v>
      </c>
      <c r="U508" s="67" t="s">
        <v>109</v>
      </c>
      <c r="V508" s="67" t="s">
        <v>66</v>
      </c>
      <c r="W508" s="67" t="s">
        <v>54</v>
      </c>
      <c r="X508" s="67" t="s">
        <v>39</v>
      </c>
      <c r="Y508" s="67" t="s">
        <v>129</v>
      </c>
      <c r="Z508" s="67" t="s">
        <v>108</v>
      </c>
      <c r="AA508" s="67" t="s">
        <v>4011</v>
      </c>
      <c r="AB508" s="67"/>
      <c r="AC508" s="67"/>
      <c r="AD508" s="67"/>
      <c r="AE508" s="67"/>
    </row>
    <row r="509" spans="1:31" hidden="1" x14ac:dyDescent="0.25">
      <c r="A509" s="66">
        <v>43690</v>
      </c>
      <c r="B509" s="67">
        <v>5955</v>
      </c>
      <c r="C509" s="67">
        <v>6458</v>
      </c>
      <c r="D509" s="67" t="s">
        <v>4012</v>
      </c>
      <c r="E509" s="67" t="s">
        <v>63</v>
      </c>
      <c r="F509" s="67" t="s">
        <v>41</v>
      </c>
      <c r="G509" s="68">
        <v>0.37222222222222223</v>
      </c>
      <c r="H509" s="69" t="s">
        <v>4013</v>
      </c>
      <c r="I509" s="69" t="s">
        <v>4014</v>
      </c>
      <c r="J509" s="67" t="s">
        <v>4015</v>
      </c>
      <c r="K509" s="67" t="s">
        <v>47</v>
      </c>
      <c r="L509" s="67">
        <v>81</v>
      </c>
      <c r="M509" s="67" t="s">
        <v>31</v>
      </c>
      <c r="N509" s="67" t="s">
        <v>36</v>
      </c>
      <c r="O509" s="67" t="s">
        <v>36</v>
      </c>
      <c r="P509" s="67" t="s">
        <v>42</v>
      </c>
      <c r="Q509" s="67" t="s">
        <v>60</v>
      </c>
      <c r="R509" s="67" t="s">
        <v>35</v>
      </c>
      <c r="S509" s="67" t="s">
        <v>65</v>
      </c>
      <c r="T509" s="67" t="s">
        <v>36</v>
      </c>
      <c r="U509" s="67" t="s">
        <v>150</v>
      </c>
      <c r="V509" s="67" t="s">
        <v>157</v>
      </c>
      <c r="W509" s="67" t="s">
        <v>54</v>
      </c>
      <c r="X509" s="67" t="s">
        <v>71</v>
      </c>
      <c r="Y509" s="67" t="s">
        <v>39</v>
      </c>
      <c r="Z509" s="67" t="s">
        <v>40</v>
      </c>
      <c r="AA509" s="67" t="s">
        <v>4016</v>
      </c>
      <c r="AB509" s="67" t="s">
        <v>4017</v>
      </c>
      <c r="AC509" s="67" t="s">
        <v>4018</v>
      </c>
      <c r="AD509" s="67"/>
      <c r="AE509" s="67"/>
    </row>
    <row r="510" spans="1:31" hidden="1" x14ac:dyDescent="0.25">
      <c r="A510" s="66">
        <v>43690</v>
      </c>
      <c r="B510" s="67">
        <v>5954</v>
      </c>
      <c r="C510" s="67">
        <v>6457</v>
      </c>
      <c r="D510" s="67" t="s">
        <v>4019</v>
      </c>
      <c r="E510" s="67" t="s">
        <v>137</v>
      </c>
      <c r="F510" s="67" t="s">
        <v>122</v>
      </c>
      <c r="G510" s="68">
        <v>0.53819444444444442</v>
      </c>
      <c r="H510" s="69" t="s">
        <v>4020</v>
      </c>
      <c r="I510" s="69" t="s">
        <v>4021</v>
      </c>
      <c r="J510" s="67" t="s">
        <v>4022</v>
      </c>
      <c r="K510" s="67" t="s">
        <v>47</v>
      </c>
      <c r="L510" s="67">
        <v>60</v>
      </c>
      <c r="M510" s="67" t="s">
        <v>31</v>
      </c>
      <c r="N510" s="67" t="s">
        <v>36</v>
      </c>
      <c r="O510" s="67" t="s">
        <v>36</v>
      </c>
      <c r="P510" s="67" t="s">
        <v>42</v>
      </c>
      <c r="Q510" s="67" t="s">
        <v>36</v>
      </c>
      <c r="R510" s="67" t="s">
        <v>35</v>
      </c>
      <c r="S510" s="67" t="s">
        <v>65</v>
      </c>
      <c r="T510" s="67" t="s">
        <v>147</v>
      </c>
      <c r="U510" s="67" t="s">
        <v>109</v>
      </c>
      <c r="V510" s="67" t="s">
        <v>66</v>
      </c>
      <c r="W510" s="67" t="s">
        <v>54</v>
      </c>
      <c r="X510" s="67" t="s">
        <v>107</v>
      </c>
      <c r="Y510" s="67" t="s">
        <v>129</v>
      </c>
      <c r="Z510" s="67" t="s">
        <v>108</v>
      </c>
      <c r="AA510" s="67" t="s">
        <v>4023</v>
      </c>
      <c r="AB510" s="67" t="s">
        <v>4024</v>
      </c>
      <c r="AC510" s="67"/>
      <c r="AD510" s="67"/>
      <c r="AE510" s="67"/>
    </row>
    <row r="511" spans="1:31" hidden="1" x14ac:dyDescent="0.25">
      <c r="A511" s="66">
        <v>43689</v>
      </c>
      <c r="B511" s="67">
        <v>5975</v>
      </c>
      <c r="C511" s="67">
        <v>6504</v>
      </c>
      <c r="D511" s="67" t="s">
        <v>63</v>
      </c>
      <c r="E511" s="67" t="s">
        <v>63</v>
      </c>
      <c r="F511" s="67" t="s">
        <v>41</v>
      </c>
      <c r="G511" s="68">
        <v>0.33333333333333331</v>
      </c>
      <c r="H511" s="69" t="s">
        <v>4025</v>
      </c>
      <c r="I511" s="69" t="s">
        <v>4026</v>
      </c>
      <c r="J511" s="67" t="s">
        <v>4027</v>
      </c>
      <c r="K511" s="67" t="s">
        <v>30</v>
      </c>
      <c r="L511" s="67">
        <v>17</v>
      </c>
      <c r="M511" s="67" t="s">
        <v>118</v>
      </c>
      <c r="N511" s="67" t="s">
        <v>36</v>
      </c>
      <c r="O511" s="67" t="s">
        <v>53</v>
      </c>
      <c r="P511" s="67" t="s">
        <v>33</v>
      </c>
      <c r="Q511" s="67" t="s">
        <v>36</v>
      </c>
      <c r="R511" s="67" t="s">
        <v>35</v>
      </c>
      <c r="S511" s="67" t="s">
        <v>501</v>
      </c>
      <c r="T511" s="67" t="s">
        <v>863</v>
      </c>
      <c r="U511" s="67" t="s">
        <v>70</v>
      </c>
      <c r="V511" s="67" t="s">
        <v>37</v>
      </c>
      <c r="W511" s="67" t="s">
        <v>54</v>
      </c>
      <c r="X511" s="67" t="s">
        <v>71</v>
      </c>
      <c r="Y511" s="67" t="s">
        <v>71</v>
      </c>
      <c r="Z511" s="67" t="s">
        <v>40</v>
      </c>
      <c r="AA511" s="67" t="s">
        <v>4028</v>
      </c>
      <c r="AB511" s="67" t="s">
        <v>4029</v>
      </c>
      <c r="AC511" s="67" t="s">
        <v>4030</v>
      </c>
      <c r="AD511" s="67" t="s">
        <v>4031</v>
      </c>
      <c r="AE511" s="67"/>
    </row>
    <row r="512" spans="1:31" hidden="1" x14ac:dyDescent="0.25">
      <c r="A512" s="66">
        <v>43689</v>
      </c>
      <c r="B512" s="67">
        <v>5951</v>
      </c>
      <c r="C512" s="67">
        <v>6448</v>
      </c>
      <c r="D512" s="67" t="s">
        <v>4032</v>
      </c>
      <c r="E512" s="67" t="s">
        <v>80</v>
      </c>
      <c r="F512" s="67" t="s">
        <v>80</v>
      </c>
      <c r="G512" s="68">
        <v>0.99722222222222223</v>
      </c>
      <c r="H512" s="69" t="s">
        <v>4033</v>
      </c>
      <c r="I512" s="69" t="s">
        <v>4034</v>
      </c>
      <c r="J512" s="67" t="s">
        <v>4035</v>
      </c>
      <c r="K512" s="67" t="s">
        <v>47</v>
      </c>
      <c r="L512" s="67">
        <v>58</v>
      </c>
      <c r="M512" s="67" t="s">
        <v>31</v>
      </c>
      <c r="N512" s="67" t="s">
        <v>32</v>
      </c>
      <c r="O512" s="67" t="s">
        <v>48</v>
      </c>
      <c r="P512" s="67" t="s">
        <v>33</v>
      </c>
      <c r="Q512" s="67" t="s">
        <v>492</v>
      </c>
      <c r="R512" s="67" t="s">
        <v>35</v>
      </c>
      <c r="S512" s="67" t="s">
        <v>61</v>
      </c>
      <c r="T512" s="67" t="s">
        <v>36</v>
      </c>
      <c r="U512" s="67" t="s">
        <v>70</v>
      </c>
      <c r="V512" s="67" t="s">
        <v>37</v>
      </c>
      <c r="W512" s="67" t="s">
        <v>38</v>
      </c>
      <c r="X512" s="67" t="s">
        <v>39</v>
      </c>
      <c r="Y512" s="67" t="s">
        <v>112</v>
      </c>
      <c r="Z512" s="67" t="s">
        <v>40</v>
      </c>
      <c r="AA512" s="67" t="s">
        <v>4036</v>
      </c>
      <c r="AB512" s="67" t="s">
        <v>4037</v>
      </c>
      <c r="AC512" s="67" t="s">
        <v>4038</v>
      </c>
      <c r="AD512" s="67" t="s">
        <v>4039</v>
      </c>
      <c r="AE512" s="67" t="s">
        <v>4426</v>
      </c>
    </row>
    <row r="513" spans="1:31" hidden="1" x14ac:dyDescent="0.25">
      <c r="A513" s="66">
        <v>43689</v>
      </c>
      <c r="B513" s="67">
        <v>5950</v>
      </c>
      <c r="C513" s="67">
        <v>6447</v>
      </c>
      <c r="D513" s="67" t="s">
        <v>4040</v>
      </c>
      <c r="E513" s="67" t="s">
        <v>137</v>
      </c>
      <c r="F513" s="67" t="s">
        <v>122</v>
      </c>
      <c r="G513" s="68">
        <v>0.37847222222222221</v>
      </c>
      <c r="H513" s="69" t="s">
        <v>4041</v>
      </c>
      <c r="I513" s="69" t="s">
        <v>4042</v>
      </c>
      <c r="J513" s="67" t="s">
        <v>4043</v>
      </c>
      <c r="K513" s="67" t="s">
        <v>47</v>
      </c>
      <c r="L513" s="67">
        <v>3</v>
      </c>
      <c r="M513" s="67" t="s">
        <v>180</v>
      </c>
      <c r="N513" s="67" t="s">
        <v>672</v>
      </c>
      <c r="O513" s="67" t="s">
        <v>53</v>
      </c>
      <c r="P513" s="67" t="s">
        <v>33</v>
      </c>
      <c r="Q513" s="67" t="s">
        <v>36</v>
      </c>
      <c r="R513" s="67" t="s">
        <v>35</v>
      </c>
      <c r="S513" s="67" t="s">
        <v>862</v>
      </c>
      <c r="T513" s="67" t="s">
        <v>863</v>
      </c>
      <c r="U513" s="67" t="s">
        <v>70</v>
      </c>
      <c r="V513" s="67" t="s">
        <v>157</v>
      </c>
      <c r="W513" s="67" t="s">
        <v>38</v>
      </c>
      <c r="X513" s="67" t="s">
        <v>71</v>
      </c>
      <c r="Y513" s="67" t="s">
        <v>71</v>
      </c>
      <c r="Z513" s="67" t="s">
        <v>40</v>
      </c>
      <c r="AA513" s="67" t="s">
        <v>4044</v>
      </c>
      <c r="AB513" s="67" t="s">
        <v>4045</v>
      </c>
      <c r="AC513" s="67" t="s">
        <v>4046</v>
      </c>
      <c r="AD513" s="67" t="s">
        <v>4047</v>
      </c>
      <c r="AE513" s="67" t="s">
        <v>4048</v>
      </c>
    </row>
    <row r="514" spans="1:31" hidden="1" x14ac:dyDescent="0.25">
      <c r="A514" s="66">
        <v>43689</v>
      </c>
      <c r="B514" s="67">
        <v>5948</v>
      </c>
      <c r="C514" s="67">
        <v>6446</v>
      </c>
      <c r="D514" s="67" t="s">
        <v>1047</v>
      </c>
      <c r="E514" s="67" t="s">
        <v>137</v>
      </c>
      <c r="F514" s="67" t="s">
        <v>122</v>
      </c>
      <c r="G514" s="68"/>
      <c r="H514" s="69" t="s">
        <v>4049</v>
      </c>
      <c r="I514" s="69" t="s">
        <v>4050</v>
      </c>
      <c r="J514" s="67" t="s">
        <v>4051</v>
      </c>
      <c r="K514" s="67" t="s">
        <v>47</v>
      </c>
      <c r="L514" s="67">
        <v>50</v>
      </c>
      <c r="M514" s="67" t="s">
        <v>31</v>
      </c>
      <c r="N514" s="67" t="s">
        <v>32</v>
      </c>
      <c r="O514" s="67" t="s">
        <v>36</v>
      </c>
      <c r="P514" s="67" t="s">
        <v>62</v>
      </c>
      <c r="Q514" s="67" t="s">
        <v>36</v>
      </c>
      <c r="R514" s="67" t="s">
        <v>35</v>
      </c>
      <c r="S514" s="67" t="s">
        <v>61</v>
      </c>
      <c r="T514" s="67" t="s">
        <v>36</v>
      </c>
      <c r="U514" s="67" t="s">
        <v>70</v>
      </c>
      <c r="V514" s="67" t="s">
        <v>37</v>
      </c>
      <c r="W514" s="67" t="s">
        <v>38</v>
      </c>
      <c r="X514" s="67" t="s">
        <v>71</v>
      </c>
      <c r="Y514" s="67" t="s">
        <v>103</v>
      </c>
      <c r="Z514" s="67" t="s">
        <v>52</v>
      </c>
      <c r="AA514" s="67" t="s">
        <v>4052</v>
      </c>
      <c r="AB514" s="67" t="s">
        <v>4053</v>
      </c>
      <c r="AC514" s="67" t="s">
        <v>4054</v>
      </c>
      <c r="AD514" s="67" t="s">
        <v>4055</v>
      </c>
      <c r="AE514" s="67" t="s">
        <v>4056</v>
      </c>
    </row>
    <row r="515" spans="1:31" hidden="1" x14ac:dyDescent="0.25">
      <c r="A515" s="66">
        <v>43688</v>
      </c>
      <c r="B515" s="67">
        <v>6012</v>
      </c>
      <c r="C515" s="67">
        <v>6546</v>
      </c>
      <c r="D515" s="67" t="s">
        <v>4427</v>
      </c>
      <c r="E515" s="67" t="s">
        <v>156</v>
      </c>
      <c r="F515" s="67" t="s">
        <v>123</v>
      </c>
      <c r="G515" s="68">
        <v>0.4236111111111111</v>
      </c>
      <c r="H515" s="69" t="s">
        <v>4428</v>
      </c>
      <c r="I515" s="69" t="s">
        <v>4429</v>
      </c>
      <c r="J515" s="67" t="s">
        <v>4430</v>
      </c>
      <c r="K515" s="67" t="s">
        <v>47</v>
      </c>
      <c r="L515" s="67">
        <v>65</v>
      </c>
      <c r="M515" s="67" t="s">
        <v>31</v>
      </c>
      <c r="N515" s="67" t="s">
        <v>36</v>
      </c>
      <c r="O515" s="67" t="s">
        <v>36</v>
      </c>
      <c r="P515" s="67" t="s">
        <v>33</v>
      </c>
      <c r="Q515" s="67" t="s">
        <v>60</v>
      </c>
      <c r="R515" s="67" t="s">
        <v>35</v>
      </c>
      <c r="S515" s="67" t="s">
        <v>65</v>
      </c>
      <c r="T515" s="67" t="s">
        <v>36</v>
      </c>
      <c r="U515" s="67" t="s">
        <v>70</v>
      </c>
      <c r="V515" s="67" t="s">
        <v>157</v>
      </c>
      <c r="W515" s="67" t="s">
        <v>54</v>
      </c>
      <c r="X515" s="67" t="s">
        <v>39</v>
      </c>
      <c r="Y515" s="67" t="s">
        <v>39</v>
      </c>
      <c r="Z515" s="67" t="s">
        <v>40</v>
      </c>
      <c r="AA515" s="67" t="s">
        <v>4431</v>
      </c>
      <c r="AB515" s="67"/>
      <c r="AC515" s="67"/>
      <c r="AD515" s="67"/>
      <c r="AE515" s="67"/>
    </row>
    <row r="516" spans="1:31" hidden="1" x14ac:dyDescent="0.25">
      <c r="A516" s="66">
        <v>43688</v>
      </c>
      <c r="B516" s="67">
        <v>5953</v>
      </c>
      <c r="C516" s="67">
        <v>6451</v>
      </c>
      <c r="D516" s="67" t="s">
        <v>4057</v>
      </c>
      <c r="E516" s="67" t="s">
        <v>137</v>
      </c>
      <c r="F516" s="67" t="s">
        <v>122</v>
      </c>
      <c r="G516" s="68">
        <v>0.54166666666666663</v>
      </c>
      <c r="H516" s="69" t="s">
        <v>4058</v>
      </c>
      <c r="I516" s="69" t="s">
        <v>4059</v>
      </c>
      <c r="J516" s="67" t="s">
        <v>4060</v>
      </c>
      <c r="K516" s="67" t="s">
        <v>47</v>
      </c>
      <c r="L516" s="67">
        <v>80</v>
      </c>
      <c r="M516" s="67" t="s">
        <v>31</v>
      </c>
      <c r="N516" s="67" t="s">
        <v>126</v>
      </c>
      <c r="O516" s="67" t="s">
        <v>36</v>
      </c>
      <c r="P516" s="67" t="s">
        <v>49</v>
      </c>
      <c r="Q516" s="67" t="s">
        <v>60</v>
      </c>
      <c r="R516" s="67" t="s">
        <v>50</v>
      </c>
      <c r="S516" s="67" t="s">
        <v>127</v>
      </c>
      <c r="T516" s="67" t="s">
        <v>36</v>
      </c>
      <c r="U516" s="67" t="s">
        <v>51</v>
      </c>
      <c r="V516" s="67" t="s">
        <v>37</v>
      </c>
      <c r="W516" s="67" t="s">
        <v>301</v>
      </c>
      <c r="X516" s="67" t="s">
        <v>71</v>
      </c>
      <c r="Y516" s="67" t="s">
        <v>103</v>
      </c>
      <c r="Z516" s="67" t="s">
        <v>52</v>
      </c>
      <c r="AA516" s="67" t="s">
        <v>4061</v>
      </c>
      <c r="AB516" s="67"/>
      <c r="AC516" s="67"/>
      <c r="AD516" s="67"/>
      <c r="AE516" s="67"/>
    </row>
    <row r="517" spans="1:31" hidden="1" x14ac:dyDescent="0.25">
      <c r="A517" s="66">
        <v>43688</v>
      </c>
      <c r="B517" s="67">
        <v>5953</v>
      </c>
      <c r="C517" s="67">
        <v>6452</v>
      </c>
      <c r="D517" s="67" t="s">
        <v>4057</v>
      </c>
      <c r="E517" s="67" t="s">
        <v>137</v>
      </c>
      <c r="F517" s="67" t="s">
        <v>122</v>
      </c>
      <c r="G517" s="68">
        <v>0.54166666666666663</v>
      </c>
      <c r="H517" s="69" t="s">
        <v>4058</v>
      </c>
      <c r="I517" s="69" t="s">
        <v>4059</v>
      </c>
      <c r="J517" s="67" t="s">
        <v>4060</v>
      </c>
      <c r="K517" s="67" t="s">
        <v>30</v>
      </c>
      <c r="L517" s="67">
        <v>80</v>
      </c>
      <c r="M517" s="67" t="s">
        <v>31</v>
      </c>
      <c r="N517" s="67" t="s">
        <v>126</v>
      </c>
      <c r="O517" s="67" t="s">
        <v>36</v>
      </c>
      <c r="P517" s="67" t="s">
        <v>49</v>
      </c>
      <c r="Q517" s="67" t="s">
        <v>60</v>
      </c>
      <c r="R517" s="67" t="s">
        <v>50</v>
      </c>
      <c r="S517" s="67" t="s">
        <v>127</v>
      </c>
      <c r="T517" s="67" t="s">
        <v>36</v>
      </c>
      <c r="U517" s="67" t="s">
        <v>51</v>
      </c>
      <c r="V517" s="67" t="s">
        <v>37</v>
      </c>
      <c r="W517" s="67" t="s">
        <v>301</v>
      </c>
      <c r="X517" s="67" t="s">
        <v>71</v>
      </c>
      <c r="Y517" s="67" t="s">
        <v>103</v>
      </c>
      <c r="Z517" s="67" t="s">
        <v>52</v>
      </c>
      <c r="AA517" s="67" t="s">
        <v>4061</v>
      </c>
      <c r="AB517" s="67"/>
      <c r="AC517" s="67"/>
      <c r="AD517" s="67"/>
      <c r="AE517" s="67"/>
    </row>
    <row r="518" spans="1:31" hidden="1" x14ac:dyDescent="0.25">
      <c r="A518" s="66">
        <v>43688</v>
      </c>
      <c r="B518" s="67">
        <v>5953</v>
      </c>
      <c r="C518" s="67">
        <v>6453</v>
      </c>
      <c r="D518" s="67" t="s">
        <v>4057</v>
      </c>
      <c r="E518" s="67" t="s">
        <v>137</v>
      </c>
      <c r="F518" s="67" t="s">
        <v>122</v>
      </c>
      <c r="G518" s="68">
        <v>0.54166666666666663</v>
      </c>
      <c r="H518" s="69" t="s">
        <v>4058</v>
      </c>
      <c r="I518" s="69" t="s">
        <v>4059</v>
      </c>
      <c r="J518" s="67" t="s">
        <v>4060</v>
      </c>
      <c r="K518" s="67" t="s">
        <v>47</v>
      </c>
      <c r="L518" s="67">
        <v>8</v>
      </c>
      <c r="M518" s="67" t="s">
        <v>31</v>
      </c>
      <c r="N518" s="67" t="s">
        <v>126</v>
      </c>
      <c r="O518" s="67" t="s">
        <v>36</v>
      </c>
      <c r="P518" s="67" t="s">
        <v>49</v>
      </c>
      <c r="Q518" s="67" t="s">
        <v>60</v>
      </c>
      <c r="R518" s="67" t="s">
        <v>50</v>
      </c>
      <c r="S518" s="67" t="s">
        <v>127</v>
      </c>
      <c r="T518" s="67" t="s">
        <v>36</v>
      </c>
      <c r="U518" s="67" t="s">
        <v>51</v>
      </c>
      <c r="V518" s="67" t="s">
        <v>37</v>
      </c>
      <c r="W518" s="67" t="s">
        <v>301</v>
      </c>
      <c r="X518" s="67" t="s">
        <v>71</v>
      </c>
      <c r="Y518" s="67" t="s">
        <v>103</v>
      </c>
      <c r="Z518" s="67" t="s">
        <v>52</v>
      </c>
      <c r="AA518" s="67" t="s">
        <v>4061</v>
      </c>
      <c r="AB518" s="67"/>
      <c r="AC518" s="67"/>
      <c r="AD518" s="67"/>
      <c r="AE518" s="67"/>
    </row>
    <row r="519" spans="1:31" hidden="1" x14ac:dyDescent="0.25">
      <c r="A519" s="66">
        <v>43688</v>
      </c>
      <c r="B519" s="67">
        <v>5953</v>
      </c>
      <c r="C519" s="67">
        <v>6454</v>
      </c>
      <c r="D519" s="67" t="s">
        <v>4057</v>
      </c>
      <c r="E519" s="67" t="s">
        <v>137</v>
      </c>
      <c r="F519" s="67" t="s">
        <v>122</v>
      </c>
      <c r="G519" s="68">
        <v>0.54166666666666663</v>
      </c>
      <c r="H519" s="69" t="s">
        <v>4058</v>
      </c>
      <c r="I519" s="69" t="s">
        <v>4059</v>
      </c>
      <c r="J519" s="67" t="s">
        <v>4060</v>
      </c>
      <c r="K519" s="67" t="s">
        <v>30</v>
      </c>
      <c r="L519" s="67">
        <v>8</v>
      </c>
      <c r="M519" s="67" t="s">
        <v>31</v>
      </c>
      <c r="N519" s="67" t="s">
        <v>126</v>
      </c>
      <c r="O519" s="67" t="s">
        <v>36</v>
      </c>
      <c r="P519" s="67" t="s">
        <v>49</v>
      </c>
      <c r="Q519" s="67" t="s">
        <v>60</v>
      </c>
      <c r="R519" s="67" t="s">
        <v>50</v>
      </c>
      <c r="S519" s="67" t="s">
        <v>127</v>
      </c>
      <c r="T519" s="67" t="s">
        <v>36</v>
      </c>
      <c r="U519" s="67" t="s">
        <v>51</v>
      </c>
      <c r="V519" s="67" t="s">
        <v>37</v>
      </c>
      <c r="W519" s="67" t="s">
        <v>301</v>
      </c>
      <c r="X519" s="67" t="s">
        <v>71</v>
      </c>
      <c r="Y519" s="67" t="s">
        <v>103</v>
      </c>
      <c r="Z519" s="67" t="s">
        <v>52</v>
      </c>
      <c r="AA519" s="67" t="s">
        <v>4061</v>
      </c>
      <c r="AB519" s="67"/>
      <c r="AC519" s="67"/>
      <c r="AD519" s="67"/>
      <c r="AE519" s="67"/>
    </row>
    <row r="520" spans="1:31" hidden="1" x14ac:dyDescent="0.25">
      <c r="A520" s="66">
        <v>43688</v>
      </c>
      <c r="B520" s="67">
        <v>5953</v>
      </c>
      <c r="C520" s="67">
        <v>6455</v>
      </c>
      <c r="D520" s="67" t="s">
        <v>4057</v>
      </c>
      <c r="E520" s="67" t="s">
        <v>137</v>
      </c>
      <c r="F520" s="67" t="s">
        <v>122</v>
      </c>
      <c r="G520" s="68">
        <v>0.54166666666666663</v>
      </c>
      <c r="H520" s="69" t="s">
        <v>4058</v>
      </c>
      <c r="I520" s="69" t="s">
        <v>4059</v>
      </c>
      <c r="J520" s="67" t="s">
        <v>4060</v>
      </c>
      <c r="K520" s="67" t="s">
        <v>47</v>
      </c>
      <c r="L520" s="67">
        <v>10</v>
      </c>
      <c r="M520" s="67" t="s">
        <v>31</v>
      </c>
      <c r="N520" s="67" t="s">
        <v>126</v>
      </c>
      <c r="O520" s="67" t="s">
        <v>36</v>
      </c>
      <c r="P520" s="67" t="s">
        <v>49</v>
      </c>
      <c r="Q520" s="67" t="s">
        <v>60</v>
      </c>
      <c r="R520" s="67" t="s">
        <v>50</v>
      </c>
      <c r="S520" s="67" t="s">
        <v>127</v>
      </c>
      <c r="T520" s="67" t="s">
        <v>36</v>
      </c>
      <c r="U520" s="67" t="s">
        <v>51</v>
      </c>
      <c r="V520" s="67" t="s">
        <v>37</v>
      </c>
      <c r="W520" s="67" t="s">
        <v>301</v>
      </c>
      <c r="X520" s="67" t="s">
        <v>71</v>
      </c>
      <c r="Y520" s="67" t="s">
        <v>103</v>
      </c>
      <c r="Z520" s="67" t="s">
        <v>52</v>
      </c>
      <c r="AA520" s="67" t="s">
        <v>4061</v>
      </c>
      <c r="AB520" s="67"/>
      <c r="AC520" s="67"/>
      <c r="AD520" s="67"/>
      <c r="AE520" s="67"/>
    </row>
    <row r="521" spans="1:31" hidden="1" x14ac:dyDescent="0.25">
      <c r="A521" s="66">
        <v>43688</v>
      </c>
      <c r="B521" s="67">
        <v>5953</v>
      </c>
      <c r="C521" s="67">
        <v>6456</v>
      </c>
      <c r="D521" s="67" t="s">
        <v>4057</v>
      </c>
      <c r="E521" s="67" t="s">
        <v>137</v>
      </c>
      <c r="F521" s="67" t="s">
        <v>122</v>
      </c>
      <c r="G521" s="68">
        <v>0.54166666666666663</v>
      </c>
      <c r="H521" s="69" t="s">
        <v>4058</v>
      </c>
      <c r="I521" s="69" t="s">
        <v>4059</v>
      </c>
      <c r="J521" s="67" t="s">
        <v>4060</v>
      </c>
      <c r="K521" s="67" t="s">
        <v>47</v>
      </c>
      <c r="L521" s="67">
        <v>10</v>
      </c>
      <c r="M521" s="67" t="s">
        <v>31</v>
      </c>
      <c r="N521" s="67" t="s">
        <v>126</v>
      </c>
      <c r="O521" s="67" t="s">
        <v>36</v>
      </c>
      <c r="P521" s="67" t="s">
        <v>49</v>
      </c>
      <c r="Q521" s="67" t="s">
        <v>60</v>
      </c>
      <c r="R521" s="67" t="s">
        <v>50</v>
      </c>
      <c r="S521" s="67" t="s">
        <v>127</v>
      </c>
      <c r="T521" s="67" t="s">
        <v>36</v>
      </c>
      <c r="U521" s="67" t="s">
        <v>51</v>
      </c>
      <c r="V521" s="67" t="s">
        <v>37</v>
      </c>
      <c r="W521" s="67" t="s">
        <v>301</v>
      </c>
      <c r="X521" s="67" t="s">
        <v>71</v>
      </c>
      <c r="Y521" s="67" t="s">
        <v>103</v>
      </c>
      <c r="Z521" s="67" t="s">
        <v>52</v>
      </c>
      <c r="AA521" s="67" t="s">
        <v>4061</v>
      </c>
      <c r="AB521" s="67"/>
      <c r="AC521" s="67"/>
      <c r="AD521" s="67"/>
      <c r="AE521" s="67"/>
    </row>
    <row r="522" spans="1:31" hidden="1" x14ac:dyDescent="0.25">
      <c r="A522" s="66">
        <v>43688</v>
      </c>
      <c r="B522" s="67">
        <v>5945</v>
      </c>
      <c r="C522" s="67">
        <v>6441</v>
      </c>
      <c r="D522" s="67" t="s">
        <v>4062</v>
      </c>
      <c r="E522" s="67" t="s">
        <v>1684</v>
      </c>
      <c r="F522" s="67" t="s">
        <v>55</v>
      </c>
      <c r="G522" s="68">
        <v>0.83333333333333337</v>
      </c>
      <c r="H522" s="69" t="s">
        <v>4063</v>
      </c>
      <c r="I522" s="69" t="s">
        <v>4064</v>
      </c>
      <c r="J522" s="67" t="s">
        <v>4065</v>
      </c>
      <c r="K522" s="67" t="s">
        <v>47</v>
      </c>
      <c r="L522" s="67">
        <v>18</v>
      </c>
      <c r="M522" s="67" t="s">
        <v>31</v>
      </c>
      <c r="N522" s="67" t="s">
        <v>459</v>
      </c>
      <c r="O522" s="67" t="s">
        <v>48</v>
      </c>
      <c r="P522" s="67" t="s">
        <v>49</v>
      </c>
      <c r="Q522" s="67" t="s">
        <v>36</v>
      </c>
      <c r="R522" s="67" t="s">
        <v>50</v>
      </c>
      <c r="S522" s="67" t="s">
        <v>3823</v>
      </c>
      <c r="T522" s="67" t="s">
        <v>147</v>
      </c>
      <c r="U522" s="67" t="s">
        <v>51</v>
      </c>
      <c r="V522" s="67" t="s">
        <v>37</v>
      </c>
      <c r="W522" s="67" t="s">
        <v>465</v>
      </c>
      <c r="X522" s="67" t="s">
        <v>39</v>
      </c>
      <c r="Y522" s="67" t="s">
        <v>103</v>
      </c>
      <c r="Z522" s="67" t="s">
        <v>52</v>
      </c>
      <c r="AA522" s="67" t="s">
        <v>4066</v>
      </c>
      <c r="AB522" s="67" t="s">
        <v>4067</v>
      </c>
      <c r="AC522" s="67"/>
      <c r="AD522" s="67"/>
      <c r="AE522" s="67"/>
    </row>
    <row r="523" spans="1:31" hidden="1" x14ac:dyDescent="0.25">
      <c r="A523" s="66">
        <v>43688</v>
      </c>
      <c r="B523" s="67">
        <v>5944</v>
      </c>
      <c r="C523" s="67">
        <v>6440</v>
      </c>
      <c r="D523" s="67" t="s">
        <v>4068</v>
      </c>
      <c r="E523" s="67" t="s">
        <v>979</v>
      </c>
      <c r="F523" s="67" t="s">
        <v>59</v>
      </c>
      <c r="G523" s="68"/>
      <c r="H523" s="69" t="s">
        <v>4069</v>
      </c>
      <c r="I523" s="69" t="s">
        <v>4070</v>
      </c>
      <c r="J523" s="67" t="s">
        <v>4071</v>
      </c>
      <c r="K523" s="67" t="s">
        <v>47</v>
      </c>
      <c r="L523" s="67">
        <v>52</v>
      </c>
      <c r="M523" s="67" t="s">
        <v>171</v>
      </c>
      <c r="N523" s="67" t="s">
        <v>437</v>
      </c>
      <c r="O523" s="67" t="s">
        <v>133</v>
      </c>
      <c r="P523" s="67" t="s">
        <v>62</v>
      </c>
      <c r="Q523" s="67" t="s">
        <v>492</v>
      </c>
      <c r="R523" s="67" t="s">
        <v>35</v>
      </c>
      <c r="S523" s="67" t="s">
        <v>57</v>
      </c>
      <c r="T523" s="67" t="s">
        <v>36</v>
      </c>
      <c r="U523" s="67" t="s">
        <v>44</v>
      </c>
      <c r="V523" s="67" t="s">
        <v>37</v>
      </c>
      <c r="W523" s="67" t="s">
        <v>386</v>
      </c>
      <c r="X523" s="67" t="s">
        <v>39</v>
      </c>
      <c r="Y523" s="67" t="s">
        <v>103</v>
      </c>
      <c r="Z523" s="67" t="s">
        <v>45</v>
      </c>
      <c r="AA523" s="67" t="s">
        <v>4072</v>
      </c>
      <c r="AB523" s="67" t="s">
        <v>4073</v>
      </c>
      <c r="AC523" s="67" t="s">
        <v>4074</v>
      </c>
      <c r="AD523" s="67" t="s">
        <v>4075</v>
      </c>
      <c r="AE523" s="67" t="s">
        <v>4076</v>
      </c>
    </row>
    <row r="524" spans="1:31" hidden="1" x14ac:dyDescent="0.25">
      <c r="A524" s="66">
        <v>43688</v>
      </c>
      <c r="B524" s="67">
        <v>5943</v>
      </c>
      <c r="C524" s="67">
        <v>6439</v>
      </c>
      <c r="D524" s="67" t="s">
        <v>4077</v>
      </c>
      <c r="E524" s="67" t="s">
        <v>156</v>
      </c>
      <c r="F524" s="67" t="s">
        <v>123</v>
      </c>
      <c r="G524" s="68">
        <v>0.5</v>
      </c>
      <c r="H524" s="69" t="s">
        <v>4078</v>
      </c>
      <c r="I524" s="69" t="s">
        <v>4079</v>
      </c>
      <c r="J524" s="67" t="s">
        <v>4080</v>
      </c>
      <c r="K524" s="67" t="s">
        <v>47</v>
      </c>
      <c r="L524" s="67">
        <v>78</v>
      </c>
      <c r="M524" s="67" t="s">
        <v>31</v>
      </c>
      <c r="N524" s="67" t="s">
        <v>36</v>
      </c>
      <c r="O524" s="67" t="s">
        <v>36</v>
      </c>
      <c r="P524" s="67" t="s">
        <v>33</v>
      </c>
      <c r="Q524" s="67" t="s">
        <v>60</v>
      </c>
      <c r="R524" s="67" t="s">
        <v>35</v>
      </c>
      <c r="S524" s="67" t="s">
        <v>65</v>
      </c>
      <c r="T524" s="67" t="s">
        <v>863</v>
      </c>
      <c r="U524" s="67" t="s">
        <v>109</v>
      </c>
      <c r="V524" s="67" t="s">
        <v>66</v>
      </c>
      <c r="W524" s="67" t="s">
        <v>54</v>
      </c>
      <c r="X524" s="67" t="s">
        <v>107</v>
      </c>
      <c r="Y524" s="67" t="s">
        <v>129</v>
      </c>
      <c r="Z524" s="67" t="s">
        <v>108</v>
      </c>
      <c r="AA524" s="67" t="s">
        <v>4081</v>
      </c>
      <c r="AB524" s="67" t="s">
        <v>4082</v>
      </c>
      <c r="AC524" s="67"/>
      <c r="AD524" s="67"/>
      <c r="AE524" s="67"/>
    </row>
    <row r="525" spans="1:31" hidden="1" x14ac:dyDescent="0.25">
      <c r="A525" s="66">
        <v>43687</v>
      </c>
      <c r="B525" s="67">
        <v>6011</v>
      </c>
      <c r="C525" s="67">
        <v>6545</v>
      </c>
      <c r="D525" s="67" t="s">
        <v>4432</v>
      </c>
      <c r="E525" s="67" t="s">
        <v>156</v>
      </c>
      <c r="F525" s="67" t="s">
        <v>123</v>
      </c>
      <c r="G525" s="68">
        <v>0.5625</v>
      </c>
      <c r="H525" s="69" t="s">
        <v>4433</v>
      </c>
      <c r="I525" s="69" t="s">
        <v>4434</v>
      </c>
      <c r="J525" s="67" t="s">
        <v>4435</v>
      </c>
      <c r="K525" s="67" t="s">
        <v>30</v>
      </c>
      <c r="L525" s="67">
        <v>57</v>
      </c>
      <c r="M525" s="67" t="s">
        <v>31</v>
      </c>
      <c r="N525" s="67" t="s">
        <v>155</v>
      </c>
      <c r="O525" s="67" t="s">
        <v>385</v>
      </c>
      <c r="P525" s="67" t="s">
        <v>33</v>
      </c>
      <c r="Q525" s="67" t="s">
        <v>36</v>
      </c>
      <c r="R525" s="67" t="s">
        <v>35</v>
      </c>
      <c r="S525" s="67" t="s">
        <v>127</v>
      </c>
      <c r="T525" s="67" t="s">
        <v>36</v>
      </c>
      <c r="U525" s="67" t="s">
        <v>109</v>
      </c>
      <c r="V525" s="67" t="s">
        <v>37</v>
      </c>
      <c r="W525" s="67" t="s">
        <v>78</v>
      </c>
      <c r="X525" s="67" t="s">
        <v>71</v>
      </c>
      <c r="Y525" s="67" t="s">
        <v>71</v>
      </c>
      <c r="Z525" s="67" t="s">
        <v>40</v>
      </c>
      <c r="AA525" s="67" t="s">
        <v>4436</v>
      </c>
      <c r="AB525" s="67" t="s">
        <v>4437</v>
      </c>
      <c r="AC525" s="67"/>
      <c r="AD525" s="67"/>
      <c r="AE525" s="67"/>
    </row>
    <row r="526" spans="1:31" hidden="1" x14ac:dyDescent="0.25">
      <c r="A526" s="66">
        <v>43687</v>
      </c>
      <c r="B526" s="67">
        <v>5947</v>
      </c>
      <c r="C526" s="67">
        <v>6445</v>
      </c>
      <c r="D526" s="67" t="s">
        <v>4083</v>
      </c>
      <c r="E526" s="67" t="s">
        <v>699</v>
      </c>
      <c r="F526" s="67" t="s">
        <v>122</v>
      </c>
      <c r="G526" s="68">
        <v>0.80208333333333337</v>
      </c>
      <c r="H526" s="69" t="s">
        <v>4084</v>
      </c>
      <c r="I526" s="69" t="s">
        <v>4085</v>
      </c>
      <c r="J526" s="67" t="s">
        <v>4086</v>
      </c>
      <c r="K526" s="67" t="s">
        <v>47</v>
      </c>
      <c r="L526" s="67">
        <v>45</v>
      </c>
      <c r="M526" s="67" t="s">
        <v>31</v>
      </c>
      <c r="N526" s="67" t="s">
        <v>459</v>
      </c>
      <c r="O526" s="67" t="s">
        <v>36</v>
      </c>
      <c r="P526" s="67" t="s">
        <v>49</v>
      </c>
      <c r="Q526" s="67" t="s">
        <v>2912</v>
      </c>
      <c r="R526" s="67" t="s">
        <v>56</v>
      </c>
      <c r="S526" s="67" t="s">
        <v>65</v>
      </c>
      <c r="T526" s="67" t="s">
        <v>75</v>
      </c>
      <c r="U526" s="67" t="s">
        <v>51</v>
      </c>
      <c r="V526" s="67" t="s">
        <v>157</v>
      </c>
      <c r="W526" s="67" t="s">
        <v>54</v>
      </c>
      <c r="X526" s="67" t="s">
        <v>39</v>
      </c>
      <c r="Y526" s="67" t="s">
        <v>39</v>
      </c>
      <c r="Z526" s="67" t="s">
        <v>120</v>
      </c>
      <c r="AA526" s="67" t="s">
        <v>4087</v>
      </c>
      <c r="AB526" s="67" t="s">
        <v>4088</v>
      </c>
      <c r="AC526" s="67" t="s">
        <v>4089</v>
      </c>
      <c r="AD526" s="67"/>
      <c r="AE526" s="67"/>
    </row>
    <row r="527" spans="1:31" hidden="1" x14ac:dyDescent="0.25">
      <c r="A527" s="66">
        <v>43687</v>
      </c>
      <c r="B527" s="67">
        <v>5941</v>
      </c>
      <c r="C527" s="67">
        <v>6437</v>
      </c>
      <c r="D527" s="67" t="s">
        <v>4090</v>
      </c>
      <c r="E527" s="67" t="s">
        <v>979</v>
      </c>
      <c r="F527" s="67" t="s">
        <v>59</v>
      </c>
      <c r="G527" s="68">
        <v>0.54166666666666663</v>
      </c>
      <c r="H527" s="69" t="s">
        <v>4091</v>
      </c>
      <c r="I527" s="69" t="s">
        <v>4092</v>
      </c>
      <c r="J527" s="67" t="s">
        <v>4093</v>
      </c>
      <c r="K527" s="67" t="s">
        <v>47</v>
      </c>
      <c r="L527" s="67">
        <v>30</v>
      </c>
      <c r="M527" s="67" t="s">
        <v>31</v>
      </c>
      <c r="N527" s="67" t="s">
        <v>138</v>
      </c>
      <c r="O527" s="67" t="s">
        <v>36</v>
      </c>
      <c r="P527" s="67" t="s">
        <v>77</v>
      </c>
      <c r="Q527" s="67" t="s">
        <v>36</v>
      </c>
      <c r="R527" s="67" t="s">
        <v>81</v>
      </c>
      <c r="S527" s="67" t="s">
        <v>65</v>
      </c>
      <c r="T527" s="67" t="s">
        <v>927</v>
      </c>
      <c r="U527" s="67" t="s">
        <v>51</v>
      </c>
      <c r="V527" s="67" t="s">
        <v>66</v>
      </c>
      <c r="W527" s="67" t="s">
        <v>149</v>
      </c>
      <c r="X527" s="67" t="s">
        <v>71</v>
      </c>
      <c r="Y527" s="67" t="s">
        <v>105</v>
      </c>
      <c r="Z527" s="67" t="s">
        <v>108</v>
      </c>
      <c r="AA527" s="67" t="s">
        <v>4094</v>
      </c>
      <c r="AB527" s="67"/>
      <c r="AC527" s="67"/>
      <c r="AD527" s="67"/>
      <c r="AE527" s="67"/>
    </row>
    <row r="528" spans="1:31" hidden="1" x14ac:dyDescent="0.25">
      <c r="A528" s="66">
        <v>43687</v>
      </c>
      <c r="B528" s="67">
        <v>5940</v>
      </c>
      <c r="C528" s="67">
        <v>6432</v>
      </c>
      <c r="D528" s="67" t="s">
        <v>4095</v>
      </c>
      <c r="E528" s="67" t="s">
        <v>297</v>
      </c>
      <c r="F528" s="67" t="s">
        <v>46</v>
      </c>
      <c r="G528" s="68">
        <v>0.3611111111111111</v>
      </c>
      <c r="H528" s="69" t="s">
        <v>4096</v>
      </c>
      <c r="I528" s="69" t="s">
        <v>4097</v>
      </c>
      <c r="J528" s="67" t="s">
        <v>4098</v>
      </c>
      <c r="K528" s="67" t="s">
        <v>47</v>
      </c>
      <c r="L528" s="67">
        <v>40</v>
      </c>
      <c r="M528" s="67" t="s">
        <v>31</v>
      </c>
      <c r="N528" s="67" t="s">
        <v>138</v>
      </c>
      <c r="O528" s="67" t="s">
        <v>36</v>
      </c>
      <c r="P528" s="67" t="s">
        <v>49</v>
      </c>
      <c r="Q528" s="67" t="s">
        <v>36</v>
      </c>
      <c r="R528" s="67" t="s">
        <v>50</v>
      </c>
      <c r="S528" s="67" t="s">
        <v>43</v>
      </c>
      <c r="T528" s="67" t="s">
        <v>36</v>
      </c>
      <c r="U528" s="67" t="s">
        <v>51</v>
      </c>
      <c r="V528" s="67" t="s">
        <v>37</v>
      </c>
      <c r="W528" s="67" t="s">
        <v>128</v>
      </c>
      <c r="X528" s="67" t="s">
        <v>39</v>
      </c>
      <c r="Y528" s="67" t="s">
        <v>103</v>
      </c>
      <c r="Z528" s="67" t="s">
        <v>52</v>
      </c>
      <c r="AA528" s="67" t="s">
        <v>4099</v>
      </c>
      <c r="AB528" s="67" t="s">
        <v>4100</v>
      </c>
      <c r="AC528" s="67" t="s">
        <v>4101</v>
      </c>
      <c r="AD528" s="67" t="s">
        <v>4102</v>
      </c>
      <c r="AE528" s="67"/>
    </row>
    <row r="529" spans="1:31" hidden="1" x14ac:dyDescent="0.25">
      <c r="A529" s="66">
        <v>43687</v>
      </c>
      <c r="B529" s="67">
        <v>5940</v>
      </c>
      <c r="C529" s="67">
        <v>6433</v>
      </c>
      <c r="D529" s="67" t="s">
        <v>4095</v>
      </c>
      <c r="E529" s="67" t="s">
        <v>297</v>
      </c>
      <c r="F529" s="67" t="s">
        <v>46</v>
      </c>
      <c r="G529" s="68">
        <v>0.3611111111111111</v>
      </c>
      <c r="H529" s="69" t="s">
        <v>4096</v>
      </c>
      <c r="I529" s="69" t="s">
        <v>4097</v>
      </c>
      <c r="J529" s="67" t="s">
        <v>4098</v>
      </c>
      <c r="K529" s="67" t="s">
        <v>47</v>
      </c>
      <c r="L529" s="67">
        <v>40</v>
      </c>
      <c r="M529" s="67" t="s">
        <v>31</v>
      </c>
      <c r="N529" s="67" t="s">
        <v>138</v>
      </c>
      <c r="O529" s="67" t="s">
        <v>36</v>
      </c>
      <c r="P529" s="67" t="s">
        <v>49</v>
      </c>
      <c r="Q529" s="67" t="s">
        <v>36</v>
      </c>
      <c r="R529" s="67" t="s">
        <v>50</v>
      </c>
      <c r="S529" s="67" t="s">
        <v>43</v>
      </c>
      <c r="T529" s="67" t="s">
        <v>36</v>
      </c>
      <c r="U529" s="67" t="s">
        <v>51</v>
      </c>
      <c r="V529" s="67" t="s">
        <v>37</v>
      </c>
      <c r="W529" s="67" t="s">
        <v>128</v>
      </c>
      <c r="X529" s="67" t="s">
        <v>39</v>
      </c>
      <c r="Y529" s="67" t="s">
        <v>103</v>
      </c>
      <c r="Z529" s="67" t="s">
        <v>52</v>
      </c>
      <c r="AA529" s="67" t="s">
        <v>4099</v>
      </c>
      <c r="AB529" s="67" t="s">
        <v>4100</v>
      </c>
      <c r="AC529" s="67" t="s">
        <v>4101</v>
      </c>
      <c r="AD529" s="67" t="s">
        <v>4102</v>
      </c>
      <c r="AE529" s="67"/>
    </row>
    <row r="530" spans="1:31" hidden="1" x14ac:dyDescent="0.25">
      <c r="A530" s="66">
        <v>43687</v>
      </c>
      <c r="B530" s="67">
        <v>5940</v>
      </c>
      <c r="C530" s="67">
        <v>6434</v>
      </c>
      <c r="D530" s="67" t="s">
        <v>4095</v>
      </c>
      <c r="E530" s="67" t="s">
        <v>297</v>
      </c>
      <c r="F530" s="67" t="s">
        <v>46</v>
      </c>
      <c r="G530" s="68">
        <v>0.3611111111111111</v>
      </c>
      <c r="H530" s="69" t="s">
        <v>4096</v>
      </c>
      <c r="I530" s="69" t="s">
        <v>4097</v>
      </c>
      <c r="J530" s="67" t="s">
        <v>4098</v>
      </c>
      <c r="K530" s="67" t="s">
        <v>47</v>
      </c>
      <c r="L530" s="67">
        <v>12</v>
      </c>
      <c r="M530" s="67" t="s">
        <v>31</v>
      </c>
      <c r="N530" s="67" t="s">
        <v>138</v>
      </c>
      <c r="O530" s="67" t="s">
        <v>36</v>
      </c>
      <c r="P530" s="67" t="s">
        <v>49</v>
      </c>
      <c r="Q530" s="67" t="s">
        <v>36</v>
      </c>
      <c r="R530" s="67" t="s">
        <v>50</v>
      </c>
      <c r="S530" s="67" t="s">
        <v>43</v>
      </c>
      <c r="T530" s="67" t="s">
        <v>36</v>
      </c>
      <c r="U530" s="67" t="s">
        <v>51</v>
      </c>
      <c r="V530" s="67" t="s">
        <v>37</v>
      </c>
      <c r="W530" s="67" t="s">
        <v>128</v>
      </c>
      <c r="X530" s="67" t="s">
        <v>39</v>
      </c>
      <c r="Y530" s="67" t="s">
        <v>103</v>
      </c>
      <c r="Z530" s="67" t="s">
        <v>52</v>
      </c>
      <c r="AA530" s="67" t="s">
        <v>4099</v>
      </c>
      <c r="AB530" s="67" t="s">
        <v>4100</v>
      </c>
      <c r="AC530" s="67" t="s">
        <v>4101</v>
      </c>
      <c r="AD530" s="67" t="s">
        <v>4102</v>
      </c>
      <c r="AE530" s="67"/>
    </row>
    <row r="531" spans="1:31" hidden="1" x14ac:dyDescent="0.25">
      <c r="A531" s="66">
        <v>43687</v>
      </c>
      <c r="B531" s="67">
        <v>5940</v>
      </c>
      <c r="C531" s="67">
        <v>6435</v>
      </c>
      <c r="D531" s="67" t="s">
        <v>4095</v>
      </c>
      <c r="E531" s="67" t="s">
        <v>297</v>
      </c>
      <c r="F531" s="67" t="s">
        <v>46</v>
      </c>
      <c r="G531" s="68">
        <v>0.3611111111111111</v>
      </c>
      <c r="H531" s="69" t="s">
        <v>4096</v>
      </c>
      <c r="I531" s="69" t="s">
        <v>4097</v>
      </c>
      <c r="J531" s="67" t="s">
        <v>4098</v>
      </c>
      <c r="K531" s="67" t="s">
        <v>47</v>
      </c>
      <c r="L531" s="67">
        <v>12</v>
      </c>
      <c r="M531" s="67" t="s">
        <v>31</v>
      </c>
      <c r="N531" s="67" t="s">
        <v>138</v>
      </c>
      <c r="O531" s="67" t="s">
        <v>36</v>
      </c>
      <c r="P531" s="67" t="s">
        <v>49</v>
      </c>
      <c r="Q531" s="67" t="s">
        <v>36</v>
      </c>
      <c r="R531" s="67" t="s">
        <v>50</v>
      </c>
      <c r="S531" s="67" t="s">
        <v>43</v>
      </c>
      <c r="T531" s="67" t="s">
        <v>36</v>
      </c>
      <c r="U531" s="67" t="s">
        <v>51</v>
      </c>
      <c r="V531" s="67" t="s">
        <v>37</v>
      </c>
      <c r="W531" s="67" t="s">
        <v>128</v>
      </c>
      <c r="X531" s="67" t="s">
        <v>39</v>
      </c>
      <c r="Y531" s="67" t="s">
        <v>103</v>
      </c>
      <c r="Z531" s="67" t="s">
        <v>52</v>
      </c>
      <c r="AA531" s="67" t="s">
        <v>4099</v>
      </c>
      <c r="AB531" s="67" t="s">
        <v>4100</v>
      </c>
      <c r="AC531" s="67" t="s">
        <v>4101</v>
      </c>
      <c r="AD531" s="67" t="s">
        <v>4102</v>
      </c>
      <c r="AE531" s="67"/>
    </row>
    <row r="532" spans="1:31" hidden="1" x14ac:dyDescent="0.25">
      <c r="A532" s="66">
        <v>43687</v>
      </c>
      <c r="B532" s="67">
        <v>5940</v>
      </c>
      <c r="C532" s="67">
        <v>6436</v>
      </c>
      <c r="D532" s="67" t="s">
        <v>4095</v>
      </c>
      <c r="E532" s="67" t="s">
        <v>297</v>
      </c>
      <c r="F532" s="67" t="s">
        <v>46</v>
      </c>
      <c r="G532" s="68">
        <v>0.3611111111111111</v>
      </c>
      <c r="H532" s="69" t="s">
        <v>4096</v>
      </c>
      <c r="I532" s="69" t="s">
        <v>4097</v>
      </c>
      <c r="J532" s="67" t="s">
        <v>4098</v>
      </c>
      <c r="K532" s="67" t="s">
        <v>47</v>
      </c>
      <c r="L532" s="67">
        <v>12</v>
      </c>
      <c r="M532" s="67" t="s">
        <v>31</v>
      </c>
      <c r="N532" s="67" t="s">
        <v>138</v>
      </c>
      <c r="O532" s="67" t="s">
        <v>36</v>
      </c>
      <c r="P532" s="67" t="s">
        <v>49</v>
      </c>
      <c r="Q532" s="67" t="s">
        <v>36</v>
      </c>
      <c r="R532" s="67" t="s">
        <v>50</v>
      </c>
      <c r="S532" s="67" t="s">
        <v>43</v>
      </c>
      <c r="T532" s="67" t="s">
        <v>36</v>
      </c>
      <c r="U532" s="67" t="s">
        <v>51</v>
      </c>
      <c r="V532" s="67" t="s">
        <v>37</v>
      </c>
      <c r="W532" s="67" t="s">
        <v>128</v>
      </c>
      <c r="X532" s="67" t="s">
        <v>39</v>
      </c>
      <c r="Y532" s="67" t="s">
        <v>103</v>
      </c>
      <c r="Z532" s="67" t="s">
        <v>52</v>
      </c>
      <c r="AA532" s="67" t="s">
        <v>4099</v>
      </c>
      <c r="AB532" s="67" t="s">
        <v>4100</v>
      </c>
      <c r="AC532" s="67" t="s">
        <v>4101</v>
      </c>
      <c r="AD532" s="67" t="s">
        <v>4102</v>
      </c>
      <c r="AE532" s="67"/>
    </row>
    <row r="533" spans="1:31" hidden="1" x14ac:dyDescent="0.25">
      <c r="A533" s="66">
        <v>43687</v>
      </c>
      <c r="B533" s="67">
        <v>5939</v>
      </c>
      <c r="C533" s="67">
        <v>6431</v>
      </c>
      <c r="D533" s="67" t="s">
        <v>4103</v>
      </c>
      <c r="E533" s="67" t="s">
        <v>1291</v>
      </c>
      <c r="F533" s="67" t="s">
        <v>46</v>
      </c>
      <c r="G533" s="68">
        <v>0.80555555555555558</v>
      </c>
      <c r="H533" s="69" t="s">
        <v>4104</v>
      </c>
      <c r="I533" s="69" t="s">
        <v>4105</v>
      </c>
      <c r="J533" s="67" t="s">
        <v>4106</v>
      </c>
      <c r="K533" s="67" t="s">
        <v>47</v>
      </c>
      <c r="L533" s="67">
        <v>28</v>
      </c>
      <c r="M533" s="67" t="s">
        <v>31</v>
      </c>
      <c r="N533" s="67" t="s">
        <v>36</v>
      </c>
      <c r="O533" s="67" t="s">
        <v>36</v>
      </c>
      <c r="P533" s="67" t="s">
        <v>33</v>
      </c>
      <c r="Q533" s="67" t="s">
        <v>36</v>
      </c>
      <c r="R533" s="67" t="s">
        <v>35</v>
      </c>
      <c r="S533" s="67" t="s">
        <v>65</v>
      </c>
      <c r="T533" s="67" t="s">
        <v>36</v>
      </c>
      <c r="U533" s="67" t="s">
        <v>109</v>
      </c>
      <c r="V533" s="67" t="s">
        <v>66</v>
      </c>
      <c r="W533" s="67" t="s">
        <v>54</v>
      </c>
      <c r="X533" s="67" t="s">
        <v>36</v>
      </c>
      <c r="Y533" s="67" t="s">
        <v>129</v>
      </c>
      <c r="Z533" s="67" t="s">
        <v>108</v>
      </c>
      <c r="AA533" s="67" t="s">
        <v>4107</v>
      </c>
      <c r="AB533" s="67" t="s">
        <v>4108</v>
      </c>
      <c r="AC533" s="67" t="s">
        <v>4109</v>
      </c>
      <c r="AD533" s="67" t="s">
        <v>4110</v>
      </c>
      <c r="AE533" s="67"/>
    </row>
    <row r="534" spans="1:31" hidden="1" x14ac:dyDescent="0.25">
      <c r="A534" s="66">
        <v>43687</v>
      </c>
      <c r="B534" s="67">
        <v>5938</v>
      </c>
      <c r="C534" s="67">
        <v>6430</v>
      </c>
      <c r="D534" s="67" t="s">
        <v>4111</v>
      </c>
      <c r="E534" s="67" t="s">
        <v>74</v>
      </c>
      <c r="F534" s="67" t="s">
        <v>74</v>
      </c>
      <c r="G534" s="68">
        <v>0.5</v>
      </c>
      <c r="H534" s="69" t="s">
        <v>4112</v>
      </c>
      <c r="I534" s="69" t="s">
        <v>4113</v>
      </c>
      <c r="J534" s="67" t="s">
        <v>5488</v>
      </c>
      <c r="K534" s="67" t="s">
        <v>47</v>
      </c>
      <c r="L534" s="67">
        <v>70</v>
      </c>
      <c r="M534" s="67" t="s">
        <v>31</v>
      </c>
      <c r="N534" s="67" t="s">
        <v>36</v>
      </c>
      <c r="O534" s="67" t="s">
        <v>36</v>
      </c>
      <c r="P534" s="67" t="s">
        <v>42</v>
      </c>
      <c r="Q534" s="67" t="s">
        <v>60</v>
      </c>
      <c r="R534" s="67" t="s">
        <v>35</v>
      </c>
      <c r="S534" s="67" t="s">
        <v>43</v>
      </c>
      <c r="T534" s="67" t="s">
        <v>36</v>
      </c>
      <c r="U534" s="67" t="s">
        <v>70</v>
      </c>
      <c r="V534" s="67" t="s">
        <v>37</v>
      </c>
      <c r="W534" s="67" t="s">
        <v>54</v>
      </c>
      <c r="X534" s="67" t="s">
        <v>36</v>
      </c>
      <c r="Y534" s="67" t="s">
        <v>36</v>
      </c>
      <c r="Z534" s="67" t="s">
        <v>36</v>
      </c>
      <c r="AA534" s="67" t="s">
        <v>4114</v>
      </c>
      <c r="AB534" s="67" t="s">
        <v>4115</v>
      </c>
      <c r="AC534" s="67" t="s">
        <v>4116</v>
      </c>
      <c r="AD534" s="67" t="s">
        <v>4117</v>
      </c>
      <c r="AE534" s="67"/>
    </row>
    <row r="535" spans="1:31" hidden="1" x14ac:dyDescent="0.25">
      <c r="A535" s="66">
        <v>43687</v>
      </c>
      <c r="B535" s="67">
        <v>5937</v>
      </c>
      <c r="C535" s="67">
        <v>6429</v>
      </c>
      <c r="D535" s="67" t="s">
        <v>4118</v>
      </c>
      <c r="E535" s="67" t="s">
        <v>364</v>
      </c>
      <c r="F535" s="67" t="s">
        <v>364</v>
      </c>
      <c r="G535" s="68"/>
      <c r="H535" s="69" t="s">
        <v>4119</v>
      </c>
      <c r="I535" s="69" t="s">
        <v>4120</v>
      </c>
      <c r="J535" s="67" t="s">
        <v>4121</v>
      </c>
      <c r="K535" s="67" t="s">
        <v>47</v>
      </c>
      <c r="L535" s="67">
        <v>70</v>
      </c>
      <c r="M535" s="67" t="s">
        <v>31</v>
      </c>
      <c r="N535" s="67" t="s">
        <v>519</v>
      </c>
      <c r="O535" s="67" t="s">
        <v>36</v>
      </c>
      <c r="P535" s="67" t="s">
        <v>520</v>
      </c>
      <c r="Q535" s="67" t="s">
        <v>60</v>
      </c>
      <c r="R535" s="67" t="s">
        <v>35</v>
      </c>
      <c r="S535" s="67" t="s">
        <v>723</v>
      </c>
      <c r="T535" s="67" t="s">
        <v>863</v>
      </c>
      <c r="U535" s="67" t="s">
        <v>109</v>
      </c>
      <c r="V535" s="67" t="s">
        <v>66</v>
      </c>
      <c r="W535" s="67" t="s">
        <v>54</v>
      </c>
      <c r="X535" s="67" t="s">
        <v>39</v>
      </c>
      <c r="Y535" s="67" t="s">
        <v>39</v>
      </c>
      <c r="Z535" s="67" t="s">
        <v>108</v>
      </c>
      <c r="AA535" s="67" t="s">
        <v>4122</v>
      </c>
      <c r="AB535" s="67" t="s">
        <v>4892</v>
      </c>
      <c r="AC535" s="67"/>
      <c r="AD535" s="67"/>
      <c r="AE535" s="67"/>
    </row>
    <row r="536" spans="1:31" hidden="1" x14ac:dyDescent="0.25">
      <c r="A536" s="66">
        <v>43687</v>
      </c>
      <c r="B536" s="67">
        <v>5935</v>
      </c>
      <c r="C536" s="67">
        <v>6427</v>
      </c>
      <c r="D536" s="67" t="s">
        <v>4123</v>
      </c>
      <c r="E536" s="67" t="s">
        <v>699</v>
      </c>
      <c r="F536" s="67" t="s">
        <v>122</v>
      </c>
      <c r="G536" s="68"/>
      <c r="H536" s="69" t="s">
        <v>4124</v>
      </c>
      <c r="I536" s="69" t="s">
        <v>4125</v>
      </c>
      <c r="J536" s="67" t="s">
        <v>4126</v>
      </c>
      <c r="K536" s="67" t="s">
        <v>47</v>
      </c>
      <c r="L536" s="67">
        <v>5</v>
      </c>
      <c r="M536" s="67" t="s">
        <v>31</v>
      </c>
      <c r="N536" s="67" t="s">
        <v>672</v>
      </c>
      <c r="O536" s="67" t="s">
        <v>48</v>
      </c>
      <c r="P536" s="67" t="s">
        <v>33</v>
      </c>
      <c r="Q536" s="67" t="s">
        <v>36</v>
      </c>
      <c r="R536" s="67" t="s">
        <v>76</v>
      </c>
      <c r="S536" s="67" t="s">
        <v>723</v>
      </c>
      <c r="T536" s="67" t="s">
        <v>863</v>
      </c>
      <c r="U536" s="67" t="s">
        <v>3473</v>
      </c>
      <c r="V536" s="67" t="s">
        <v>66</v>
      </c>
      <c r="W536" s="67" t="s">
        <v>54</v>
      </c>
      <c r="X536" s="67" t="s">
        <v>71</v>
      </c>
      <c r="Y536" s="67" t="s">
        <v>71</v>
      </c>
      <c r="Z536" s="67" t="s">
        <v>108</v>
      </c>
      <c r="AA536" s="67" t="s">
        <v>4127</v>
      </c>
      <c r="AB536" s="67" t="s">
        <v>4128</v>
      </c>
      <c r="AC536" s="67" t="s">
        <v>4129</v>
      </c>
      <c r="AD536" s="67"/>
      <c r="AE536" s="67"/>
    </row>
    <row r="537" spans="1:31" hidden="1" x14ac:dyDescent="0.25">
      <c r="A537" s="66">
        <v>43687</v>
      </c>
      <c r="B537" s="67">
        <v>5934</v>
      </c>
      <c r="C537" s="67">
        <v>6426</v>
      </c>
      <c r="D537" s="67" t="s">
        <v>4130</v>
      </c>
      <c r="E537" s="67" t="s">
        <v>121</v>
      </c>
      <c r="F537" s="67" t="s">
        <v>122</v>
      </c>
      <c r="G537" s="68">
        <v>0.65625</v>
      </c>
      <c r="H537" s="69" t="s">
        <v>4131</v>
      </c>
      <c r="I537" s="69" t="s">
        <v>4132</v>
      </c>
      <c r="J537" s="67" t="s">
        <v>4133</v>
      </c>
      <c r="K537" s="67" t="s">
        <v>47</v>
      </c>
      <c r="L537" s="67">
        <v>58</v>
      </c>
      <c r="M537" s="67" t="s">
        <v>31</v>
      </c>
      <c r="N537" s="67" t="s">
        <v>36</v>
      </c>
      <c r="O537" s="67" t="s">
        <v>36</v>
      </c>
      <c r="P537" s="67" t="s">
        <v>42</v>
      </c>
      <c r="Q537" s="67" t="s">
        <v>36</v>
      </c>
      <c r="R537" s="67" t="s">
        <v>35</v>
      </c>
      <c r="S537" s="67" t="s">
        <v>57</v>
      </c>
      <c r="T537" s="67" t="s">
        <v>36</v>
      </c>
      <c r="U537" s="67" t="s">
        <v>70</v>
      </c>
      <c r="V537" s="67" t="s">
        <v>37</v>
      </c>
      <c r="W537" s="67" t="s">
        <v>38</v>
      </c>
      <c r="X537" s="67" t="s">
        <v>39</v>
      </c>
      <c r="Y537" s="67" t="s">
        <v>103</v>
      </c>
      <c r="Z537" s="67" t="s">
        <v>52</v>
      </c>
      <c r="AA537" s="67" t="s">
        <v>4134</v>
      </c>
      <c r="AB537" s="67" t="s">
        <v>4135</v>
      </c>
      <c r="AC537" s="67" t="s">
        <v>4136</v>
      </c>
      <c r="AD537" s="67"/>
      <c r="AE537" s="67"/>
    </row>
    <row r="538" spans="1:31" hidden="1" x14ac:dyDescent="0.25">
      <c r="A538" s="66">
        <v>43687</v>
      </c>
      <c r="B538" s="67">
        <v>5933</v>
      </c>
      <c r="C538" s="67">
        <v>6425</v>
      </c>
      <c r="D538" s="67" t="s">
        <v>4137</v>
      </c>
      <c r="E538" s="67" t="s">
        <v>699</v>
      </c>
      <c r="F538" s="67" t="s">
        <v>122</v>
      </c>
      <c r="G538" s="68">
        <v>0.58333333333333337</v>
      </c>
      <c r="H538" s="69" t="s">
        <v>4138</v>
      </c>
      <c r="I538" s="69" t="s">
        <v>4139</v>
      </c>
      <c r="J538" s="67" t="s">
        <v>4140</v>
      </c>
      <c r="K538" s="67" t="s">
        <v>47</v>
      </c>
      <c r="L538" s="67">
        <v>65</v>
      </c>
      <c r="M538" s="67" t="s">
        <v>31</v>
      </c>
      <c r="N538" s="67" t="s">
        <v>36</v>
      </c>
      <c r="O538" s="67" t="s">
        <v>36</v>
      </c>
      <c r="P538" s="67" t="s">
        <v>33</v>
      </c>
      <c r="Q538" s="67" t="s">
        <v>60</v>
      </c>
      <c r="R538" s="67" t="s">
        <v>35</v>
      </c>
      <c r="S538" s="67" t="s">
        <v>65</v>
      </c>
      <c r="T538" s="67" t="s">
        <v>36</v>
      </c>
      <c r="U538" s="67" t="s">
        <v>109</v>
      </c>
      <c r="V538" s="67" t="s">
        <v>66</v>
      </c>
      <c r="W538" s="67" t="s">
        <v>54</v>
      </c>
      <c r="X538" s="67" t="s">
        <v>39</v>
      </c>
      <c r="Y538" s="67" t="s">
        <v>129</v>
      </c>
      <c r="Z538" s="67" t="s">
        <v>108</v>
      </c>
      <c r="AA538" s="67" t="s">
        <v>4141</v>
      </c>
      <c r="AB538" s="67" t="s">
        <v>4142</v>
      </c>
      <c r="AC538" s="67" t="s">
        <v>4143</v>
      </c>
      <c r="AD538" s="67"/>
      <c r="AE538" s="67"/>
    </row>
    <row r="539" spans="1:31" hidden="1" x14ac:dyDescent="0.25">
      <c r="A539" s="66">
        <v>43687</v>
      </c>
      <c r="B539" s="67">
        <v>5932</v>
      </c>
      <c r="C539" s="67">
        <v>6424</v>
      </c>
      <c r="D539" s="67" t="s">
        <v>4144</v>
      </c>
      <c r="E539" s="67" t="s">
        <v>699</v>
      </c>
      <c r="F539" s="67" t="s">
        <v>122</v>
      </c>
      <c r="G539" s="68">
        <v>0.83333333333333337</v>
      </c>
      <c r="H539" s="69" t="s">
        <v>4145</v>
      </c>
      <c r="I539" s="69" t="s">
        <v>4146</v>
      </c>
      <c r="J539" s="67" t="s">
        <v>4147</v>
      </c>
      <c r="K539" s="67" t="s">
        <v>47</v>
      </c>
      <c r="L539" s="67">
        <v>32</v>
      </c>
      <c r="M539" s="67" t="s">
        <v>31</v>
      </c>
      <c r="N539" s="67" t="s">
        <v>36</v>
      </c>
      <c r="O539" s="67" t="s">
        <v>36</v>
      </c>
      <c r="P539" s="67" t="s">
        <v>33</v>
      </c>
      <c r="Q539" s="67" t="s">
        <v>36</v>
      </c>
      <c r="R539" s="67" t="s">
        <v>76</v>
      </c>
      <c r="S539" s="67" t="s">
        <v>43</v>
      </c>
      <c r="T539" s="67" t="s">
        <v>36</v>
      </c>
      <c r="U539" s="67" t="s">
        <v>70</v>
      </c>
      <c r="V539" s="67" t="s">
        <v>157</v>
      </c>
      <c r="W539" s="67" t="s">
        <v>54</v>
      </c>
      <c r="X539" s="67" t="s">
        <v>39</v>
      </c>
      <c r="Y539" s="67" t="s">
        <v>103</v>
      </c>
      <c r="Z539" s="67" t="s">
        <v>52</v>
      </c>
      <c r="AA539" s="67" t="s">
        <v>4148</v>
      </c>
      <c r="AB539" s="67"/>
      <c r="AC539" s="67"/>
      <c r="AD539" s="67"/>
      <c r="AE539" s="67"/>
    </row>
    <row r="540" spans="1:31" hidden="1" x14ac:dyDescent="0.25">
      <c r="A540" s="66">
        <v>43687</v>
      </c>
      <c r="B540" s="67">
        <v>5931</v>
      </c>
      <c r="C540" s="67">
        <v>6423</v>
      </c>
      <c r="D540" s="67" t="s">
        <v>4438</v>
      </c>
      <c r="E540" s="67" t="s">
        <v>121</v>
      </c>
      <c r="F540" s="67" t="s">
        <v>122</v>
      </c>
      <c r="G540" s="68">
        <v>1.1111111111111112E-2</v>
      </c>
      <c r="H540" s="69" t="s">
        <v>4149</v>
      </c>
      <c r="I540" s="69" t="s">
        <v>4150</v>
      </c>
      <c r="J540" s="67" t="s">
        <v>4151</v>
      </c>
      <c r="K540" s="67" t="s">
        <v>30</v>
      </c>
      <c r="L540" s="67">
        <v>57</v>
      </c>
      <c r="M540" s="67" t="s">
        <v>31</v>
      </c>
      <c r="N540" s="67" t="s">
        <v>36</v>
      </c>
      <c r="O540" s="67" t="s">
        <v>36</v>
      </c>
      <c r="P540" s="67" t="s">
        <v>33</v>
      </c>
      <c r="Q540" s="67" t="s">
        <v>36</v>
      </c>
      <c r="R540" s="67" t="s">
        <v>76</v>
      </c>
      <c r="S540" s="67" t="s">
        <v>43</v>
      </c>
      <c r="T540" s="67" t="s">
        <v>36</v>
      </c>
      <c r="U540" s="67" t="s">
        <v>70</v>
      </c>
      <c r="V540" s="67" t="s">
        <v>37</v>
      </c>
      <c r="W540" s="67" t="s">
        <v>54</v>
      </c>
      <c r="X540" s="67" t="s">
        <v>39</v>
      </c>
      <c r="Y540" s="67" t="s">
        <v>103</v>
      </c>
      <c r="Z540" s="67" t="s">
        <v>52</v>
      </c>
      <c r="AA540" s="67" t="s">
        <v>4148</v>
      </c>
      <c r="AB540" s="67" t="s">
        <v>4152</v>
      </c>
      <c r="AC540" s="67" t="s">
        <v>4153</v>
      </c>
      <c r="AD540" s="67" t="s">
        <v>4154</v>
      </c>
      <c r="AE540" s="67"/>
    </row>
    <row r="541" spans="1:31" hidden="1" x14ac:dyDescent="0.25">
      <c r="A541" s="66">
        <v>43686</v>
      </c>
      <c r="B541" s="67">
        <v>5996</v>
      </c>
      <c r="C541" s="67">
        <v>6527</v>
      </c>
      <c r="D541" s="67" t="s">
        <v>4439</v>
      </c>
      <c r="E541" s="67" t="s">
        <v>297</v>
      </c>
      <c r="F541" s="67" t="s">
        <v>46</v>
      </c>
      <c r="G541" s="68"/>
      <c r="H541" s="69" t="s">
        <v>4440</v>
      </c>
      <c r="I541" s="69" t="s">
        <v>4441</v>
      </c>
      <c r="J541" s="67" t="s">
        <v>4442</v>
      </c>
      <c r="K541" s="67" t="s">
        <v>30</v>
      </c>
      <c r="L541" s="67">
        <v>67</v>
      </c>
      <c r="M541" s="67" t="s">
        <v>159</v>
      </c>
      <c r="N541" s="67" t="s">
        <v>519</v>
      </c>
      <c r="O541" s="67" t="s">
        <v>133</v>
      </c>
      <c r="P541" s="67" t="s">
        <v>520</v>
      </c>
      <c r="Q541" s="67" t="s">
        <v>60</v>
      </c>
      <c r="R541" s="67" t="s">
        <v>35</v>
      </c>
      <c r="S541" s="67" t="s">
        <v>723</v>
      </c>
      <c r="T541" s="67" t="s">
        <v>863</v>
      </c>
      <c r="U541" s="67" t="s">
        <v>109</v>
      </c>
      <c r="V541" s="67" t="s">
        <v>66</v>
      </c>
      <c r="W541" s="67" t="s">
        <v>54</v>
      </c>
      <c r="X541" s="67" t="s">
        <v>107</v>
      </c>
      <c r="Y541" s="67" t="s">
        <v>129</v>
      </c>
      <c r="Z541" s="67" t="s">
        <v>108</v>
      </c>
      <c r="AA541" s="67" t="s">
        <v>4443</v>
      </c>
      <c r="AB541" s="67" t="s">
        <v>4444</v>
      </c>
      <c r="AC541" s="67" t="s">
        <v>4445</v>
      </c>
      <c r="AD541" s="67"/>
      <c r="AE541" s="67"/>
    </row>
    <row r="542" spans="1:31" hidden="1" x14ac:dyDescent="0.25">
      <c r="A542" s="66">
        <v>43686</v>
      </c>
      <c r="B542" s="67">
        <v>5952</v>
      </c>
      <c r="C542" s="67">
        <v>6449</v>
      </c>
      <c r="D542" s="67" t="s">
        <v>4155</v>
      </c>
      <c r="E542" s="67" t="s">
        <v>111</v>
      </c>
      <c r="F542" s="67" t="s">
        <v>41</v>
      </c>
      <c r="G542" s="68"/>
      <c r="H542" s="69" t="s">
        <v>4156</v>
      </c>
      <c r="I542" s="69" t="s">
        <v>4157</v>
      </c>
      <c r="J542" s="67" t="s">
        <v>4158</v>
      </c>
      <c r="K542" s="67" t="s">
        <v>47</v>
      </c>
      <c r="L542" s="67">
        <v>43</v>
      </c>
      <c r="M542" s="67" t="s">
        <v>31</v>
      </c>
      <c r="N542" s="67" t="s">
        <v>459</v>
      </c>
      <c r="O542" s="67" t="s">
        <v>36</v>
      </c>
      <c r="P542" s="67" t="s">
        <v>49</v>
      </c>
      <c r="Q542" s="67" t="s">
        <v>2912</v>
      </c>
      <c r="R542" s="67" t="s">
        <v>50</v>
      </c>
      <c r="S542" s="67" t="s">
        <v>65</v>
      </c>
      <c r="T542" s="67" t="s">
        <v>75</v>
      </c>
      <c r="U542" s="67" t="s">
        <v>51</v>
      </c>
      <c r="V542" s="67" t="s">
        <v>66</v>
      </c>
      <c r="W542" s="67" t="s">
        <v>54</v>
      </c>
      <c r="X542" s="67" t="s">
        <v>39</v>
      </c>
      <c r="Y542" s="67" t="s">
        <v>129</v>
      </c>
      <c r="Z542" s="67" t="s">
        <v>108</v>
      </c>
      <c r="AA542" s="67" t="s">
        <v>4159</v>
      </c>
      <c r="AB542" s="67" t="s">
        <v>4160</v>
      </c>
      <c r="AC542" s="67" t="s">
        <v>4161</v>
      </c>
      <c r="AD542" s="67"/>
      <c r="AE542" s="67"/>
    </row>
    <row r="543" spans="1:31" hidden="1" x14ac:dyDescent="0.25">
      <c r="A543" s="66">
        <v>43686</v>
      </c>
      <c r="B543" s="67">
        <v>5952</v>
      </c>
      <c r="C543" s="67">
        <v>6450</v>
      </c>
      <c r="D543" s="67" t="s">
        <v>4155</v>
      </c>
      <c r="E543" s="67" t="s">
        <v>111</v>
      </c>
      <c r="F543" s="67" t="s">
        <v>41</v>
      </c>
      <c r="G543" s="68"/>
      <c r="H543" s="69" t="s">
        <v>4156</v>
      </c>
      <c r="I543" s="69" t="s">
        <v>4157</v>
      </c>
      <c r="J543" s="67" t="s">
        <v>4158</v>
      </c>
      <c r="K543" s="67" t="s">
        <v>47</v>
      </c>
      <c r="L543" s="67">
        <v>10</v>
      </c>
      <c r="M543" s="67" t="s">
        <v>31</v>
      </c>
      <c r="N543" s="67" t="s">
        <v>459</v>
      </c>
      <c r="O543" s="67" t="s">
        <v>36</v>
      </c>
      <c r="P543" s="67" t="s">
        <v>49</v>
      </c>
      <c r="Q543" s="67" t="s">
        <v>2912</v>
      </c>
      <c r="R543" s="67" t="s">
        <v>50</v>
      </c>
      <c r="S543" s="67" t="s">
        <v>65</v>
      </c>
      <c r="T543" s="67" t="s">
        <v>75</v>
      </c>
      <c r="U543" s="67" t="s">
        <v>51</v>
      </c>
      <c r="V543" s="67" t="s">
        <v>66</v>
      </c>
      <c r="W543" s="67" t="s">
        <v>54</v>
      </c>
      <c r="X543" s="67" t="s">
        <v>39</v>
      </c>
      <c r="Y543" s="67" t="s">
        <v>129</v>
      </c>
      <c r="Z543" s="67" t="s">
        <v>108</v>
      </c>
      <c r="AA543" s="67" t="s">
        <v>4159</v>
      </c>
      <c r="AB543" s="67" t="s">
        <v>4160</v>
      </c>
      <c r="AC543" s="67" t="s">
        <v>4161</v>
      </c>
      <c r="AD543" s="67"/>
      <c r="AE543" s="67"/>
    </row>
    <row r="544" spans="1:31" hidden="1" x14ac:dyDescent="0.25">
      <c r="A544" s="66">
        <v>43686</v>
      </c>
      <c r="B544" s="67">
        <v>5942</v>
      </c>
      <c r="C544" s="67">
        <v>6438</v>
      </c>
      <c r="D544" s="67" t="s">
        <v>4162</v>
      </c>
      <c r="E544" s="67" t="s">
        <v>404</v>
      </c>
      <c r="F544" s="67" t="s">
        <v>405</v>
      </c>
      <c r="G544" s="68"/>
      <c r="H544" s="69" t="s">
        <v>5422</v>
      </c>
      <c r="I544" s="69" t="s">
        <v>4163</v>
      </c>
      <c r="J544" s="67" t="s">
        <v>4164</v>
      </c>
      <c r="K544" s="67" t="s">
        <v>47</v>
      </c>
      <c r="L544" s="67">
        <v>45</v>
      </c>
      <c r="M544" s="67" t="s">
        <v>31</v>
      </c>
      <c r="N544" s="67" t="s">
        <v>36</v>
      </c>
      <c r="O544" s="67" t="s">
        <v>36</v>
      </c>
      <c r="P544" s="67" t="s">
        <v>42</v>
      </c>
      <c r="Q544" s="67" t="s">
        <v>36</v>
      </c>
      <c r="R544" s="67" t="s">
        <v>35</v>
      </c>
      <c r="S544" s="67" t="s">
        <v>43</v>
      </c>
      <c r="T544" s="67" t="s">
        <v>36</v>
      </c>
      <c r="U544" s="67" t="s">
        <v>44</v>
      </c>
      <c r="V544" s="67" t="s">
        <v>37</v>
      </c>
      <c r="W544" s="67" t="s">
        <v>36</v>
      </c>
      <c r="X544" s="67" t="s">
        <v>39</v>
      </c>
      <c r="Y544" s="67" t="s">
        <v>103</v>
      </c>
      <c r="Z544" s="67" t="s">
        <v>45</v>
      </c>
      <c r="AA544" s="67" t="s">
        <v>4165</v>
      </c>
      <c r="AB544" s="67" t="s">
        <v>4166</v>
      </c>
      <c r="AC544" s="67" t="s">
        <v>4167</v>
      </c>
      <c r="AD544" s="67"/>
      <c r="AE544" s="67"/>
    </row>
    <row r="545" spans="1:31" hidden="1" x14ac:dyDescent="0.25">
      <c r="A545" s="66">
        <v>43686</v>
      </c>
      <c r="B545" s="67">
        <v>5936</v>
      </c>
      <c r="C545" s="67">
        <v>6428</v>
      </c>
      <c r="D545" s="67" t="s">
        <v>4168</v>
      </c>
      <c r="E545" s="67" t="s">
        <v>137</v>
      </c>
      <c r="F545" s="67" t="s">
        <v>122</v>
      </c>
      <c r="G545" s="68">
        <v>0.75</v>
      </c>
      <c r="H545" s="69" t="s">
        <v>4169</v>
      </c>
      <c r="I545" s="69" t="s">
        <v>4170</v>
      </c>
      <c r="J545" s="67" t="s">
        <v>4171</v>
      </c>
      <c r="K545" s="67" t="s">
        <v>47</v>
      </c>
      <c r="L545" s="67">
        <v>17</v>
      </c>
      <c r="M545" s="67" t="s">
        <v>31</v>
      </c>
      <c r="N545" s="67" t="s">
        <v>32</v>
      </c>
      <c r="O545" s="67" t="s">
        <v>36</v>
      </c>
      <c r="P545" s="67" t="s">
        <v>77</v>
      </c>
      <c r="Q545" s="67" t="s">
        <v>2912</v>
      </c>
      <c r="R545" s="67" t="s">
        <v>153</v>
      </c>
      <c r="S545" s="67" t="s">
        <v>65</v>
      </c>
      <c r="T545" s="67" t="s">
        <v>36</v>
      </c>
      <c r="U545" s="67" t="s">
        <v>51</v>
      </c>
      <c r="V545" s="67" t="s">
        <v>66</v>
      </c>
      <c r="W545" s="67" t="s">
        <v>801</v>
      </c>
      <c r="X545" s="67" t="s">
        <v>71</v>
      </c>
      <c r="Y545" s="67" t="s">
        <v>129</v>
      </c>
      <c r="Z545" s="67" t="s">
        <v>108</v>
      </c>
      <c r="AA545" s="67" t="s">
        <v>4172</v>
      </c>
      <c r="AB545" s="67" t="s">
        <v>4173</v>
      </c>
      <c r="AC545" s="67" t="s">
        <v>4174</v>
      </c>
      <c r="AD545" s="67" t="s">
        <v>4175</v>
      </c>
      <c r="AE545" s="67"/>
    </row>
    <row r="546" spans="1:31" hidden="1" x14ac:dyDescent="0.25">
      <c r="A546" s="66">
        <v>43686</v>
      </c>
      <c r="B546" s="67">
        <v>5930</v>
      </c>
      <c r="C546" s="67">
        <v>6422</v>
      </c>
      <c r="D546" s="67" t="s">
        <v>4176</v>
      </c>
      <c r="E546" s="67" t="s">
        <v>693</v>
      </c>
      <c r="F546" s="67" t="s">
        <v>123</v>
      </c>
      <c r="G546" s="68">
        <v>0.52083333333333337</v>
      </c>
      <c r="H546" s="69" t="s">
        <v>4177</v>
      </c>
      <c r="I546" s="69" t="s">
        <v>4178</v>
      </c>
      <c r="J546" s="67" t="s">
        <v>4179</v>
      </c>
      <c r="K546" s="67" t="s">
        <v>47</v>
      </c>
      <c r="L546" s="67">
        <v>85</v>
      </c>
      <c r="M546" s="67" t="s">
        <v>31</v>
      </c>
      <c r="N546" s="67" t="s">
        <v>36</v>
      </c>
      <c r="O546" s="67" t="s">
        <v>368</v>
      </c>
      <c r="P546" s="67" t="s">
        <v>33</v>
      </c>
      <c r="Q546" s="67" t="s">
        <v>60</v>
      </c>
      <c r="R546" s="67" t="s">
        <v>35</v>
      </c>
      <c r="S546" s="67" t="s">
        <v>65</v>
      </c>
      <c r="T546" s="67" t="s">
        <v>863</v>
      </c>
      <c r="U546" s="67" t="s">
        <v>109</v>
      </c>
      <c r="V546" s="67" t="s">
        <v>66</v>
      </c>
      <c r="W546" s="67" t="s">
        <v>54</v>
      </c>
      <c r="X546" s="67" t="s">
        <v>107</v>
      </c>
      <c r="Y546" s="67" t="s">
        <v>129</v>
      </c>
      <c r="Z546" s="67" t="s">
        <v>108</v>
      </c>
      <c r="AA546" s="67" t="s">
        <v>4180</v>
      </c>
      <c r="AB546" s="67" t="s">
        <v>4181</v>
      </c>
      <c r="AC546" s="67" t="s">
        <v>4182</v>
      </c>
      <c r="AD546" s="67" t="s">
        <v>4183</v>
      </c>
      <c r="AE546" s="67" t="s">
        <v>4184</v>
      </c>
    </row>
    <row r="547" spans="1:31" hidden="1" x14ac:dyDescent="0.25">
      <c r="A547" s="66">
        <v>43686</v>
      </c>
      <c r="B547" s="67">
        <v>5929</v>
      </c>
      <c r="C547" s="67">
        <v>6421</v>
      </c>
      <c r="D547" s="67" t="s">
        <v>4185</v>
      </c>
      <c r="E547" s="67" t="s">
        <v>156</v>
      </c>
      <c r="F547" s="67" t="s">
        <v>123</v>
      </c>
      <c r="G547" s="68">
        <v>0.41666666666666669</v>
      </c>
      <c r="H547" s="69" t="s">
        <v>4186</v>
      </c>
      <c r="I547" s="69" t="s">
        <v>4187</v>
      </c>
      <c r="J547" s="67" t="s">
        <v>4188</v>
      </c>
      <c r="K547" s="67" t="s">
        <v>47</v>
      </c>
      <c r="L547" s="67"/>
      <c r="M547" s="67" t="s">
        <v>31</v>
      </c>
      <c r="N547" s="67" t="s">
        <v>36</v>
      </c>
      <c r="O547" s="67" t="s">
        <v>36</v>
      </c>
      <c r="P547" s="67" t="s">
        <v>33</v>
      </c>
      <c r="Q547" s="67" t="s">
        <v>36</v>
      </c>
      <c r="R547" s="67" t="s">
        <v>76</v>
      </c>
      <c r="S547" s="67" t="s">
        <v>65</v>
      </c>
      <c r="T547" s="67" t="s">
        <v>36</v>
      </c>
      <c r="U547" s="67" t="s">
        <v>70</v>
      </c>
      <c r="V547" s="67" t="s">
        <v>157</v>
      </c>
      <c r="W547" s="67" t="s">
        <v>54</v>
      </c>
      <c r="X547" s="67" t="s">
        <v>39</v>
      </c>
      <c r="Y547" s="67" t="s">
        <v>103</v>
      </c>
      <c r="Z547" s="67" t="s">
        <v>1192</v>
      </c>
      <c r="AA547" s="67" t="s">
        <v>4189</v>
      </c>
      <c r="AB547" s="67" t="s">
        <v>4190</v>
      </c>
      <c r="AC547" s="67" t="s">
        <v>4191</v>
      </c>
      <c r="AD547" s="67"/>
      <c r="AE547" s="67"/>
    </row>
    <row r="548" spans="1:31" hidden="1" x14ac:dyDescent="0.25">
      <c r="A548" s="66">
        <v>43685</v>
      </c>
      <c r="B548" s="67">
        <v>6048</v>
      </c>
      <c r="C548" s="67">
        <v>6605</v>
      </c>
      <c r="D548" s="67" t="s">
        <v>4652</v>
      </c>
      <c r="E548" s="67" t="s">
        <v>364</v>
      </c>
      <c r="F548" s="67" t="s">
        <v>364</v>
      </c>
      <c r="G548" s="68">
        <v>0.5</v>
      </c>
      <c r="H548" s="69" t="s">
        <v>4653</v>
      </c>
      <c r="I548" s="69" t="s">
        <v>4654</v>
      </c>
      <c r="J548" s="67" t="s">
        <v>4655</v>
      </c>
      <c r="K548" s="67" t="s">
        <v>47</v>
      </c>
      <c r="L548" s="67"/>
      <c r="M548" s="67" t="s">
        <v>31</v>
      </c>
      <c r="N548" s="67" t="s">
        <v>519</v>
      </c>
      <c r="O548" s="67" t="s">
        <v>36</v>
      </c>
      <c r="P548" s="67" t="s">
        <v>520</v>
      </c>
      <c r="Q548" s="67" t="s">
        <v>36</v>
      </c>
      <c r="R548" s="67" t="s">
        <v>76</v>
      </c>
      <c r="S548" s="67" t="s">
        <v>65</v>
      </c>
      <c r="T548" s="67" t="s">
        <v>36</v>
      </c>
      <c r="U548" s="67" t="s">
        <v>109</v>
      </c>
      <c r="V548" s="67" t="s">
        <v>66</v>
      </c>
      <c r="W548" s="67" t="s">
        <v>54</v>
      </c>
      <c r="X548" s="67" t="s">
        <v>39</v>
      </c>
      <c r="Y548" s="67" t="s">
        <v>39</v>
      </c>
      <c r="Z548" s="67" t="s">
        <v>108</v>
      </c>
      <c r="AA548" s="67" t="s">
        <v>4656</v>
      </c>
      <c r="AB548" s="67"/>
      <c r="AC548" s="67"/>
      <c r="AD548" s="67"/>
      <c r="AE548" s="67"/>
    </row>
    <row r="549" spans="1:31" hidden="1" x14ac:dyDescent="0.25">
      <c r="A549" s="66">
        <v>43685</v>
      </c>
      <c r="B549" s="67">
        <v>6021</v>
      </c>
      <c r="C549" s="67">
        <v>6563</v>
      </c>
      <c r="D549" s="67" t="s">
        <v>4499</v>
      </c>
      <c r="E549" s="67" t="s">
        <v>1390</v>
      </c>
      <c r="F549" s="67" t="s">
        <v>123</v>
      </c>
      <c r="G549" s="68">
        <v>0.5708333333333333</v>
      </c>
      <c r="H549" s="69" t="s">
        <v>4500</v>
      </c>
      <c r="I549" s="69" t="s">
        <v>4501</v>
      </c>
      <c r="J549" s="67" t="s">
        <v>4502</v>
      </c>
      <c r="K549" s="67" t="s">
        <v>47</v>
      </c>
      <c r="L549" s="67">
        <v>23</v>
      </c>
      <c r="M549" s="67" t="s">
        <v>31</v>
      </c>
      <c r="N549" s="67" t="s">
        <v>32</v>
      </c>
      <c r="O549" s="67" t="s">
        <v>36</v>
      </c>
      <c r="P549" s="67" t="s">
        <v>77</v>
      </c>
      <c r="Q549" s="67" t="s">
        <v>34</v>
      </c>
      <c r="R549" s="67" t="s">
        <v>153</v>
      </c>
      <c r="S549" s="67" t="s">
        <v>57</v>
      </c>
      <c r="T549" s="67" t="s">
        <v>36</v>
      </c>
      <c r="U549" s="67" t="s">
        <v>51</v>
      </c>
      <c r="V549" s="67" t="s">
        <v>37</v>
      </c>
      <c r="W549" s="67" t="s">
        <v>801</v>
      </c>
      <c r="X549" s="67" t="s">
        <v>71</v>
      </c>
      <c r="Y549" s="67" t="s">
        <v>103</v>
      </c>
      <c r="Z549" s="67" t="s">
        <v>52</v>
      </c>
      <c r="AA549" s="67" t="s">
        <v>4503</v>
      </c>
      <c r="AB549" s="67" t="s">
        <v>4504</v>
      </c>
      <c r="AC549" s="67"/>
      <c r="AD549" s="67"/>
      <c r="AE549" s="67"/>
    </row>
    <row r="550" spans="1:31" hidden="1" x14ac:dyDescent="0.25">
      <c r="A550" s="66">
        <v>43685</v>
      </c>
      <c r="B550" s="67">
        <v>5927</v>
      </c>
      <c r="C550" s="67">
        <v>6416</v>
      </c>
      <c r="D550" s="67" t="s">
        <v>4192</v>
      </c>
      <c r="E550" s="67" t="s">
        <v>106</v>
      </c>
      <c r="F550" s="67" t="s">
        <v>41</v>
      </c>
      <c r="G550" s="68">
        <v>0.75486111111111109</v>
      </c>
      <c r="H550" s="69" t="s">
        <v>4193</v>
      </c>
      <c r="I550" s="69" t="s">
        <v>4194</v>
      </c>
      <c r="J550" s="67" t="s">
        <v>4195</v>
      </c>
      <c r="K550" s="67" t="s">
        <v>47</v>
      </c>
      <c r="L550" s="67">
        <v>45</v>
      </c>
      <c r="M550" s="67" t="s">
        <v>31</v>
      </c>
      <c r="N550" s="67" t="s">
        <v>459</v>
      </c>
      <c r="O550" s="67" t="s">
        <v>36</v>
      </c>
      <c r="P550" s="67" t="s">
        <v>491</v>
      </c>
      <c r="Q550" s="67" t="s">
        <v>36</v>
      </c>
      <c r="R550" s="67" t="s">
        <v>76</v>
      </c>
      <c r="S550" s="67" t="s">
        <v>43</v>
      </c>
      <c r="T550" s="67" t="s">
        <v>36</v>
      </c>
      <c r="U550" s="67" t="s">
        <v>51</v>
      </c>
      <c r="V550" s="67" t="s">
        <v>37</v>
      </c>
      <c r="W550" s="67" t="s">
        <v>54</v>
      </c>
      <c r="X550" s="67" t="s">
        <v>39</v>
      </c>
      <c r="Y550" s="67" t="s">
        <v>103</v>
      </c>
      <c r="Z550" s="67" t="s">
        <v>52</v>
      </c>
      <c r="AA550" s="67" t="s">
        <v>4196</v>
      </c>
      <c r="AB550" s="67" t="s">
        <v>4197</v>
      </c>
      <c r="AC550" s="67" t="s">
        <v>4198</v>
      </c>
      <c r="AD550" s="67"/>
      <c r="AE550" s="67"/>
    </row>
    <row r="551" spans="1:31" hidden="1" x14ac:dyDescent="0.25">
      <c r="A551" s="66">
        <v>43685</v>
      </c>
      <c r="B551" s="67">
        <v>5926</v>
      </c>
      <c r="C551" s="67">
        <v>6415</v>
      </c>
      <c r="D551" s="67" t="s">
        <v>4199</v>
      </c>
      <c r="E551" s="67" t="s">
        <v>364</v>
      </c>
      <c r="F551" s="67" t="s">
        <v>364</v>
      </c>
      <c r="G551" s="68">
        <v>0.52083333333333337</v>
      </c>
      <c r="H551" s="69" t="s">
        <v>4200</v>
      </c>
      <c r="I551" s="69" t="s">
        <v>4201</v>
      </c>
      <c r="J551" s="67" t="s">
        <v>4202</v>
      </c>
      <c r="K551" s="67" t="s">
        <v>47</v>
      </c>
      <c r="L551" s="67">
        <v>73</v>
      </c>
      <c r="M551" s="67" t="s">
        <v>31</v>
      </c>
      <c r="N551" s="67" t="s">
        <v>519</v>
      </c>
      <c r="O551" s="67" t="s">
        <v>368</v>
      </c>
      <c r="P551" s="67" t="s">
        <v>520</v>
      </c>
      <c r="Q551" s="67" t="s">
        <v>60</v>
      </c>
      <c r="R551" s="67" t="s">
        <v>35</v>
      </c>
      <c r="S551" s="67" t="s">
        <v>65</v>
      </c>
      <c r="T551" s="67" t="s">
        <v>863</v>
      </c>
      <c r="U551" s="67" t="s">
        <v>109</v>
      </c>
      <c r="V551" s="67" t="s">
        <v>66</v>
      </c>
      <c r="W551" s="67" t="s">
        <v>54</v>
      </c>
      <c r="X551" s="67" t="s">
        <v>39</v>
      </c>
      <c r="Y551" s="67" t="s">
        <v>129</v>
      </c>
      <c r="Z551" s="67" t="s">
        <v>108</v>
      </c>
      <c r="AA551" s="67" t="s">
        <v>4203</v>
      </c>
      <c r="AB551" s="67" t="s">
        <v>4204</v>
      </c>
      <c r="AC551" s="67" t="s">
        <v>4205</v>
      </c>
      <c r="AD551" s="67" t="s">
        <v>4206</v>
      </c>
      <c r="AE551" s="67"/>
    </row>
    <row r="552" spans="1:31" hidden="1" x14ac:dyDescent="0.25">
      <c r="A552" s="66">
        <v>43685</v>
      </c>
      <c r="B552" s="67">
        <v>5925</v>
      </c>
      <c r="C552" s="67">
        <v>6414</v>
      </c>
      <c r="D552" s="67" t="s">
        <v>4207</v>
      </c>
      <c r="E552" s="67" t="s">
        <v>111</v>
      </c>
      <c r="F552" s="67" t="s">
        <v>41</v>
      </c>
      <c r="G552" s="68">
        <v>0.68472222222222223</v>
      </c>
      <c r="H552" s="69" t="s">
        <v>4208</v>
      </c>
      <c r="I552" s="69" t="s">
        <v>4209</v>
      </c>
      <c r="J552" s="67" t="s">
        <v>4210</v>
      </c>
      <c r="K552" s="67" t="s">
        <v>47</v>
      </c>
      <c r="L552" s="67">
        <v>57</v>
      </c>
      <c r="M552" s="67" t="s">
        <v>130</v>
      </c>
      <c r="N552" s="67" t="s">
        <v>36</v>
      </c>
      <c r="O552" s="67" t="s">
        <v>53</v>
      </c>
      <c r="P552" s="67" t="s">
        <v>42</v>
      </c>
      <c r="Q552" s="67" t="s">
        <v>36</v>
      </c>
      <c r="R552" s="67" t="s">
        <v>35</v>
      </c>
      <c r="S552" s="67" t="s">
        <v>65</v>
      </c>
      <c r="T552" s="67" t="s">
        <v>36</v>
      </c>
      <c r="U552" s="67" t="s">
        <v>109</v>
      </c>
      <c r="V552" s="67" t="s">
        <v>66</v>
      </c>
      <c r="W552" s="67" t="s">
        <v>54</v>
      </c>
      <c r="X552" s="67" t="s">
        <v>107</v>
      </c>
      <c r="Y552" s="67" t="s">
        <v>129</v>
      </c>
      <c r="Z552" s="67" t="s">
        <v>108</v>
      </c>
      <c r="AA552" s="67" t="s">
        <v>4211</v>
      </c>
      <c r="AB552" s="67" t="s">
        <v>4212</v>
      </c>
      <c r="AC552" s="67" t="s">
        <v>4213</v>
      </c>
      <c r="AD552" s="67" t="s">
        <v>4214</v>
      </c>
      <c r="AE552" s="67"/>
    </row>
    <row r="553" spans="1:31" hidden="1" x14ac:dyDescent="0.25">
      <c r="A553" s="66">
        <v>43685</v>
      </c>
      <c r="B553" s="67">
        <v>5924</v>
      </c>
      <c r="C553" s="67">
        <v>6413</v>
      </c>
      <c r="D553" s="67" t="s">
        <v>4215</v>
      </c>
      <c r="E553" s="67" t="s">
        <v>80</v>
      </c>
      <c r="F553" s="67" t="s">
        <v>80</v>
      </c>
      <c r="G553" s="68">
        <v>0.52083333333333337</v>
      </c>
      <c r="H553" s="69" t="s">
        <v>4216</v>
      </c>
      <c r="I553" s="69" t="s">
        <v>4217</v>
      </c>
      <c r="J553" s="67" t="s">
        <v>4218</v>
      </c>
      <c r="K553" s="67" t="s">
        <v>47</v>
      </c>
      <c r="L553" s="67">
        <v>77</v>
      </c>
      <c r="M553" s="67" t="s">
        <v>31</v>
      </c>
      <c r="N553" s="67" t="s">
        <v>519</v>
      </c>
      <c r="O553" s="67" t="s">
        <v>48</v>
      </c>
      <c r="P553" s="67" t="s">
        <v>520</v>
      </c>
      <c r="Q553" s="67" t="s">
        <v>60</v>
      </c>
      <c r="R553" s="67" t="s">
        <v>35</v>
      </c>
      <c r="S553" s="67" t="s">
        <v>65</v>
      </c>
      <c r="T553" s="67" t="s">
        <v>36</v>
      </c>
      <c r="U553" s="67" t="s">
        <v>109</v>
      </c>
      <c r="V553" s="67" t="s">
        <v>66</v>
      </c>
      <c r="W553" s="67" t="s">
        <v>54</v>
      </c>
      <c r="X553" s="67" t="s">
        <v>39</v>
      </c>
      <c r="Y553" s="67" t="s">
        <v>129</v>
      </c>
      <c r="Z553" s="67" t="s">
        <v>40</v>
      </c>
      <c r="AA553" s="67" t="s">
        <v>4219</v>
      </c>
      <c r="AB553" s="67" t="s">
        <v>4220</v>
      </c>
      <c r="AC553" s="67" t="s">
        <v>4221</v>
      </c>
      <c r="AD553" s="67"/>
      <c r="AE553" s="67"/>
    </row>
    <row r="554" spans="1:31" hidden="1" x14ac:dyDescent="0.25">
      <c r="A554" s="66">
        <v>43684</v>
      </c>
      <c r="B554" s="67">
        <v>5928</v>
      </c>
      <c r="C554" s="67">
        <v>6417</v>
      </c>
      <c r="D554" s="67" t="s">
        <v>4222</v>
      </c>
      <c r="E554" s="67" t="s">
        <v>979</v>
      </c>
      <c r="F554" s="67" t="s">
        <v>59</v>
      </c>
      <c r="G554" s="68"/>
      <c r="H554" s="69" t="s">
        <v>4223</v>
      </c>
      <c r="I554" s="69" t="s">
        <v>4224</v>
      </c>
      <c r="J554" s="67" t="s">
        <v>4225</v>
      </c>
      <c r="K554" s="67" t="s">
        <v>47</v>
      </c>
      <c r="L554" s="67">
        <v>45</v>
      </c>
      <c r="M554" s="67" t="s">
        <v>31</v>
      </c>
      <c r="N554" s="67" t="s">
        <v>459</v>
      </c>
      <c r="O554" s="67" t="s">
        <v>36</v>
      </c>
      <c r="P554" s="67" t="s">
        <v>49</v>
      </c>
      <c r="Q554" s="67" t="s">
        <v>378</v>
      </c>
      <c r="R554" s="67" t="s">
        <v>50</v>
      </c>
      <c r="S554" s="67" t="s">
        <v>65</v>
      </c>
      <c r="T554" s="67" t="s">
        <v>147</v>
      </c>
      <c r="U554" s="67" t="s">
        <v>36</v>
      </c>
      <c r="V554" s="67" t="s">
        <v>66</v>
      </c>
      <c r="W554" s="67" t="s">
        <v>3582</v>
      </c>
      <c r="X554" s="67" t="s">
        <v>107</v>
      </c>
      <c r="Y554" s="67" t="s">
        <v>129</v>
      </c>
      <c r="Z554" s="67" t="s">
        <v>108</v>
      </c>
      <c r="AA554" s="67" t="s">
        <v>4226</v>
      </c>
      <c r="AB554" s="67"/>
      <c r="AC554" s="67"/>
      <c r="AD554" s="67"/>
      <c r="AE554" s="67"/>
    </row>
    <row r="555" spans="1:31" hidden="1" x14ac:dyDescent="0.25">
      <c r="A555" s="66">
        <v>43684</v>
      </c>
      <c r="B555" s="67">
        <v>5928</v>
      </c>
      <c r="C555" s="67">
        <v>6418</v>
      </c>
      <c r="D555" s="67" t="s">
        <v>4222</v>
      </c>
      <c r="E555" s="67" t="s">
        <v>979</v>
      </c>
      <c r="F555" s="67" t="s">
        <v>59</v>
      </c>
      <c r="G555" s="68"/>
      <c r="H555" s="69" t="s">
        <v>4223</v>
      </c>
      <c r="I555" s="69" t="s">
        <v>4224</v>
      </c>
      <c r="J555" s="67" t="s">
        <v>4225</v>
      </c>
      <c r="K555" s="67" t="s">
        <v>47</v>
      </c>
      <c r="L555" s="67">
        <v>10</v>
      </c>
      <c r="M555" s="67" t="s">
        <v>31</v>
      </c>
      <c r="N555" s="67" t="s">
        <v>459</v>
      </c>
      <c r="O555" s="67" t="s">
        <v>36</v>
      </c>
      <c r="P555" s="67" t="s">
        <v>49</v>
      </c>
      <c r="Q555" s="67" t="s">
        <v>378</v>
      </c>
      <c r="R555" s="67" t="s">
        <v>50</v>
      </c>
      <c r="S555" s="67" t="s">
        <v>65</v>
      </c>
      <c r="T555" s="67" t="s">
        <v>147</v>
      </c>
      <c r="U555" s="67" t="s">
        <v>36</v>
      </c>
      <c r="V555" s="67" t="s">
        <v>66</v>
      </c>
      <c r="W555" s="67" t="s">
        <v>3582</v>
      </c>
      <c r="X555" s="67" t="s">
        <v>107</v>
      </c>
      <c r="Y555" s="67" t="s">
        <v>129</v>
      </c>
      <c r="Z555" s="67" t="s">
        <v>108</v>
      </c>
      <c r="AA555" s="67" t="s">
        <v>4226</v>
      </c>
      <c r="AB555" s="67"/>
      <c r="AC555" s="67"/>
      <c r="AD555" s="67"/>
      <c r="AE555" s="67"/>
    </row>
    <row r="556" spans="1:31" hidden="1" x14ac:dyDescent="0.25">
      <c r="A556" s="66">
        <v>43684</v>
      </c>
      <c r="B556" s="67">
        <v>5928</v>
      </c>
      <c r="C556" s="67">
        <v>6419</v>
      </c>
      <c r="D556" s="67" t="s">
        <v>4222</v>
      </c>
      <c r="E556" s="67" t="s">
        <v>979</v>
      </c>
      <c r="F556" s="67" t="s">
        <v>59</v>
      </c>
      <c r="G556" s="68"/>
      <c r="H556" s="69" t="s">
        <v>4223</v>
      </c>
      <c r="I556" s="69" t="s">
        <v>4224</v>
      </c>
      <c r="J556" s="67" t="s">
        <v>4225</v>
      </c>
      <c r="K556" s="67" t="s">
        <v>47</v>
      </c>
      <c r="L556" s="67">
        <v>12</v>
      </c>
      <c r="M556" s="67" t="s">
        <v>31</v>
      </c>
      <c r="N556" s="67" t="s">
        <v>459</v>
      </c>
      <c r="O556" s="67" t="s">
        <v>36</v>
      </c>
      <c r="P556" s="67" t="s">
        <v>49</v>
      </c>
      <c r="Q556" s="67" t="s">
        <v>378</v>
      </c>
      <c r="R556" s="67" t="s">
        <v>50</v>
      </c>
      <c r="S556" s="67" t="s">
        <v>65</v>
      </c>
      <c r="T556" s="67" t="s">
        <v>147</v>
      </c>
      <c r="U556" s="67" t="s">
        <v>36</v>
      </c>
      <c r="V556" s="67" t="s">
        <v>66</v>
      </c>
      <c r="W556" s="67" t="s">
        <v>3582</v>
      </c>
      <c r="X556" s="67" t="s">
        <v>107</v>
      </c>
      <c r="Y556" s="67" t="s">
        <v>129</v>
      </c>
      <c r="Z556" s="67" t="s">
        <v>108</v>
      </c>
      <c r="AA556" s="67" t="s">
        <v>4226</v>
      </c>
      <c r="AB556" s="67"/>
      <c r="AC556" s="67"/>
      <c r="AD556" s="67"/>
      <c r="AE556" s="67"/>
    </row>
    <row r="557" spans="1:31" hidden="1" x14ac:dyDescent="0.25">
      <c r="A557" s="66">
        <v>43684</v>
      </c>
      <c r="B557" s="67">
        <v>5928</v>
      </c>
      <c r="C557" s="67">
        <v>6420</v>
      </c>
      <c r="D557" s="67" t="s">
        <v>4222</v>
      </c>
      <c r="E557" s="67" t="s">
        <v>979</v>
      </c>
      <c r="F557" s="67" t="s">
        <v>59</v>
      </c>
      <c r="G557" s="68"/>
      <c r="H557" s="69" t="s">
        <v>4223</v>
      </c>
      <c r="I557" s="69" t="s">
        <v>4224</v>
      </c>
      <c r="J557" s="67" t="s">
        <v>4225</v>
      </c>
      <c r="K557" s="67" t="s">
        <v>30</v>
      </c>
      <c r="L557" s="67">
        <v>12</v>
      </c>
      <c r="M557" s="67" t="s">
        <v>31</v>
      </c>
      <c r="N557" s="67" t="s">
        <v>459</v>
      </c>
      <c r="O557" s="67" t="s">
        <v>36</v>
      </c>
      <c r="P557" s="67" t="s">
        <v>49</v>
      </c>
      <c r="Q557" s="67" t="s">
        <v>378</v>
      </c>
      <c r="R557" s="67" t="s">
        <v>50</v>
      </c>
      <c r="S557" s="67" t="s">
        <v>65</v>
      </c>
      <c r="T557" s="67" t="s">
        <v>147</v>
      </c>
      <c r="U557" s="67" t="s">
        <v>36</v>
      </c>
      <c r="V557" s="67" t="s">
        <v>66</v>
      </c>
      <c r="W557" s="67" t="s">
        <v>3582</v>
      </c>
      <c r="X557" s="67" t="s">
        <v>107</v>
      </c>
      <c r="Y557" s="67" t="s">
        <v>129</v>
      </c>
      <c r="Z557" s="67" t="s">
        <v>108</v>
      </c>
      <c r="AA557" s="67" t="s">
        <v>4226</v>
      </c>
      <c r="AB557" s="67"/>
      <c r="AC557" s="67"/>
      <c r="AD557" s="67"/>
      <c r="AE557" s="67"/>
    </row>
    <row r="558" spans="1:31" hidden="1" x14ac:dyDescent="0.25">
      <c r="A558" s="66">
        <v>43684</v>
      </c>
      <c r="B558" s="67">
        <v>5923</v>
      </c>
      <c r="C558" s="67">
        <v>6404</v>
      </c>
      <c r="D558" s="67" t="s">
        <v>4227</v>
      </c>
      <c r="E558" s="67" t="s">
        <v>1684</v>
      </c>
      <c r="F558" s="67" t="s">
        <v>55</v>
      </c>
      <c r="G558" s="68">
        <v>0.875</v>
      </c>
      <c r="H558" s="69" t="s">
        <v>4228</v>
      </c>
      <c r="I558" s="69" t="s">
        <v>4229</v>
      </c>
      <c r="J558" s="67" t="s">
        <v>4230</v>
      </c>
      <c r="K558" s="67" t="s">
        <v>148</v>
      </c>
      <c r="L558" s="67">
        <v>40</v>
      </c>
      <c r="M558" s="67" t="s">
        <v>31</v>
      </c>
      <c r="N558" s="67" t="s">
        <v>126</v>
      </c>
      <c r="O558" s="67" t="s">
        <v>36</v>
      </c>
      <c r="P558" s="67" t="s">
        <v>49</v>
      </c>
      <c r="Q558" s="67" t="s">
        <v>36</v>
      </c>
      <c r="R558" s="67" t="s">
        <v>50</v>
      </c>
      <c r="S558" s="67" t="s">
        <v>127</v>
      </c>
      <c r="T558" s="67" t="s">
        <v>36</v>
      </c>
      <c r="U558" s="67" t="s">
        <v>51</v>
      </c>
      <c r="V558" s="67" t="s">
        <v>37</v>
      </c>
      <c r="W558" s="67" t="s">
        <v>301</v>
      </c>
      <c r="X558" s="67" t="s">
        <v>71</v>
      </c>
      <c r="Y558" s="67" t="s">
        <v>103</v>
      </c>
      <c r="Z558" s="67" t="s">
        <v>52</v>
      </c>
      <c r="AA558" s="67" t="s">
        <v>4231</v>
      </c>
      <c r="AB558" s="67" t="s">
        <v>4232</v>
      </c>
      <c r="AC558" s="67"/>
      <c r="AD558" s="67"/>
      <c r="AE558" s="67"/>
    </row>
    <row r="559" spans="1:31" hidden="1" x14ac:dyDescent="0.25">
      <c r="A559" s="66">
        <v>43684</v>
      </c>
      <c r="B559" s="67">
        <v>5923</v>
      </c>
      <c r="C559" s="67">
        <v>6405</v>
      </c>
      <c r="D559" s="67" t="s">
        <v>4227</v>
      </c>
      <c r="E559" s="67" t="s">
        <v>1684</v>
      </c>
      <c r="F559" s="67" t="s">
        <v>55</v>
      </c>
      <c r="G559" s="68">
        <v>0.875</v>
      </c>
      <c r="H559" s="69" t="s">
        <v>4228</v>
      </c>
      <c r="I559" s="69" t="s">
        <v>4229</v>
      </c>
      <c r="J559" s="67" t="s">
        <v>4230</v>
      </c>
      <c r="K559" s="67" t="s">
        <v>148</v>
      </c>
      <c r="L559" s="67">
        <v>40</v>
      </c>
      <c r="M559" s="67" t="s">
        <v>31</v>
      </c>
      <c r="N559" s="67" t="s">
        <v>126</v>
      </c>
      <c r="O559" s="67" t="s">
        <v>36</v>
      </c>
      <c r="P559" s="67" t="s">
        <v>49</v>
      </c>
      <c r="Q559" s="67" t="s">
        <v>36</v>
      </c>
      <c r="R559" s="67" t="s">
        <v>50</v>
      </c>
      <c r="S559" s="67" t="s">
        <v>127</v>
      </c>
      <c r="T559" s="67" t="s">
        <v>36</v>
      </c>
      <c r="U559" s="67" t="s">
        <v>51</v>
      </c>
      <c r="V559" s="67" t="s">
        <v>37</v>
      </c>
      <c r="W559" s="67" t="s">
        <v>301</v>
      </c>
      <c r="X559" s="67" t="s">
        <v>71</v>
      </c>
      <c r="Y559" s="67" t="s">
        <v>103</v>
      </c>
      <c r="Z559" s="67" t="s">
        <v>52</v>
      </c>
      <c r="AA559" s="67" t="s">
        <v>4231</v>
      </c>
      <c r="AB559" s="67" t="s">
        <v>4232</v>
      </c>
      <c r="AC559" s="67"/>
      <c r="AD559" s="67"/>
      <c r="AE559" s="67"/>
    </row>
    <row r="560" spans="1:31" hidden="1" x14ac:dyDescent="0.25">
      <c r="A560" s="66">
        <v>43684</v>
      </c>
      <c r="B560" s="67">
        <v>5923</v>
      </c>
      <c r="C560" s="67">
        <v>6406</v>
      </c>
      <c r="D560" s="67" t="s">
        <v>4227</v>
      </c>
      <c r="E560" s="67" t="s">
        <v>1684</v>
      </c>
      <c r="F560" s="67" t="s">
        <v>55</v>
      </c>
      <c r="G560" s="68">
        <v>0.875</v>
      </c>
      <c r="H560" s="69" t="s">
        <v>4228</v>
      </c>
      <c r="I560" s="69" t="s">
        <v>4229</v>
      </c>
      <c r="J560" s="67" t="s">
        <v>4230</v>
      </c>
      <c r="K560" s="67" t="s">
        <v>148</v>
      </c>
      <c r="L560" s="67">
        <v>40</v>
      </c>
      <c r="M560" s="67" t="s">
        <v>31</v>
      </c>
      <c r="N560" s="67" t="s">
        <v>126</v>
      </c>
      <c r="O560" s="67" t="s">
        <v>36</v>
      </c>
      <c r="P560" s="67" t="s">
        <v>49</v>
      </c>
      <c r="Q560" s="67" t="s">
        <v>36</v>
      </c>
      <c r="R560" s="67" t="s">
        <v>50</v>
      </c>
      <c r="S560" s="67" t="s">
        <v>127</v>
      </c>
      <c r="T560" s="67" t="s">
        <v>36</v>
      </c>
      <c r="U560" s="67" t="s">
        <v>51</v>
      </c>
      <c r="V560" s="67" t="s">
        <v>37</v>
      </c>
      <c r="W560" s="67" t="s">
        <v>301</v>
      </c>
      <c r="X560" s="67" t="s">
        <v>71</v>
      </c>
      <c r="Y560" s="67" t="s">
        <v>103</v>
      </c>
      <c r="Z560" s="67" t="s">
        <v>52</v>
      </c>
      <c r="AA560" s="67" t="s">
        <v>4231</v>
      </c>
      <c r="AB560" s="67" t="s">
        <v>4232</v>
      </c>
      <c r="AC560" s="67"/>
      <c r="AD560" s="67"/>
      <c r="AE560" s="67"/>
    </row>
    <row r="561" spans="1:31" hidden="1" x14ac:dyDescent="0.25">
      <c r="A561" s="66">
        <v>43684</v>
      </c>
      <c r="B561" s="67">
        <v>5923</v>
      </c>
      <c r="C561" s="67">
        <v>6407</v>
      </c>
      <c r="D561" s="67" t="s">
        <v>4227</v>
      </c>
      <c r="E561" s="67" t="s">
        <v>1684</v>
      </c>
      <c r="F561" s="67" t="s">
        <v>55</v>
      </c>
      <c r="G561" s="68">
        <v>0.875</v>
      </c>
      <c r="H561" s="69" t="s">
        <v>4228</v>
      </c>
      <c r="I561" s="69" t="s">
        <v>4229</v>
      </c>
      <c r="J561" s="67" t="s">
        <v>4230</v>
      </c>
      <c r="K561" s="67" t="s">
        <v>148</v>
      </c>
      <c r="L561" s="67">
        <v>10</v>
      </c>
      <c r="M561" s="67" t="s">
        <v>31</v>
      </c>
      <c r="N561" s="67" t="s">
        <v>126</v>
      </c>
      <c r="O561" s="67" t="s">
        <v>36</v>
      </c>
      <c r="P561" s="67" t="s">
        <v>49</v>
      </c>
      <c r="Q561" s="67" t="s">
        <v>36</v>
      </c>
      <c r="R561" s="67" t="s">
        <v>50</v>
      </c>
      <c r="S561" s="67" t="s">
        <v>127</v>
      </c>
      <c r="T561" s="67" t="s">
        <v>36</v>
      </c>
      <c r="U561" s="67" t="s">
        <v>51</v>
      </c>
      <c r="V561" s="67" t="s">
        <v>37</v>
      </c>
      <c r="W561" s="67" t="s">
        <v>301</v>
      </c>
      <c r="X561" s="67" t="s">
        <v>71</v>
      </c>
      <c r="Y561" s="67" t="s">
        <v>103</v>
      </c>
      <c r="Z561" s="67" t="s">
        <v>52</v>
      </c>
      <c r="AA561" s="67" t="s">
        <v>4231</v>
      </c>
      <c r="AB561" s="67" t="s">
        <v>4232</v>
      </c>
      <c r="AC561" s="67"/>
      <c r="AD561" s="67"/>
      <c r="AE561" s="67"/>
    </row>
    <row r="562" spans="1:31" hidden="1" x14ac:dyDescent="0.25">
      <c r="A562" s="66">
        <v>43684</v>
      </c>
      <c r="B562" s="67">
        <v>5923</v>
      </c>
      <c r="C562" s="67">
        <v>6408</v>
      </c>
      <c r="D562" s="67" t="s">
        <v>4227</v>
      </c>
      <c r="E562" s="67" t="s">
        <v>1684</v>
      </c>
      <c r="F562" s="67" t="s">
        <v>55</v>
      </c>
      <c r="G562" s="68">
        <v>0.875</v>
      </c>
      <c r="H562" s="69" t="s">
        <v>4228</v>
      </c>
      <c r="I562" s="69" t="s">
        <v>4229</v>
      </c>
      <c r="J562" s="67" t="s">
        <v>4230</v>
      </c>
      <c r="K562" s="67" t="s">
        <v>148</v>
      </c>
      <c r="L562" s="67">
        <v>10</v>
      </c>
      <c r="M562" s="67" t="s">
        <v>31</v>
      </c>
      <c r="N562" s="67" t="s">
        <v>126</v>
      </c>
      <c r="O562" s="67" t="s">
        <v>36</v>
      </c>
      <c r="P562" s="67" t="s">
        <v>49</v>
      </c>
      <c r="Q562" s="67" t="s">
        <v>36</v>
      </c>
      <c r="R562" s="67" t="s">
        <v>50</v>
      </c>
      <c r="S562" s="67" t="s">
        <v>127</v>
      </c>
      <c r="T562" s="67" t="s">
        <v>36</v>
      </c>
      <c r="U562" s="67" t="s">
        <v>51</v>
      </c>
      <c r="V562" s="67" t="s">
        <v>37</v>
      </c>
      <c r="W562" s="67" t="s">
        <v>301</v>
      </c>
      <c r="X562" s="67" t="s">
        <v>71</v>
      </c>
      <c r="Y562" s="67" t="s">
        <v>103</v>
      </c>
      <c r="Z562" s="67" t="s">
        <v>52</v>
      </c>
      <c r="AA562" s="67" t="s">
        <v>4231</v>
      </c>
      <c r="AB562" s="67" t="s">
        <v>4232</v>
      </c>
      <c r="AC562" s="67"/>
      <c r="AD562" s="67"/>
      <c r="AE562" s="67"/>
    </row>
    <row r="563" spans="1:31" hidden="1" x14ac:dyDescent="0.25">
      <c r="A563" s="66">
        <v>43684</v>
      </c>
      <c r="B563" s="67">
        <v>5923</v>
      </c>
      <c r="C563" s="67">
        <v>6409</v>
      </c>
      <c r="D563" s="67" t="s">
        <v>4227</v>
      </c>
      <c r="E563" s="67" t="s">
        <v>1684</v>
      </c>
      <c r="F563" s="67" t="s">
        <v>55</v>
      </c>
      <c r="G563" s="68">
        <v>0.875</v>
      </c>
      <c r="H563" s="69" t="s">
        <v>4228</v>
      </c>
      <c r="I563" s="69" t="s">
        <v>4229</v>
      </c>
      <c r="J563" s="67" t="s">
        <v>4230</v>
      </c>
      <c r="K563" s="67" t="s">
        <v>148</v>
      </c>
      <c r="L563" s="67">
        <v>10</v>
      </c>
      <c r="M563" s="67" t="s">
        <v>31</v>
      </c>
      <c r="N563" s="67" t="s">
        <v>126</v>
      </c>
      <c r="O563" s="67" t="s">
        <v>36</v>
      </c>
      <c r="P563" s="67" t="s">
        <v>49</v>
      </c>
      <c r="Q563" s="67" t="s">
        <v>36</v>
      </c>
      <c r="R563" s="67" t="s">
        <v>50</v>
      </c>
      <c r="S563" s="67" t="s">
        <v>127</v>
      </c>
      <c r="T563" s="67" t="s">
        <v>36</v>
      </c>
      <c r="U563" s="67" t="s">
        <v>51</v>
      </c>
      <c r="V563" s="67" t="s">
        <v>37</v>
      </c>
      <c r="W563" s="67" t="s">
        <v>301</v>
      </c>
      <c r="X563" s="67" t="s">
        <v>71</v>
      </c>
      <c r="Y563" s="67" t="s">
        <v>103</v>
      </c>
      <c r="Z563" s="67" t="s">
        <v>52</v>
      </c>
      <c r="AA563" s="67" t="s">
        <v>4231</v>
      </c>
      <c r="AB563" s="67" t="s">
        <v>4232</v>
      </c>
      <c r="AC563" s="67"/>
      <c r="AD563" s="67"/>
      <c r="AE563" s="67"/>
    </row>
    <row r="564" spans="1:31" hidden="1" x14ac:dyDescent="0.25">
      <c r="A564" s="66">
        <v>43684</v>
      </c>
      <c r="B564" s="67">
        <v>5923</v>
      </c>
      <c r="C564" s="67">
        <v>6410</v>
      </c>
      <c r="D564" s="67" t="s">
        <v>4227</v>
      </c>
      <c r="E564" s="67" t="s">
        <v>1684</v>
      </c>
      <c r="F564" s="67" t="s">
        <v>55</v>
      </c>
      <c r="G564" s="68">
        <v>0.875</v>
      </c>
      <c r="H564" s="69" t="s">
        <v>4228</v>
      </c>
      <c r="I564" s="69" t="s">
        <v>4229</v>
      </c>
      <c r="J564" s="67" t="s">
        <v>4230</v>
      </c>
      <c r="K564" s="67" t="s">
        <v>148</v>
      </c>
      <c r="L564" s="67">
        <v>10</v>
      </c>
      <c r="M564" s="67" t="s">
        <v>31</v>
      </c>
      <c r="N564" s="67" t="s">
        <v>126</v>
      </c>
      <c r="O564" s="67" t="s">
        <v>36</v>
      </c>
      <c r="P564" s="67" t="s">
        <v>49</v>
      </c>
      <c r="Q564" s="67" t="s">
        <v>36</v>
      </c>
      <c r="R564" s="67" t="s">
        <v>50</v>
      </c>
      <c r="S564" s="67" t="s">
        <v>127</v>
      </c>
      <c r="T564" s="67" t="s">
        <v>36</v>
      </c>
      <c r="U564" s="67" t="s">
        <v>51</v>
      </c>
      <c r="V564" s="67" t="s">
        <v>37</v>
      </c>
      <c r="W564" s="67" t="s">
        <v>301</v>
      </c>
      <c r="X564" s="67" t="s">
        <v>71</v>
      </c>
      <c r="Y564" s="67" t="s">
        <v>103</v>
      </c>
      <c r="Z564" s="67" t="s">
        <v>52</v>
      </c>
      <c r="AA564" s="67" t="s">
        <v>4231</v>
      </c>
      <c r="AB564" s="67" t="s">
        <v>4232</v>
      </c>
      <c r="AC564" s="67"/>
      <c r="AD564" s="67"/>
      <c r="AE564" s="67"/>
    </row>
    <row r="565" spans="1:31" hidden="1" x14ac:dyDescent="0.25">
      <c r="A565" s="66">
        <v>43684</v>
      </c>
      <c r="B565" s="67">
        <v>5923</v>
      </c>
      <c r="C565" s="67">
        <v>6411</v>
      </c>
      <c r="D565" s="67" t="s">
        <v>4227</v>
      </c>
      <c r="E565" s="67" t="s">
        <v>1684</v>
      </c>
      <c r="F565" s="67" t="s">
        <v>55</v>
      </c>
      <c r="G565" s="68">
        <v>0.875</v>
      </c>
      <c r="H565" s="69" t="s">
        <v>4228</v>
      </c>
      <c r="I565" s="69" t="s">
        <v>4229</v>
      </c>
      <c r="J565" s="67" t="s">
        <v>4230</v>
      </c>
      <c r="K565" s="67" t="s">
        <v>148</v>
      </c>
      <c r="L565" s="67">
        <v>10</v>
      </c>
      <c r="M565" s="67" t="s">
        <v>31</v>
      </c>
      <c r="N565" s="67" t="s">
        <v>126</v>
      </c>
      <c r="O565" s="67" t="s">
        <v>36</v>
      </c>
      <c r="P565" s="67" t="s">
        <v>49</v>
      </c>
      <c r="Q565" s="67" t="s">
        <v>36</v>
      </c>
      <c r="R565" s="67" t="s">
        <v>50</v>
      </c>
      <c r="S565" s="67" t="s">
        <v>127</v>
      </c>
      <c r="T565" s="67" t="s">
        <v>36</v>
      </c>
      <c r="U565" s="67" t="s">
        <v>51</v>
      </c>
      <c r="V565" s="67" t="s">
        <v>37</v>
      </c>
      <c r="W565" s="67" t="s">
        <v>301</v>
      </c>
      <c r="X565" s="67" t="s">
        <v>71</v>
      </c>
      <c r="Y565" s="67" t="s">
        <v>103</v>
      </c>
      <c r="Z565" s="67" t="s">
        <v>52</v>
      </c>
      <c r="AA565" s="67" t="s">
        <v>4231</v>
      </c>
      <c r="AB565" s="67" t="s">
        <v>4232</v>
      </c>
      <c r="AC565" s="67"/>
      <c r="AD565" s="67"/>
      <c r="AE565" s="67"/>
    </row>
    <row r="566" spans="1:31" hidden="1" x14ac:dyDescent="0.25">
      <c r="A566" s="66">
        <v>43684</v>
      </c>
      <c r="B566" s="67">
        <v>5923</v>
      </c>
      <c r="C566" s="67">
        <v>6412</v>
      </c>
      <c r="D566" s="67" t="s">
        <v>4227</v>
      </c>
      <c r="E566" s="67" t="s">
        <v>1684</v>
      </c>
      <c r="F566" s="67" t="s">
        <v>55</v>
      </c>
      <c r="G566" s="68">
        <v>0.875</v>
      </c>
      <c r="H566" s="69" t="s">
        <v>4228</v>
      </c>
      <c r="I566" s="69" t="s">
        <v>4229</v>
      </c>
      <c r="J566" s="67" t="s">
        <v>4230</v>
      </c>
      <c r="K566" s="67" t="s">
        <v>148</v>
      </c>
      <c r="L566" s="67">
        <v>10</v>
      </c>
      <c r="M566" s="67" t="s">
        <v>31</v>
      </c>
      <c r="N566" s="67" t="s">
        <v>126</v>
      </c>
      <c r="O566" s="67" t="s">
        <v>36</v>
      </c>
      <c r="P566" s="67" t="s">
        <v>49</v>
      </c>
      <c r="Q566" s="67" t="s">
        <v>36</v>
      </c>
      <c r="R566" s="67" t="s">
        <v>50</v>
      </c>
      <c r="S566" s="67" t="s">
        <v>127</v>
      </c>
      <c r="T566" s="67" t="s">
        <v>36</v>
      </c>
      <c r="U566" s="67" t="s">
        <v>51</v>
      </c>
      <c r="V566" s="67" t="s">
        <v>37</v>
      </c>
      <c r="W566" s="67" t="s">
        <v>301</v>
      </c>
      <c r="X566" s="67" t="s">
        <v>71</v>
      </c>
      <c r="Y566" s="67" t="s">
        <v>103</v>
      </c>
      <c r="Z566" s="67" t="s">
        <v>52</v>
      </c>
      <c r="AA566" s="67" t="s">
        <v>4231</v>
      </c>
      <c r="AB566" s="67" t="s">
        <v>4232</v>
      </c>
      <c r="AC566" s="67"/>
      <c r="AD566" s="67"/>
      <c r="AE566" s="67"/>
    </row>
    <row r="567" spans="1:31" hidden="1" x14ac:dyDescent="0.25">
      <c r="A567" s="66">
        <v>43684</v>
      </c>
      <c r="B567" s="67">
        <v>5921</v>
      </c>
      <c r="C567" s="67">
        <v>6402</v>
      </c>
      <c r="D567" s="67" t="s">
        <v>4233</v>
      </c>
      <c r="E567" s="67" t="s">
        <v>106</v>
      </c>
      <c r="F567" s="67" t="s">
        <v>41</v>
      </c>
      <c r="G567" s="68">
        <v>0.72777777777777775</v>
      </c>
      <c r="H567" s="69" t="s">
        <v>4234</v>
      </c>
      <c r="I567" s="69" t="s">
        <v>4235</v>
      </c>
      <c r="J567" s="67" t="s">
        <v>4236</v>
      </c>
      <c r="K567" s="67" t="s">
        <v>47</v>
      </c>
      <c r="L567" s="67"/>
      <c r="M567" s="67" t="s">
        <v>31</v>
      </c>
      <c r="N567" s="67" t="s">
        <v>36</v>
      </c>
      <c r="O567" s="67" t="s">
        <v>36</v>
      </c>
      <c r="P567" s="67" t="s">
        <v>33</v>
      </c>
      <c r="Q567" s="67" t="s">
        <v>36</v>
      </c>
      <c r="R567" s="67" t="s">
        <v>35</v>
      </c>
      <c r="S567" s="67" t="s">
        <v>43</v>
      </c>
      <c r="T567" s="67" t="s">
        <v>36</v>
      </c>
      <c r="U567" s="67" t="s">
        <v>109</v>
      </c>
      <c r="V567" s="67" t="s">
        <v>37</v>
      </c>
      <c r="W567" s="67" t="s">
        <v>54</v>
      </c>
      <c r="X567" s="67" t="s">
        <v>39</v>
      </c>
      <c r="Y567" s="67" t="s">
        <v>39</v>
      </c>
      <c r="Z567" s="67" t="s">
        <v>40</v>
      </c>
      <c r="AA567" s="67" t="s">
        <v>4237</v>
      </c>
      <c r="AB567" s="67" t="s">
        <v>4238</v>
      </c>
      <c r="AC567" s="67"/>
      <c r="AD567" s="67"/>
      <c r="AE567" s="67"/>
    </row>
    <row r="568" spans="1:31" hidden="1" x14ac:dyDescent="0.25">
      <c r="A568" s="66">
        <v>43684</v>
      </c>
      <c r="B568" s="67">
        <v>5920</v>
      </c>
      <c r="C568" s="67">
        <v>6401</v>
      </c>
      <c r="D568" s="67" t="s">
        <v>1202</v>
      </c>
      <c r="E568" s="67" t="s">
        <v>106</v>
      </c>
      <c r="F568" s="67" t="s">
        <v>41</v>
      </c>
      <c r="G568" s="68">
        <v>0.66666666666666663</v>
      </c>
      <c r="H568" s="69" t="s">
        <v>4239</v>
      </c>
      <c r="I568" s="69" t="s">
        <v>4240</v>
      </c>
      <c r="J568" s="67" t="s">
        <v>4241</v>
      </c>
      <c r="K568" s="67" t="s">
        <v>47</v>
      </c>
      <c r="L568" s="67">
        <v>48</v>
      </c>
      <c r="M568" s="67" t="s">
        <v>31</v>
      </c>
      <c r="N568" s="67" t="s">
        <v>36</v>
      </c>
      <c r="O568" s="67" t="s">
        <v>36</v>
      </c>
      <c r="P568" s="67" t="s">
        <v>33</v>
      </c>
      <c r="Q568" s="67" t="s">
        <v>36</v>
      </c>
      <c r="R568" s="67" t="s">
        <v>35</v>
      </c>
      <c r="S568" s="67" t="s">
        <v>65</v>
      </c>
      <c r="T568" s="67" t="s">
        <v>36</v>
      </c>
      <c r="U568" s="67" t="s">
        <v>109</v>
      </c>
      <c r="V568" s="67" t="s">
        <v>66</v>
      </c>
      <c r="W568" s="67" t="s">
        <v>54</v>
      </c>
      <c r="X568" s="67" t="s">
        <v>39</v>
      </c>
      <c r="Y568" s="67" t="s">
        <v>39</v>
      </c>
      <c r="Z568" s="67" t="s">
        <v>40</v>
      </c>
      <c r="AA568" s="67" t="s">
        <v>4242</v>
      </c>
      <c r="AB568" s="67" t="s">
        <v>4243</v>
      </c>
      <c r="AC568" s="67" t="s">
        <v>4244</v>
      </c>
      <c r="AD568" s="67" t="s">
        <v>4245</v>
      </c>
      <c r="AE568" s="67"/>
    </row>
    <row r="569" spans="1:31" hidden="1" x14ac:dyDescent="0.25">
      <c r="A569" s="66">
        <v>43684</v>
      </c>
      <c r="B569" s="67">
        <v>5919</v>
      </c>
      <c r="C569" s="67">
        <v>6400</v>
      </c>
      <c r="D569" s="67" t="s">
        <v>4246</v>
      </c>
      <c r="E569" s="67" t="s">
        <v>1291</v>
      </c>
      <c r="F569" s="67" t="s">
        <v>46</v>
      </c>
      <c r="G569" s="68">
        <v>0.65972222222222221</v>
      </c>
      <c r="H569" s="69" t="s">
        <v>5449</v>
      </c>
      <c r="I569" s="69" t="s">
        <v>5450</v>
      </c>
      <c r="J569" s="67" t="s">
        <v>4247</v>
      </c>
      <c r="K569" s="67" t="s">
        <v>47</v>
      </c>
      <c r="L569" s="67"/>
      <c r="M569" s="67" t="s">
        <v>31</v>
      </c>
      <c r="N569" s="67" t="s">
        <v>36</v>
      </c>
      <c r="O569" s="67" t="s">
        <v>36</v>
      </c>
      <c r="P569" s="67" t="s">
        <v>33</v>
      </c>
      <c r="Q569" s="67" t="s">
        <v>36</v>
      </c>
      <c r="R569" s="67" t="s">
        <v>35</v>
      </c>
      <c r="S569" s="67" t="s">
        <v>43</v>
      </c>
      <c r="T569" s="67" t="s">
        <v>927</v>
      </c>
      <c r="U569" s="67" t="s">
        <v>150</v>
      </c>
      <c r="V569" s="67" t="s">
        <v>37</v>
      </c>
      <c r="W569" s="67" t="s">
        <v>54</v>
      </c>
      <c r="X569" s="67" t="s">
        <v>39</v>
      </c>
      <c r="Y569" s="67" t="s">
        <v>39</v>
      </c>
      <c r="Z569" s="67" t="s">
        <v>40</v>
      </c>
      <c r="AA569" s="67" t="s">
        <v>4248</v>
      </c>
      <c r="AB569" s="67" t="s">
        <v>4249</v>
      </c>
      <c r="AC569" s="67" t="s">
        <v>4250</v>
      </c>
      <c r="AD569" s="67"/>
      <c r="AE569" s="67"/>
    </row>
    <row r="570" spans="1:31" hidden="1" x14ac:dyDescent="0.25">
      <c r="A570" s="66">
        <v>43684</v>
      </c>
      <c r="B570" s="67">
        <v>5918</v>
      </c>
      <c r="C570" s="67">
        <v>6392</v>
      </c>
      <c r="D570" s="67" t="s">
        <v>4251</v>
      </c>
      <c r="E570" s="67" t="s">
        <v>125</v>
      </c>
      <c r="F570" s="67" t="s">
        <v>46</v>
      </c>
      <c r="G570" s="68">
        <v>0.52083333333333337</v>
      </c>
      <c r="H570" s="69" t="s">
        <v>4252</v>
      </c>
      <c r="I570" s="69" t="s">
        <v>4253</v>
      </c>
      <c r="J570" s="67" t="s">
        <v>4254</v>
      </c>
      <c r="K570" s="67" t="s">
        <v>47</v>
      </c>
      <c r="L570" s="67">
        <v>10</v>
      </c>
      <c r="M570" s="67" t="s">
        <v>31</v>
      </c>
      <c r="N570" s="67" t="s">
        <v>459</v>
      </c>
      <c r="O570" s="67" t="s">
        <v>36</v>
      </c>
      <c r="P570" s="67" t="s">
        <v>49</v>
      </c>
      <c r="Q570" s="67" t="s">
        <v>36</v>
      </c>
      <c r="R570" s="67" t="s">
        <v>50</v>
      </c>
      <c r="S570" s="67" t="s">
        <v>65</v>
      </c>
      <c r="T570" s="67" t="s">
        <v>147</v>
      </c>
      <c r="U570" s="67" t="s">
        <v>51</v>
      </c>
      <c r="V570" s="67" t="s">
        <v>66</v>
      </c>
      <c r="W570" s="67" t="s">
        <v>3582</v>
      </c>
      <c r="X570" s="67" t="s">
        <v>107</v>
      </c>
      <c r="Y570" s="67" t="s">
        <v>129</v>
      </c>
      <c r="Z570" s="67" t="s">
        <v>108</v>
      </c>
      <c r="AA570" s="67" t="s">
        <v>4255</v>
      </c>
      <c r="AB570" s="67" t="s">
        <v>4256</v>
      </c>
      <c r="AC570" s="67"/>
      <c r="AD570" s="67"/>
      <c r="AE570" s="67"/>
    </row>
    <row r="571" spans="1:31" hidden="1" x14ac:dyDescent="0.25">
      <c r="A571" s="66">
        <v>43684</v>
      </c>
      <c r="B571" s="67">
        <v>5918</v>
      </c>
      <c r="C571" s="67">
        <v>6393</v>
      </c>
      <c r="D571" s="67" t="s">
        <v>4251</v>
      </c>
      <c r="E571" s="67" t="s">
        <v>125</v>
      </c>
      <c r="F571" s="67" t="s">
        <v>46</v>
      </c>
      <c r="G571" s="68">
        <v>0.52083333333333337</v>
      </c>
      <c r="H571" s="69" t="s">
        <v>4252</v>
      </c>
      <c r="I571" s="69" t="s">
        <v>4253</v>
      </c>
      <c r="J571" s="67" t="s">
        <v>4254</v>
      </c>
      <c r="K571" s="67" t="s">
        <v>47</v>
      </c>
      <c r="L571" s="67">
        <v>10</v>
      </c>
      <c r="M571" s="67" t="s">
        <v>31</v>
      </c>
      <c r="N571" s="67" t="s">
        <v>459</v>
      </c>
      <c r="O571" s="67" t="s">
        <v>36</v>
      </c>
      <c r="P571" s="67" t="s">
        <v>49</v>
      </c>
      <c r="Q571" s="67" t="s">
        <v>36</v>
      </c>
      <c r="R571" s="67" t="s">
        <v>50</v>
      </c>
      <c r="S571" s="67" t="s">
        <v>65</v>
      </c>
      <c r="T571" s="67" t="s">
        <v>147</v>
      </c>
      <c r="U571" s="67" t="s">
        <v>51</v>
      </c>
      <c r="V571" s="67" t="s">
        <v>66</v>
      </c>
      <c r="W571" s="67" t="s">
        <v>3582</v>
      </c>
      <c r="X571" s="67" t="s">
        <v>107</v>
      </c>
      <c r="Y571" s="67" t="s">
        <v>129</v>
      </c>
      <c r="Z571" s="67" t="s">
        <v>108</v>
      </c>
      <c r="AA571" s="67" t="s">
        <v>4255</v>
      </c>
      <c r="AB571" s="67" t="s">
        <v>4256</v>
      </c>
      <c r="AC571" s="67"/>
      <c r="AD571" s="67"/>
      <c r="AE571" s="67"/>
    </row>
    <row r="572" spans="1:31" hidden="1" x14ac:dyDescent="0.25">
      <c r="A572" s="66">
        <v>43684</v>
      </c>
      <c r="B572" s="67">
        <v>5918</v>
      </c>
      <c r="C572" s="67">
        <v>6394</v>
      </c>
      <c r="D572" s="67" t="s">
        <v>4251</v>
      </c>
      <c r="E572" s="67" t="s">
        <v>125</v>
      </c>
      <c r="F572" s="67" t="s">
        <v>46</v>
      </c>
      <c r="G572" s="68">
        <v>0.52083333333333337</v>
      </c>
      <c r="H572" s="69" t="s">
        <v>4252</v>
      </c>
      <c r="I572" s="69" t="s">
        <v>4253</v>
      </c>
      <c r="J572" s="67" t="s">
        <v>4254</v>
      </c>
      <c r="K572" s="67" t="s">
        <v>47</v>
      </c>
      <c r="L572" s="67">
        <v>10</v>
      </c>
      <c r="M572" s="67" t="s">
        <v>31</v>
      </c>
      <c r="N572" s="67" t="s">
        <v>459</v>
      </c>
      <c r="O572" s="67" t="s">
        <v>36</v>
      </c>
      <c r="P572" s="67" t="s">
        <v>49</v>
      </c>
      <c r="Q572" s="67" t="s">
        <v>36</v>
      </c>
      <c r="R572" s="67" t="s">
        <v>50</v>
      </c>
      <c r="S572" s="67" t="s">
        <v>65</v>
      </c>
      <c r="T572" s="67" t="s">
        <v>147</v>
      </c>
      <c r="U572" s="67" t="s">
        <v>51</v>
      </c>
      <c r="V572" s="67" t="s">
        <v>66</v>
      </c>
      <c r="W572" s="67" t="s">
        <v>3582</v>
      </c>
      <c r="X572" s="67" t="s">
        <v>107</v>
      </c>
      <c r="Y572" s="67" t="s">
        <v>129</v>
      </c>
      <c r="Z572" s="67" t="s">
        <v>108</v>
      </c>
      <c r="AA572" s="67" t="s">
        <v>4255</v>
      </c>
      <c r="AB572" s="67" t="s">
        <v>4256</v>
      </c>
      <c r="AC572" s="67"/>
      <c r="AD572" s="67"/>
      <c r="AE572" s="67"/>
    </row>
    <row r="573" spans="1:31" hidden="1" x14ac:dyDescent="0.25">
      <c r="A573" s="66">
        <v>43684</v>
      </c>
      <c r="B573" s="67">
        <v>5918</v>
      </c>
      <c r="C573" s="67">
        <v>6395</v>
      </c>
      <c r="D573" s="67" t="s">
        <v>4251</v>
      </c>
      <c r="E573" s="67" t="s">
        <v>125</v>
      </c>
      <c r="F573" s="67" t="s">
        <v>46</v>
      </c>
      <c r="G573" s="68">
        <v>0.52083333333333337</v>
      </c>
      <c r="H573" s="69" t="s">
        <v>4252</v>
      </c>
      <c r="I573" s="69" t="s">
        <v>4253</v>
      </c>
      <c r="J573" s="67" t="s">
        <v>4254</v>
      </c>
      <c r="K573" s="67" t="s">
        <v>47</v>
      </c>
      <c r="L573" s="67">
        <v>10</v>
      </c>
      <c r="M573" s="67" t="s">
        <v>31</v>
      </c>
      <c r="N573" s="67" t="s">
        <v>459</v>
      </c>
      <c r="O573" s="67" t="s">
        <v>36</v>
      </c>
      <c r="P573" s="67" t="s">
        <v>49</v>
      </c>
      <c r="Q573" s="67" t="s">
        <v>36</v>
      </c>
      <c r="R573" s="67" t="s">
        <v>50</v>
      </c>
      <c r="S573" s="67" t="s">
        <v>65</v>
      </c>
      <c r="T573" s="67" t="s">
        <v>147</v>
      </c>
      <c r="U573" s="67" t="s">
        <v>51</v>
      </c>
      <c r="V573" s="67" t="s">
        <v>66</v>
      </c>
      <c r="W573" s="67" t="s">
        <v>3582</v>
      </c>
      <c r="X573" s="67" t="s">
        <v>107</v>
      </c>
      <c r="Y573" s="67" t="s">
        <v>129</v>
      </c>
      <c r="Z573" s="67" t="s">
        <v>108</v>
      </c>
      <c r="AA573" s="67" t="s">
        <v>4255</v>
      </c>
      <c r="AB573" s="67" t="s">
        <v>4256</v>
      </c>
      <c r="AC573" s="67"/>
      <c r="AD573" s="67"/>
      <c r="AE573" s="67"/>
    </row>
    <row r="574" spans="1:31" hidden="1" x14ac:dyDescent="0.25">
      <c r="A574" s="66">
        <v>43684</v>
      </c>
      <c r="B574" s="67">
        <v>5918</v>
      </c>
      <c r="C574" s="67">
        <v>6396</v>
      </c>
      <c r="D574" s="67" t="s">
        <v>4251</v>
      </c>
      <c r="E574" s="67" t="s">
        <v>125</v>
      </c>
      <c r="F574" s="67" t="s">
        <v>46</v>
      </c>
      <c r="G574" s="68">
        <v>0.52083333333333337</v>
      </c>
      <c r="H574" s="69" t="s">
        <v>4252</v>
      </c>
      <c r="I574" s="69" t="s">
        <v>4253</v>
      </c>
      <c r="J574" s="67" t="s">
        <v>4254</v>
      </c>
      <c r="K574" s="67" t="s">
        <v>47</v>
      </c>
      <c r="L574" s="67">
        <v>10</v>
      </c>
      <c r="M574" s="67" t="s">
        <v>31</v>
      </c>
      <c r="N574" s="67" t="s">
        <v>459</v>
      </c>
      <c r="O574" s="67" t="s">
        <v>36</v>
      </c>
      <c r="P574" s="67" t="s">
        <v>49</v>
      </c>
      <c r="Q574" s="67" t="s">
        <v>36</v>
      </c>
      <c r="R574" s="67" t="s">
        <v>50</v>
      </c>
      <c r="S574" s="67" t="s">
        <v>65</v>
      </c>
      <c r="T574" s="67" t="s">
        <v>147</v>
      </c>
      <c r="U574" s="67" t="s">
        <v>51</v>
      </c>
      <c r="V574" s="67" t="s">
        <v>66</v>
      </c>
      <c r="W574" s="67" t="s">
        <v>3582</v>
      </c>
      <c r="X574" s="67" t="s">
        <v>107</v>
      </c>
      <c r="Y574" s="67" t="s">
        <v>129</v>
      </c>
      <c r="Z574" s="67" t="s">
        <v>108</v>
      </c>
      <c r="AA574" s="67" t="s">
        <v>4255</v>
      </c>
      <c r="AB574" s="67" t="s">
        <v>4256</v>
      </c>
      <c r="AC574" s="67"/>
      <c r="AD574" s="67"/>
      <c r="AE574" s="67"/>
    </row>
    <row r="575" spans="1:31" hidden="1" x14ac:dyDescent="0.25">
      <c r="A575" s="66">
        <v>43684</v>
      </c>
      <c r="B575" s="67">
        <v>5918</v>
      </c>
      <c r="C575" s="67">
        <v>6397</v>
      </c>
      <c r="D575" s="67" t="s">
        <v>4251</v>
      </c>
      <c r="E575" s="67" t="s">
        <v>125</v>
      </c>
      <c r="F575" s="67" t="s">
        <v>46</v>
      </c>
      <c r="G575" s="68">
        <v>0.52083333333333337</v>
      </c>
      <c r="H575" s="69" t="s">
        <v>4252</v>
      </c>
      <c r="I575" s="69" t="s">
        <v>4253</v>
      </c>
      <c r="J575" s="67" t="s">
        <v>4254</v>
      </c>
      <c r="K575" s="67" t="s">
        <v>47</v>
      </c>
      <c r="L575" s="67">
        <v>10</v>
      </c>
      <c r="M575" s="67" t="s">
        <v>31</v>
      </c>
      <c r="N575" s="67" t="s">
        <v>459</v>
      </c>
      <c r="O575" s="67" t="s">
        <v>36</v>
      </c>
      <c r="P575" s="67" t="s">
        <v>49</v>
      </c>
      <c r="Q575" s="67" t="s">
        <v>36</v>
      </c>
      <c r="R575" s="67" t="s">
        <v>50</v>
      </c>
      <c r="S575" s="67" t="s">
        <v>65</v>
      </c>
      <c r="T575" s="67" t="s">
        <v>147</v>
      </c>
      <c r="U575" s="67" t="s">
        <v>51</v>
      </c>
      <c r="V575" s="67" t="s">
        <v>66</v>
      </c>
      <c r="W575" s="67" t="s">
        <v>3582</v>
      </c>
      <c r="X575" s="67" t="s">
        <v>107</v>
      </c>
      <c r="Y575" s="67" t="s">
        <v>129</v>
      </c>
      <c r="Z575" s="67" t="s">
        <v>108</v>
      </c>
      <c r="AA575" s="67" t="s">
        <v>4255</v>
      </c>
      <c r="AB575" s="67" t="s">
        <v>4256</v>
      </c>
      <c r="AC575" s="67"/>
      <c r="AD575" s="67"/>
      <c r="AE575" s="67"/>
    </row>
    <row r="576" spans="1:31" hidden="1" x14ac:dyDescent="0.25">
      <c r="A576" s="66">
        <v>43684</v>
      </c>
      <c r="B576" s="67">
        <v>5918</v>
      </c>
      <c r="C576" s="67">
        <v>6398</v>
      </c>
      <c r="D576" s="67" t="s">
        <v>4251</v>
      </c>
      <c r="E576" s="67" t="s">
        <v>125</v>
      </c>
      <c r="F576" s="67" t="s">
        <v>46</v>
      </c>
      <c r="G576" s="68">
        <v>0.52083333333333337</v>
      </c>
      <c r="H576" s="69" t="s">
        <v>4252</v>
      </c>
      <c r="I576" s="69" t="s">
        <v>4253</v>
      </c>
      <c r="J576" s="67" t="s">
        <v>4254</v>
      </c>
      <c r="K576" s="67" t="s">
        <v>30</v>
      </c>
      <c r="L576" s="67">
        <v>10</v>
      </c>
      <c r="M576" s="67" t="s">
        <v>31</v>
      </c>
      <c r="N576" s="67" t="s">
        <v>459</v>
      </c>
      <c r="O576" s="67" t="s">
        <v>36</v>
      </c>
      <c r="P576" s="67" t="s">
        <v>49</v>
      </c>
      <c r="Q576" s="67" t="s">
        <v>36</v>
      </c>
      <c r="R576" s="67" t="s">
        <v>50</v>
      </c>
      <c r="S576" s="67" t="s">
        <v>65</v>
      </c>
      <c r="T576" s="67" t="s">
        <v>147</v>
      </c>
      <c r="U576" s="67" t="s">
        <v>51</v>
      </c>
      <c r="V576" s="67" t="s">
        <v>66</v>
      </c>
      <c r="W576" s="67" t="s">
        <v>3582</v>
      </c>
      <c r="X576" s="67" t="s">
        <v>107</v>
      </c>
      <c r="Y576" s="67" t="s">
        <v>129</v>
      </c>
      <c r="Z576" s="67" t="s">
        <v>108</v>
      </c>
      <c r="AA576" s="67" t="s">
        <v>4255</v>
      </c>
      <c r="AB576" s="67" t="s">
        <v>4256</v>
      </c>
      <c r="AC576" s="67"/>
      <c r="AD576" s="67"/>
      <c r="AE576" s="67"/>
    </row>
    <row r="577" spans="1:31" hidden="1" x14ac:dyDescent="0.25">
      <c r="A577" s="66">
        <v>43684</v>
      </c>
      <c r="B577" s="67">
        <v>5918</v>
      </c>
      <c r="C577" s="67">
        <v>6399</v>
      </c>
      <c r="D577" s="67" t="s">
        <v>4251</v>
      </c>
      <c r="E577" s="67" t="s">
        <v>125</v>
      </c>
      <c r="F577" s="67" t="s">
        <v>46</v>
      </c>
      <c r="G577" s="68">
        <v>0.52083333333333337</v>
      </c>
      <c r="H577" s="69" t="s">
        <v>4252</v>
      </c>
      <c r="I577" s="69" t="s">
        <v>4253</v>
      </c>
      <c r="J577" s="67" t="s">
        <v>4254</v>
      </c>
      <c r="K577" s="67" t="s">
        <v>30</v>
      </c>
      <c r="L577" s="67">
        <v>10</v>
      </c>
      <c r="M577" s="67" t="s">
        <v>31</v>
      </c>
      <c r="N577" s="67" t="s">
        <v>459</v>
      </c>
      <c r="O577" s="67" t="s">
        <v>36</v>
      </c>
      <c r="P577" s="67" t="s">
        <v>49</v>
      </c>
      <c r="Q577" s="67" t="s">
        <v>36</v>
      </c>
      <c r="R577" s="67" t="s">
        <v>50</v>
      </c>
      <c r="S577" s="67" t="s">
        <v>65</v>
      </c>
      <c r="T577" s="67" t="s">
        <v>147</v>
      </c>
      <c r="U577" s="67" t="s">
        <v>51</v>
      </c>
      <c r="V577" s="67" t="s">
        <v>66</v>
      </c>
      <c r="W577" s="67" t="s">
        <v>3582</v>
      </c>
      <c r="X577" s="67" t="s">
        <v>107</v>
      </c>
      <c r="Y577" s="67" t="s">
        <v>129</v>
      </c>
      <c r="Z577" s="67" t="s">
        <v>108</v>
      </c>
      <c r="AA577" s="67" t="s">
        <v>4255</v>
      </c>
      <c r="AB577" s="67" t="s">
        <v>4256</v>
      </c>
      <c r="AC577" s="67"/>
      <c r="AD577" s="67"/>
      <c r="AE577" s="67"/>
    </row>
    <row r="578" spans="1:31" hidden="1" x14ac:dyDescent="0.25">
      <c r="A578" s="66">
        <v>43683</v>
      </c>
      <c r="B578" s="67">
        <v>6023</v>
      </c>
      <c r="C578" s="67">
        <v>6566</v>
      </c>
      <c r="D578" s="67" t="s">
        <v>4505</v>
      </c>
      <c r="E578" s="67" t="s">
        <v>693</v>
      </c>
      <c r="F578" s="67" t="s">
        <v>123</v>
      </c>
      <c r="G578" s="68">
        <v>0.45833333333333331</v>
      </c>
      <c r="H578" s="69" t="s">
        <v>4506</v>
      </c>
      <c r="I578" s="69" t="s">
        <v>4507</v>
      </c>
      <c r="J578" s="67" t="s">
        <v>4508</v>
      </c>
      <c r="K578" s="67" t="s">
        <v>30</v>
      </c>
      <c r="L578" s="67">
        <v>4</v>
      </c>
      <c r="M578" s="67" t="s">
        <v>118</v>
      </c>
      <c r="N578" s="67" t="s">
        <v>672</v>
      </c>
      <c r="O578" s="67" t="s">
        <v>53</v>
      </c>
      <c r="P578" s="67" t="s">
        <v>33</v>
      </c>
      <c r="Q578" s="67" t="s">
        <v>36</v>
      </c>
      <c r="R578" s="67" t="s">
        <v>76</v>
      </c>
      <c r="S578" s="67" t="s">
        <v>862</v>
      </c>
      <c r="T578" s="67" t="s">
        <v>863</v>
      </c>
      <c r="U578" s="67" t="s">
        <v>109</v>
      </c>
      <c r="V578" s="67" t="s">
        <v>66</v>
      </c>
      <c r="W578" s="67" t="s">
        <v>38</v>
      </c>
      <c r="X578" s="67" t="s">
        <v>107</v>
      </c>
      <c r="Y578" s="67" t="s">
        <v>129</v>
      </c>
      <c r="Z578" s="67" t="s">
        <v>108</v>
      </c>
      <c r="AA578" s="67" t="s">
        <v>4509</v>
      </c>
      <c r="AB578" s="67" t="s">
        <v>4510</v>
      </c>
      <c r="AC578" s="67" t="s">
        <v>4511</v>
      </c>
      <c r="AD578" s="67"/>
      <c r="AE578" s="67"/>
    </row>
    <row r="579" spans="1:31" hidden="1" x14ac:dyDescent="0.25">
      <c r="A579" s="66">
        <v>43683</v>
      </c>
      <c r="B579" s="67">
        <v>5917</v>
      </c>
      <c r="C579" s="67">
        <v>6390</v>
      </c>
      <c r="D579" s="67" t="s">
        <v>4277</v>
      </c>
      <c r="E579" s="67" t="s">
        <v>80</v>
      </c>
      <c r="F579" s="67" t="s">
        <v>80</v>
      </c>
      <c r="G579" s="68"/>
      <c r="H579" s="69" t="s">
        <v>4257</v>
      </c>
      <c r="I579" s="69" t="s">
        <v>4258</v>
      </c>
      <c r="J579" s="67" t="s">
        <v>4259</v>
      </c>
      <c r="K579" s="67" t="s">
        <v>148</v>
      </c>
      <c r="L579" s="67"/>
      <c r="M579" s="67" t="s">
        <v>31</v>
      </c>
      <c r="N579" s="67" t="s">
        <v>615</v>
      </c>
      <c r="O579" s="67" t="s">
        <v>36</v>
      </c>
      <c r="P579" s="67" t="s">
        <v>49</v>
      </c>
      <c r="Q579" s="67" t="s">
        <v>36</v>
      </c>
      <c r="R579" s="67" t="s">
        <v>50</v>
      </c>
      <c r="S579" s="67" t="s">
        <v>65</v>
      </c>
      <c r="T579" s="67" t="s">
        <v>36</v>
      </c>
      <c r="U579" s="67" t="s">
        <v>51</v>
      </c>
      <c r="V579" s="67" t="s">
        <v>66</v>
      </c>
      <c r="W579" s="67" t="s">
        <v>54</v>
      </c>
      <c r="X579" s="67" t="s">
        <v>107</v>
      </c>
      <c r="Y579" s="67" t="s">
        <v>129</v>
      </c>
      <c r="Z579" s="67" t="s">
        <v>4260</v>
      </c>
      <c r="AA579" s="67" t="s">
        <v>4261</v>
      </c>
      <c r="AB579" s="67"/>
      <c r="AC579" s="67"/>
      <c r="AD579" s="67"/>
      <c r="AE579" s="67"/>
    </row>
    <row r="580" spans="1:31" hidden="1" x14ac:dyDescent="0.25">
      <c r="A580" s="66">
        <v>43683</v>
      </c>
      <c r="B580" s="67">
        <v>5917</v>
      </c>
      <c r="C580" s="67">
        <v>6391</v>
      </c>
      <c r="D580" s="67" t="s">
        <v>4277</v>
      </c>
      <c r="E580" s="67" t="s">
        <v>80</v>
      </c>
      <c r="F580" s="67" t="s">
        <v>80</v>
      </c>
      <c r="G580" s="68"/>
      <c r="H580" s="69" t="s">
        <v>4257</v>
      </c>
      <c r="I580" s="69" t="s">
        <v>4258</v>
      </c>
      <c r="J580" s="67" t="s">
        <v>4259</v>
      </c>
      <c r="K580" s="67" t="s">
        <v>148</v>
      </c>
      <c r="L580" s="67"/>
      <c r="M580" s="67" t="s">
        <v>31</v>
      </c>
      <c r="N580" s="67" t="s">
        <v>615</v>
      </c>
      <c r="O580" s="67" t="s">
        <v>36</v>
      </c>
      <c r="P580" s="67" t="s">
        <v>49</v>
      </c>
      <c r="Q580" s="67" t="s">
        <v>36</v>
      </c>
      <c r="R580" s="67" t="s">
        <v>50</v>
      </c>
      <c r="S580" s="67" t="s">
        <v>65</v>
      </c>
      <c r="T580" s="67" t="s">
        <v>36</v>
      </c>
      <c r="U580" s="67" t="s">
        <v>51</v>
      </c>
      <c r="V580" s="67" t="s">
        <v>66</v>
      </c>
      <c r="W580" s="67" t="s">
        <v>54</v>
      </c>
      <c r="X580" s="67" t="s">
        <v>107</v>
      </c>
      <c r="Y580" s="67" t="s">
        <v>129</v>
      </c>
      <c r="Z580" s="67" t="s">
        <v>4260</v>
      </c>
      <c r="AA580" s="67" t="s">
        <v>4261</v>
      </c>
      <c r="AB580" s="67"/>
      <c r="AC580" s="67"/>
      <c r="AD580" s="67"/>
      <c r="AE580" s="67"/>
    </row>
    <row r="581" spans="1:31" hidden="1" x14ac:dyDescent="0.25">
      <c r="A581" s="66">
        <v>43683</v>
      </c>
      <c r="B581" s="67">
        <v>5916</v>
      </c>
      <c r="C581" s="67">
        <v>6389</v>
      </c>
      <c r="D581" s="67" t="s">
        <v>4262</v>
      </c>
      <c r="E581" s="67" t="s">
        <v>577</v>
      </c>
      <c r="F581" s="67" t="s">
        <v>46</v>
      </c>
      <c r="G581" s="68">
        <v>0.87847222222222221</v>
      </c>
      <c r="H581" s="69" t="s">
        <v>4263</v>
      </c>
      <c r="I581" s="69" t="s">
        <v>4264</v>
      </c>
      <c r="J581" s="67" t="s">
        <v>4265</v>
      </c>
      <c r="K581" s="67" t="s">
        <v>47</v>
      </c>
      <c r="L581" s="67">
        <v>47</v>
      </c>
      <c r="M581" s="67" t="s">
        <v>31</v>
      </c>
      <c r="N581" s="67" t="s">
        <v>126</v>
      </c>
      <c r="O581" s="67" t="s">
        <v>48</v>
      </c>
      <c r="P581" s="67" t="s">
        <v>33</v>
      </c>
      <c r="Q581" s="67" t="s">
        <v>36</v>
      </c>
      <c r="R581" s="67" t="s">
        <v>35</v>
      </c>
      <c r="S581" s="67" t="s">
        <v>57</v>
      </c>
      <c r="T581" s="67" t="s">
        <v>36</v>
      </c>
      <c r="U581" s="67" t="s">
        <v>150</v>
      </c>
      <c r="V581" s="67" t="s">
        <v>37</v>
      </c>
      <c r="W581" s="67" t="s">
        <v>128</v>
      </c>
      <c r="X581" s="67" t="s">
        <v>71</v>
      </c>
      <c r="Y581" s="67" t="s">
        <v>71</v>
      </c>
      <c r="Z581" s="67" t="s">
        <v>40</v>
      </c>
      <c r="AA581" s="67" t="s">
        <v>4266</v>
      </c>
      <c r="AB581" s="67" t="s">
        <v>4267</v>
      </c>
      <c r="AC581" s="67" t="s">
        <v>4268</v>
      </c>
      <c r="AD581" s="67" t="s">
        <v>4269</v>
      </c>
      <c r="AE581" s="67"/>
    </row>
    <row r="582" spans="1:31" hidden="1" x14ac:dyDescent="0.25">
      <c r="A582" s="66">
        <v>43683</v>
      </c>
      <c r="B582" s="67">
        <v>5915</v>
      </c>
      <c r="C582" s="67">
        <v>6388</v>
      </c>
      <c r="D582" s="67" t="s">
        <v>3762</v>
      </c>
      <c r="E582" s="67" t="s">
        <v>156</v>
      </c>
      <c r="F582" s="67" t="s">
        <v>123</v>
      </c>
      <c r="G582" s="68">
        <v>0.5625</v>
      </c>
      <c r="H582" s="69" t="s">
        <v>3763</v>
      </c>
      <c r="I582" s="69" t="s">
        <v>3764</v>
      </c>
      <c r="J582" s="67" t="s">
        <v>3765</v>
      </c>
      <c r="K582" s="67" t="s">
        <v>47</v>
      </c>
      <c r="L582" s="67">
        <v>88</v>
      </c>
      <c r="M582" s="67" t="s">
        <v>31</v>
      </c>
      <c r="N582" s="67" t="s">
        <v>36</v>
      </c>
      <c r="O582" s="67" t="s">
        <v>36</v>
      </c>
      <c r="P582" s="67" t="s">
        <v>33</v>
      </c>
      <c r="Q582" s="67" t="s">
        <v>60</v>
      </c>
      <c r="R582" s="67" t="s">
        <v>35</v>
      </c>
      <c r="S582" s="67" t="s">
        <v>65</v>
      </c>
      <c r="T582" s="67" t="s">
        <v>863</v>
      </c>
      <c r="U582" s="67" t="s">
        <v>109</v>
      </c>
      <c r="V582" s="67" t="s">
        <v>66</v>
      </c>
      <c r="W582" s="67" t="s">
        <v>54</v>
      </c>
      <c r="X582" s="67" t="s">
        <v>107</v>
      </c>
      <c r="Y582" s="67" t="s">
        <v>129</v>
      </c>
      <c r="Z582" s="67" t="s">
        <v>108</v>
      </c>
      <c r="AA582" s="67" t="s">
        <v>3766</v>
      </c>
      <c r="AB582" s="67" t="s">
        <v>3767</v>
      </c>
      <c r="AC582" s="67" t="s">
        <v>3768</v>
      </c>
      <c r="AD582" s="67" t="s">
        <v>3769</v>
      </c>
      <c r="AE582" s="67"/>
    </row>
    <row r="583" spans="1:31" hidden="1" x14ac:dyDescent="0.25">
      <c r="A583" s="66">
        <v>43683</v>
      </c>
      <c r="B583" s="67">
        <v>5914</v>
      </c>
      <c r="C583" s="67">
        <v>6387</v>
      </c>
      <c r="D583" s="67" t="s">
        <v>3770</v>
      </c>
      <c r="E583" s="67" t="s">
        <v>137</v>
      </c>
      <c r="F583" s="67" t="s">
        <v>122</v>
      </c>
      <c r="G583" s="68">
        <v>0.55902777777777779</v>
      </c>
      <c r="H583" s="69" t="s">
        <v>3771</v>
      </c>
      <c r="I583" s="69" t="s">
        <v>5423</v>
      </c>
      <c r="J583" s="67" t="s">
        <v>3772</v>
      </c>
      <c r="K583" s="67" t="s">
        <v>47</v>
      </c>
      <c r="L583" s="67">
        <v>78</v>
      </c>
      <c r="M583" s="67" t="s">
        <v>31</v>
      </c>
      <c r="N583" s="67" t="s">
        <v>36</v>
      </c>
      <c r="O583" s="67" t="s">
        <v>36</v>
      </c>
      <c r="P583" s="67" t="s">
        <v>33</v>
      </c>
      <c r="Q583" s="67" t="s">
        <v>60</v>
      </c>
      <c r="R583" s="67" t="s">
        <v>76</v>
      </c>
      <c r="S583" s="67" t="s">
        <v>65</v>
      </c>
      <c r="T583" s="67" t="s">
        <v>36</v>
      </c>
      <c r="U583" s="67" t="s">
        <v>109</v>
      </c>
      <c r="V583" s="67" t="s">
        <v>66</v>
      </c>
      <c r="W583" s="67" t="s">
        <v>54</v>
      </c>
      <c r="X583" s="67" t="s">
        <v>36</v>
      </c>
      <c r="Y583" s="67" t="s">
        <v>129</v>
      </c>
      <c r="Z583" s="67" t="s">
        <v>108</v>
      </c>
      <c r="AA583" s="67" t="s">
        <v>3773</v>
      </c>
      <c r="AB583" s="67" t="s">
        <v>3774</v>
      </c>
      <c r="AC583" s="67" t="s">
        <v>3775</v>
      </c>
      <c r="AD583" s="67" t="s">
        <v>4270</v>
      </c>
      <c r="AE583" s="67"/>
    </row>
    <row r="584" spans="1:31" hidden="1" x14ac:dyDescent="0.25">
      <c r="A584" s="66">
        <v>43682</v>
      </c>
      <c r="B584" s="67">
        <v>5912</v>
      </c>
      <c r="C584" s="67">
        <v>6385</v>
      </c>
      <c r="D584" s="67" t="s">
        <v>3776</v>
      </c>
      <c r="E584" s="67" t="s">
        <v>137</v>
      </c>
      <c r="F584" s="67" t="s">
        <v>122</v>
      </c>
      <c r="G584" s="68">
        <v>0.3263888888888889</v>
      </c>
      <c r="H584" s="69" t="s">
        <v>3777</v>
      </c>
      <c r="I584" s="69" t="s">
        <v>3778</v>
      </c>
      <c r="J584" s="67" t="s">
        <v>3779</v>
      </c>
      <c r="K584" s="67" t="s">
        <v>30</v>
      </c>
      <c r="L584" s="67">
        <v>20</v>
      </c>
      <c r="M584" s="67" t="s">
        <v>31</v>
      </c>
      <c r="N584" s="67" t="s">
        <v>679</v>
      </c>
      <c r="O584" s="67" t="s">
        <v>48</v>
      </c>
      <c r="P584" s="67" t="s">
        <v>33</v>
      </c>
      <c r="Q584" s="67" t="s">
        <v>36</v>
      </c>
      <c r="R584" s="67" t="s">
        <v>76</v>
      </c>
      <c r="S584" s="67" t="s">
        <v>521</v>
      </c>
      <c r="T584" s="67" t="s">
        <v>36</v>
      </c>
      <c r="U584" s="67" t="s">
        <v>51</v>
      </c>
      <c r="V584" s="67" t="s">
        <v>157</v>
      </c>
      <c r="W584" s="67" t="s">
        <v>54</v>
      </c>
      <c r="X584" s="67" t="s">
        <v>71</v>
      </c>
      <c r="Y584" s="67" t="s">
        <v>103</v>
      </c>
      <c r="Z584" s="67" t="s">
        <v>52</v>
      </c>
      <c r="AA584" s="67" t="s">
        <v>3780</v>
      </c>
      <c r="AB584" s="67" t="s">
        <v>3781</v>
      </c>
      <c r="AC584" s="67" t="s">
        <v>3782</v>
      </c>
      <c r="AD584" s="67" t="s">
        <v>3783</v>
      </c>
      <c r="AE584" s="67"/>
    </row>
    <row r="585" spans="1:31" hidden="1" x14ac:dyDescent="0.25">
      <c r="A585" s="66">
        <v>43681</v>
      </c>
      <c r="B585" s="67">
        <v>5911</v>
      </c>
      <c r="C585" s="67">
        <v>6380</v>
      </c>
      <c r="D585" s="67" t="s">
        <v>3784</v>
      </c>
      <c r="E585" s="67" t="s">
        <v>1291</v>
      </c>
      <c r="F585" s="67" t="s">
        <v>46</v>
      </c>
      <c r="G585" s="68">
        <v>0.875</v>
      </c>
      <c r="H585" s="69" t="s">
        <v>3785</v>
      </c>
      <c r="I585" s="69" t="s">
        <v>3786</v>
      </c>
      <c r="J585" s="67" t="s">
        <v>3787</v>
      </c>
      <c r="K585" s="67" t="s">
        <v>47</v>
      </c>
      <c r="L585" s="67">
        <v>56</v>
      </c>
      <c r="M585" s="67" t="s">
        <v>31</v>
      </c>
      <c r="N585" s="67" t="s">
        <v>36</v>
      </c>
      <c r="O585" s="67" t="s">
        <v>36</v>
      </c>
      <c r="P585" s="67" t="s">
        <v>33</v>
      </c>
      <c r="Q585" s="67" t="s">
        <v>36</v>
      </c>
      <c r="R585" s="67" t="s">
        <v>35</v>
      </c>
      <c r="S585" s="67" t="s">
        <v>65</v>
      </c>
      <c r="T585" s="67" t="s">
        <v>36</v>
      </c>
      <c r="U585" s="67" t="s">
        <v>70</v>
      </c>
      <c r="V585" s="67" t="s">
        <v>157</v>
      </c>
      <c r="W585" s="67" t="s">
        <v>54</v>
      </c>
      <c r="X585" s="67" t="s">
        <v>39</v>
      </c>
      <c r="Y585" s="67" t="s">
        <v>39</v>
      </c>
      <c r="Z585" s="67" t="s">
        <v>40</v>
      </c>
      <c r="AA585" s="67" t="s">
        <v>3788</v>
      </c>
      <c r="AB585" s="67" t="s">
        <v>3789</v>
      </c>
      <c r="AC585" s="67" t="s">
        <v>3790</v>
      </c>
      <c r="AD585" s="67"/>
      <c r="AE585" s="67"/>
    </row>
    <row r="586" spans="1:31" hidden="1" x14ac:dyDescent="0.25">
      <c r="A586" s="66">
        <v>43681</v>
      </c>
      <c r="B586" s="67">
        <v>5910</v>
      </c>
      <c r="C586" s="67">
        <v>6379</v>
      </c>
      <c r="D586" s="67" t="s">
        <v>3791</v>
      </c>
      <c r="E586" s="67" t="s">
        <v>80</v>
      </c>
      <c r="F586" s="67" t="s">
        <v>80</v>
      </c>
      <c r="G586" s="68">
        <v>0.8125</v>
      </c>
      <c r="H586" s="69" t="s">
        <v>3792</v>
      </c>
      <c r="I586" s="69" t="s">
        <v>3793</v>
      </c>
      <c r="J586" s="67" t="s">
        <v>3794</v>
      </c>
      <c r="K586" s="67" t="s">
        <v>47</v>
      </c>
      <c r="L586" s="67"/>
      <c r="M586" s="67" t="s">
        <v>31</v>
      </c>
      <c r="N586" s="67" t="s">
        <v>459</v>
      </c>
      <c r="O586" s="67" t="s">
        <v>36</v>
      </c>
      <c r="P586" s="67" t="s">
        <v>49</v>
      </c>
      <c r="Q586" s="67" t="s">
        <v>36</v>
      </c>
      <c r="R586" s="67" t="s">
        <v>50</v>
      </c>
      <c r="S586" s="67" t="s">
        <v>43</v>
      </c>
      <c r="T586" s="67" t="s">
        <v>36</v>
      </c>
      <c r="U586" s="67" t="s">
        <v>51</v>
      </c>
      <c r="V586" s="67" t="s">
        <v>37</v>
      </c>
      <c r="W586" s="67" t="s">
        <v>38</v>
      </c>
      <c r="X586" s="67" t="s">
        <v>39</v>
      </c>
      <c r="Y586" s="67" t="s">
        <v>103</v>
      </c>
      <c r="Z586" s="67" t="s">
        <v>52</v>
      </c>
      <c r="AA586" s="67" t="s">
        <v>3795</v>
      </c>
      <c r="AB586" s="67"/>
      <c r="AC586" s="67"/>
      <c r="AD586" s="67"/>
      <c r="AE586" s="67"/>
    </row>
    <row r="587" spans="1:31" hidden="1" x14ac:dyDescent="0.25">
      <c r="A587" s="66">
        <v>43681</v>
      </c>
      <c r="B587" s="67">
        <v>5906</v>
      </c>
      <c r="C587" s="67">
        <v>6376</v>
      </c>
      <c r="D587" s="67" t="s">
        <v>3796</v>
      </c>
      <c r="E587" s="67" t="s">
        <v>699</v>
      </c>
      <c r="F587" s="67" t="s">
        <v>122</v>
      </c>
      <c r="G587" s="68">
        <v>0.51249999999999996</v>
      </c>
      <c r="H587" s="69" t="s">
        <v>3797</v>
      </c>
      <c r="I587" s="69" t="s">
        <v>3798</v>
      </c>
      <c r="J587" s="67" t="s">
        <v>3799</v>
      </c>
      <c r="K587" s="67" t="s">
        <v>47</v>
      </c>
      <c r="L587" s="67">
        <v>56</v>
      </c>
      <c r="M587" s="67" t="s">
        <v>31</v>
      </c>
      <c r="N587" s="67" t="s">
        <v>32</v>
      </c>
      <c r="O587" s="67" t="s">
        <v>36</v>
      </c>
      <c r="P587" s="67" t="s">
        <v>62</v>
      </c>
      <c r="Q587" s="67" t="s">
        <v>378</v>
      </c>
      <c r="R587" s="67" t="s">
        <v>35</v>
      </c>
      <c r="S587" s="67" t="s">
        <v>57</v>
      </c>
      <c r="T587" s="67" t="s">
        <v>36</v>
      </c>
      <c r="U587" s="67" t="s">
        <v>309</v>
      </c>
      <c r="V587" s="67" t="s">
        <v>37</v>
      </c>
      <c r="W587" s="67" t="s">
        <v>128</v>
      </c>
      <c r="X587" s="67" t="s">
        <v>71</v>
      </c>
      <c r="Y587" s="67" t="s">
        <v>103</v>
      </c>
      <c r="Z587" s="67" t="s">
        <v>52</v>
      </c>
      <c r="AA587" s="67" t="s">
        <v>3800</v>
      </c>
      <c r="AB587" s="67" t="s">
        <v>3801</v>
      </c>
      <c r="AC587" s="67"/>
      <c r="AD587" s="67"/>
      <c r="AE587" s="67"/>
    </row>
    <row r="588" spans="1:31" hidden="1" x14ac:dyDescent="0.25">
      <c r="A588" s="66">
        <v>43681</v>
      </c>
      <c r="B588" s="67">
        <v>5905</v>
      </c>
      <c r="C588" s="67">
        <v>6375</v>
      </c>
      <c r="D588" s="67" t="s">
        <v>3739</v>
      </c>
      <c r="E588" s="67" t="s">
        <v>58</v>
      </c>
      <c r="F588" s="67" t="s">
        <v>59</v>
      </c>
      <c r="G588" s="68"/>
      <c r="H588" s="69" t="s">
        <v>3740</v>
      </c>
      <c r="I588" s="69" t="s">
        <v>3741</v>
      </c>
      <c r="J588" s="67" t="s">
        <v>3802</v>
      </c>
      <c r="K588" s="67" t="s">
        <v>47</v>
      </c>
      <c r="L588" s="67"/>
      <c r="M588" s="67" t="s">
        <v>31</v>
      </c>
      <c r="N588" s="67" t="s">
        <v>615</v>
      </c>
      <c r="O588" s="67" t="s">
        <v>36</v>
      </c>
      <c r="P588" s="67" t="s">
        <v>49</v>
      </c>
      <c r="Q588" s="67" t="s">
        <v>36</v>
      </c>
      <c r="R588" s="67" t="s">
        <v>50</v>
      </c>
      <c r="S588" s="67" t="s">
        <v>43</v>
      </c>
      <c r="T588" s="67" t="s">
        <v>36</v>
      </c>
      <c r="U588" s="67" t="s">
        <v>51</v>
      </c>
      <c r="V588" s="67" t="s">
        <v>37</v>
      </c>
      <c r="W588" s="67" t="s">
        <v>54</v>
      </c>
      <c r="X588" s="67" t="s">
        <v>39</v>
      </c>
      <c r="Y588" s="67" t="s">
        <v>39</v>
      </c>
      <c r="Z588" s="67" t="s">
        <v>120</v>
      </c>
      <c r="AA588" s="67" t="s">
        <v>3742</v>
      </c>
      <c r="AB588" s="67" t="s">
        <v>3803</v>
      </c>
      <c r="AC588" s="67"/>
      <c r="AD588" s="67"/>
      <c r="AE588" s="67"/>
    </row>
    <row r="589" spans="1:31" hidden="1" x14ac:dyDescent="0.25">
      <c r="A589" s="66">
        <v>43681</v>
      </c>
      <c r="B589" s="67">
        <v>5905</v>
      </c>
      <c r="C589" s="67">
        <v>6381</v>
      </c>
      <c r="D589" s="67" t="s">
        <v>3739</v>
      </c>
      <c r="E589" s="67" t="s">
        <v>58</v>
      </c>
      <c r="F589" s="67" t="s">
        <v>59</v>
      </c>
      <c r="G589" s="68"/>
      <c r="H589" s="69" t="s">
        <v>3740</v>
      </c>
      <c r="I589" s="69" t="s">
        <v>3741</v>
      </c>
      <c r="J589" s="67" t="s">
        <v>3802</v>
      </c>
      <c r="K589" s="67" t="s">
        <v>47</v>
      </c>
      <c r="L589" s="67"/>
      <c r="M589" s="67" t="s">
        <v>31</v>
      </c>
      <c r="N589" s="67" t="s">
        <v>615</v>
      </c>
      <c r="O589" s="67" t="s">
        <v>36</v>
      </c>
      <c r="P589" s="67" t="s">
        <v>49</v>
      </c>
      <c r="Q589" s="67" t="s">
        <v>36</v>
      </c>
      <c r="R589" s="67" t="s">
        <v>50</v>
      </c>
      <c r="S589" s="67" t="s">
        <v>43</v>
      </c>
      <c r="T589" s="67" t="s">
        <v>36</v>
      </c>
      <c r="U589" s="67" t="s">
        <v>51</v>
      </c>
      <c r="V589" s="67" t="s">
        <v>37</v>
      </c>
      <c r="W589" s="67" t="s">
        <v>54</v>
      </c>
      <c r="X589" s="67" t="s">
        <v>39</v>
      </c>
      <c r="Y589" s="67" t="s">
        <v>39</v>
      </c>
      <c r="Z589" s="67" t="s">
        <v>120</v>
      </c>
      <c r="AA589" s="67" t="s">
        <v>3742</v>
      </c>
      <c r="AB589" s="67" t="s">
        <v>3803</v>
      </c>
      <c r="AC589" s="67"/>
      <c r="AD589" s="67"/>
      <c r="AE589" s="67"/>
    </row>
    <row r="590" spans="1:31" hidden="1" x14ac:dyDescent="0.25">
      <c r="A590" s="66">
        <v>43681</v>
      </c>
      <c r="B590" s="67">
        <v>5905</v>
      </c>
      <c r="C590" s="67">
        <v>6382</v>
      </c>
      <c r="D590" s="67" t="s">
        <v>3739</v>
      </c>
      <c r="E590" s="67" t="s">
        <v>58</v>
      </c>
      <c r="F590" s="67" t="s">
        <v>59</v>
      </c>
      <c r="G590" s="68"/>
      <c r="H590" s="69" t="s">
        <v>3740</v>
      </c>
      <c r="I590" s="69" t="s">
        <v>3741</v>
      </c>
      <c r="J590" s="67" t="s">
        <v>3802</v>
      </c>
      <c r="K590" s="67" t="s">
        <v>47</v>
      </c>
      <c r="L590" s="67"/>
      <c r="M590" s="67" t="s">
        <v>31</v>
      </c>
      <c r="N590" s="67" t="s">
        <v>615</v>
      </c>
      <c r="O590" s="67" t="s">
        <v>36</v>
      </c>
      <c r="P590" s="67" t="s">
        <v>49</v>
      </c>
      <c r="Q590" s="67" t="s">
        <v>36</v>
      </c>
      <c r="R590" s="67" t="s">
        <v>50</v>
      </c>
      <c r="S590" s="67" t="s">
        <v>43</v>
      </c>
      <c r="T590" s="67" t="s">
        <v>36</v>
      </c>
      <c r="U590" s="67" t="s">
        <v>51</v>
      </c>
      <c r="V590" s="67" t="s">
        <v>37</v>
      </c>
      <c r="W590" s="67" t="s">
        <v>54</v>
      </c>
      <c r="X590" s="67" t="s">
        <v>39</v>
      </c>
      <c r="Y590" s="67" t="s">
        <v>39</v>
      </c>
      <c r="Z590" s="67" t="s">
        <v>120</v>
      </c>
      <c r="AA590" s="67" t="s">
        <v>3742</v>
      </c>
      <c r="AB590" s="67" t="s">
        <v>3803</v>
      </c>
      <c r="AC590" s="67"/>
      <c r="AD590" s="67"/>
      <c r="AE590" s="67"/>
    </row>
    <row r="591" spans="1:31" hidden="1" x14ac:dyDescent="0.25">
      <c r="A591" s="66">
        <v>43681</v>
      </c>
      <c r="B591" s="67">
        <v>5905</v>
      </c>
      <c r="C591" s="67">
        <v>6383</v>
      </c>
      <c r="D591" s="67" t="s">
        <v>3739</v>
      </c>
      <c r="E591" s="67" t="s">
        <v>58</v>
      </c>
      <c r="F591" s="67" t="s">
        <v>59</v>
      </c>
      <c r="G591" s="68"/>
      <c r="H591" s="69" t="s">
        <v>3740</v>
      </c>
      <c r="I591" s="69" t="s">
        <v>3741</v>
      </c>
      <c r="J591" s="67" t="s">
        <v>3802</v>
      </c>
      <c r="K591" s="67" t="s">
        <v>47</v>
      </c>
      <c r="L591" s="67"/>
      <c r="M591" s="67" t="s">
        <v>31</v>
      </c>
      <c r="N591" s="67" t="s">
        <v>615</v>
      </c>
      <c r="O591" s="67" t="s">
        <v>36</v>
      </c>
      <c r="P591" s="67" t="s">
        <v>49</v>
      </c>
      <c r="Q591" s="67" t="s">
        <v>36</v>
      </c>
      <c r="R591" s="67" t="s">
        <v>50</v>
      </c>
      <c r="S591" s="67" t="s">
        <v>43</v>
      </c>
      <c r="T591" s="67" t="s">
        <v>36</v>
      </c>
      <c r="U591" s="67" t="s">
        <v>51</v>
      </c>
      <c r="V591" s="67" t="s">
        <v>37</v>
      </c>
      <c r="W591" s="67" t="s">
        <v>54</v>
      </c>
      <c r="X591" s="67" t="s">
        <v>39</v>
      </c>
      <c r="Y591" s="67" t="s">
        <v>39</v>
      </c>
      <c r="Z591" s="67" t="s">
        <v>120</v>
      </c>
      <c r="AA591" s="67" t="s">
        <v>3742</v>
      </c>
      <c r="AB591" s="67" t="s">
        <v>3803</v>
      </c>
      <c r="AC591" s="67"/>
      <c r="AD591" s="67"/>
      <c r="AE591" s="67"/>
    </row>
    <row r="592" spans="1:31" hidden="1" x14ac:dyDescent="0.25">
      <c r="A592" s="66">
        <v>43681</v>
      </c>
      <c r="B592" s="67">
        <v>5905</v>
      </c>
      <c r="C592" s="67">
        <v>6384</v>
      </c>
      <c r="D592" s="67" t="s">
        <v>3739</v>
      </c>
      <c r="E592" s="67" t="s">
        <v>58</v>
      </c>
      <c r="F592" s="67" t="s">
        <v>59</v>
      </c>
      <c r="G592" s="68"/>
      <c r="H592" s="69" t="s">
        <v>3740</v>
      </c>
      <c r="I592" s="69" t="s">
        <v>3741</v>
      </c>
      <c r="J592" s="67" t="s">
        <v>3802</v>
      </c>
      <c r="K592" s="67" t="s">
        <v>47</v>
      </c>
      <c r="L592" s="67"/>
      <c r="M592" s="67" t="s">
        <v>31</v>
      </c>
      <c r="N592" s="67" t="s">
        <v>615</v>
      </c>
      <c r="O592" s="67" t="s">
        <v>36</v>
      </c>
      <c r="P592" s="67" t="s">
        <v>49</v>
      </c>
      <c r="Q592" s="67" t="s">
        <v>36</v>
      </c>
      <c r="R592" s="67" t="s">
        <v>50</v>
      </c>
      <c r="S592" s="67" t="s">
        <v>43</v>
      </c>
      <c r="T592" s="67" t="s">
        <v>36</v>
      </c>
      <c r="U592" s="67" t="s">
        <v>51</v>
      </c>
      <c r="V592" s="67" t="s">
        <v>37</v>
      </c>
      <c r="W592" s="67" t="s">
        <v>54</v>
      </c>
      <c r="X592" s="67" t="s">
        <v>39</v>
      </c>
      <c r="Y592" s="67" t="s">
        <v>39</v>
      </c>
      <c r="Z592" s="67" t="s">
        <v>120</v>
      </c>
      <c r="AA592" s="67" t="s">
        <v>3742</v>
      </c>
      <c r="AB592" s="67" t="s">
        <v>3803</v>
      </c>
      <c r="AC592" s="67"/>
      <c r="AD592" s="67"/>
      <c r="AE592" s="67"/>
    </row>
    <row r="593" spans="1:31" hidden="1" x14ac:dyDescent="0.25">
      <c r="A593" s="66">
        <v>43681</v>
      </c>
      <c r="B593" s="67">
        <v>5904</v>
      </c>
      <c r="C593" s="67">
        <v>6374</v>
      </c>
      <c r="D593" s="67" t="s">
        <v>3743</v>
      </c>
      <c r="E593" s="67" t="s">
        <v>1248</v>
      </c>
      <c r="F593" s="67" t="s">
        <v>1248</v>
      </c>
      <c r="G593" s="68"/>
      <c r="H593" s="69" t="s">
        <v>3744</v>
      </c>
      <c r="I593" s="69" t="s">
        <v>3745</v>
      </c>
      <c r="J593" s="67" t="s">
        <v>3746</v>
      </c>
      <c r="K593" s="67" t="s">
        <v>47</v>
      </c>
      <c r="L593" s="67">
        <v>28</v>
      </c>
      <c r="M593" s="67" t="s">
        <v>31</v>
      </c>
      <c r="N593" s="67" t="s">
        <v>519</v>
      </c>
      <c r="O593" s="67" t="s">
        <v>48</v>
      </c>
      <c r="P593" s="67" t="s">
        <v>520</v>
      </c>
      <c r="Q593" s="67" t="s">
        <v>36</v>
      </c>
      <c r="R593" s="67" t="s">
        <v>76</v>
      </c>
      <c r="S593" s="67" t="s">
        <v>723</v>
      </c>
      <c r="T593" s="67" t="s">
        <v>863</v>
      </c>
      <c r="U593" s="67" t="s">
        <v>109</v>
      </c>
      <c r="V593" s="67" t="s">
        <v>66</v>
      </c>
      <c r="W593" s="67" t="s">
        <v>54</v>
      </c>
      <c r="X593" s="67" t="s">
        <v>107</v>
      </c>
      <c r="Y593" s="67" t="s">
        <v>129</v>
      </c>
      <c r="Z593" s="67" t="s">
        <v>108</v>
      </c>
      <c r="AA593" s="67" t="s">
        <v>3747</v>
      </c>
      <c r="AB593" s="67" t="s">
        <v>3748</v>
      </c>
      <c r="AC593" s="67" t="s">
        <v>3749</v>
      </c>
      <c r="AD593" s="67" t="s">
        <v>3750</v>
      </c>
      <c r="AE593" s="67"/>
    </row>
    <row r="594" spans="1:31" hidden="1" x14ac:dyDescent="0.25">
      <c r="A594" s="66">
        <v>43681</v>
      </c>
      <c r="B594" s="67">
        <v>5903</v>
      </c>
      <c r="C594" s="67">
        <v>6373</v>
      </c>
      <c r="D594" s="67" t="s">
        <v>3751</v>
      </c>
      <c r="E594" s="67" t="s">
        <v>364</v>
      </c>
      <c r="F594" s="67" t="s">
        <v>364</v>
      </c>
      <c r="G594" s="68">
        <v>0.79861111111111116</v>
      </c>
      <c r="H594" s="69" t="s">
        <v>3752</v>
      </c>
      <c r="I594" s="69" t="s">
        <v>3753</v>
      </c>
      <c r="J594" s="67" t="s">
        <v>3754</v>
      </c>
      <c r="K594" s="67" t="s">
        <v>47</v>
      </c>
      <c r="L594" s="67">
        <v>33</v>
      </c>
      <c r="M594" s="67" t="s">
        <v>31</v>
      </c>
      <c r="N594" s="67" t="s">
        <v>36</v>
      </c>
      <c r="O594" s="67" t="s">
        <v>48</v>
      </c>
      <c r="P594" s="67" t="s">
        <v>49</v>
      </c>
      <c r="Q594" s="67" t="s">
        <v>36</v>
      </c>
      <c r="R594" s="67" t="s">
        <v>50</v>
      </c>
      <c r="S594" s="67" t="s">
        <v>3823</v>
      </c>
      <c r="T594" s="67" t="s">
        <v>36</v>
      </c>
      <c r="U594" s="67" t="s">
        <v>51</v>
      </c>
      <c r="V594" s="67" t="s">
        <v>37</v>
      </c>
      <c r="W594" s="67" t="s">
        <v>169</v>
      </c>
      <c r="X594" s="67" t="s">
        <v>39</v>
      </c>
      <c r="Y594" s="67" t="s">
        <v>542</v>
      </c>
      <c r="Z594" s="67" t="s">
        <v>52</v>
      </c>
      <c r="AA594" s="67" t="s">
        <v>3755</v>
      </c>
      <c r="AB594" s="67" t="s">
        <v>3804</v>
      </c>
      <c r="AC594" s="67" t="s">
        <v>3805</v>
      </c>
      <c r="AD594" s="67"/>
      <c r="AE594" s="67"/>
    </row>
    <row r="595" spans="1:31" hidden="1" x14ac:dyDescent="0.25">
      <c r="A595" s="66">
        <v>43681</v>
      </c>
      <c r="B595" s="67">
        <v>5902</v>
      </c>
      <c r="C595" s="67">
        <v>6372</v>
      </c>
      <c r="D595" s="67" t="s">
        <v>3756</v>
      </c>
      <c r="E595" s="67" t="s">
        <v>79</v>
      </c>
      <c r="F595" s="67" t="s">
        <v>59</v>
      </c>
      <c r="G595" s="68">
        <v>0.77083333333333337</v>
      </c>
      <c r="H595" s="69" t="s">
        <v>3757</v>
      </c>
      <c r="I595" s="69" t="s">
        <v>3758</v>
      </c>
      <c r="J595" s="67" t="s">
        <v>3806</v>
      </c>
      <c r="K595" s="67" t="s">
        <v>47</v>
      </c>
      <c r="L595" s="67">
        <v>25</v>
      </c>
      <c r="M595" s="67" t="s">
        <v>3759</v>
      </c>
      <c r="N595" s="67" t="s">
        <v>36</v>
      </c>
      <c r="O595" s="67" t="s">
        <v>53</v>
      </c>
      <c r="P595" s="67" t="s">
        <v>36</v>
      </c>
      <c r="Q595" s="67" t="s">
        <v>36</v>
      </c>
      <c r="R595" s="67" t="s">
        <v>36</v>
      </c>
      <c r="S595" s="67" t="s">
        <v>521</v>
      </c>
      <c r="T595" s="67" t="s">
        <v>36</v>
      </c>
      <c r="U595" s="67" t="s">
        <v>36</v>
      </c>
      <c r="V595" s="67" t="s">
        <v>66</v>
      </c>
      <c r="W595" s="67" t="s">
        <v>54</v>
      </c>
      <c r="X595" s="67" t="s">
        <v>71</v>
      </c>
      <c r="Y595" s="67" t="s">
        <v>103</v>
      </c>
      <c r="Z595" s="67" t="s">
        <v>36</v>
      </c>
      <c r="AA595" s="67" t="s">
        <v>3760</v>
      </c>
      <c r="AB595" s="67" t="s">
        <v>3761</v>
      </c>
      <c r="AC595" s="67" t="s">
        <v>3807</v>
      </c>
      <c r="AD595" s="67"/>
      <c r="AE595" s="67"/>
    </row>
    <row r="596" spans="1:31" hidden="1" x14ac:dyDescent="0.25">
      <c r="A596" s="66">
        <v>43681</v>
      </c>
      <c r="B596" s="67">
        <v>5900</v>
      </c>
      <c r="C596" s="67">
        <v>6370</v>
      </c>
      <c r="D596" s="67" t="s">
        <v>3733</v>
      </c>
      <c r="E596" s="67" t="s">
        <v>74</v>
      </c>
      <c r="F596" s="67" t="s">
        <v>74</v>
      </c>
      <c r="G596" s="68">
        <v>0.69444444444444442</v>
      </c>
      <c r="H596" s="69" t="s">
        <v>3734</v>
      </c>
      <c r="I596" s="69" t="s">
        <v>3735</v>
      </c>
      <c r="J596" s="67" t="s">
        <v>3736</v>
      </c>
      <c r="K596" s="67" t="s">
        <v>47</v>
      </c>
      <c r="L596" s="67">
        <v>36</v>
      </c>
      <c r="M596" s="67" t="s">
        <v>2926</v>
      </c>
      <c r="N596" s="67" t="s">
        <v>437</v>
      </c>
      <c r="O596" s="67" t="s">
        <v>133</v>
      </c>
      <c r="P596" s="67" t="s">
        <v>42</v>
      </c>
      <c r="Q596" s="67" t="s">
        <v>36</v>
      </c>
      <c r="R596" s="67" t="s">
        <v>35</v>
      </c>
      <c r="S596" s="67" t="s">
        <v>61</v>
      </c>
      <c r="T596" s="67" t="s">
        <v>36</v>
      </c>
      <c r="U596" s="67" t="s">
        <v>44</v>
      </c>
      <c r="V596" s="67" t="s">
        <v>37</v>
      </c>
      <c r="W596" s="67" t="s">
        <v>54</v>
      </c>
      <c r="X596" s="67" t="s">
        <v>71</v>
      </c>
      <c r="Y596" s="67" t="s">
        <v>103</v>
      </c>
      <c r="Z596" s="67" t="s">
        <v>45</v>
      </c>
      <c r="AA596" s="67" t="s">
        <v>3808</v>
      </c>
      <c r="AB596" s="67" t="s">
        <v>3737</v>
      </c>
      <c r="AC596" s="67" t="s">
        <v>3738</v>
      </c>
      <c r="AD596" s="67" t="s">
        <v>3809</v>
      </c>
      <c r="AE596" s="67" t="s">
        <v>3810</v>
      </c>
    </row>
    <row r="597" spans="1:31" hidden="1" x14ac:dyDescent="0.25">
      <c r="A597" s="66">
        <v>43681</v>
      </c>
      <c r="B597" s="67">
        <v>5899</v>
      </c>
      <c r="C597" s="67">
        <v>6369</v>
      </c>
      <c r="D597" s="67" t="s">
        <v>3570</v>
      </c>
      <c r="E597" s="67" t="s">
        <v>741</v>
      </c>
      <c r="F597" s="67" t="s">
        <v>405</v>
      </c>
      <c r="G597" s="68">
        <v>0.5</v>
      </c>
      <c r="H597" s="69" t="s">
        <v>3571</v>
      </c>
      <c r="I597" s="69" t="s">
        <v>3572</v>
      </c>
      <c r="J597" s="67" t="s">
        <v>3573</v>
      </c>
      <c r="K597" s="67" t="s">
        <v>47</v>
      </c>
      <c r="L597" s="67">
        <v>30</v>
      </c>
      <c r="M597" s="67" t="s">
        <v>31</v>
      </c>
      <c r="N597" s="67" t="s">
        <v>155</v>
      </c>
      <c r="O597" s="67" t="s">
        <v>368</v>
      </c>
      <c r="P597" s="67" t="s">
        <v>42</v>
      </c>
      <c r="Q597" s="67" t="s">
        <v>36</v>
      </c>
      <c r="R597" s="67" t="s">
        <v>35</v>
      </c>
      <c r="S597" s="67" t="s">
        <v>3823</v>
      </c>
      <c r="T597" s="67" t="s">
        <v>36</v>
      </c>
      <c r="U597" s="67" t="s">
        <v>44</v>
      </c>
      <c r="V597" s="67" t="s">
        <v>37</v>
      </c>
      <c r="W597" s="67" t="s">
        <v>169</v>
      </c>
      <c r="X597" s="67" t="s">
        <v>39</v>
      </c>
      <c r="Y597" s="67" t="s">
        <v>39</v>
      </c>
      <c r="Z597" s="67" t="s">
        <v>45</v>
      </c>
      <c r="AA597" s="67" t="s">
        <v>3574</v>
      </c>
      <c r="AB597" s="67" t="s">
        <v>3575</v>
      </c>
      <c r="AC597" s="67" t="s">
        <v>3576</v>
      </c>
      <c r="AD597" s="67" t="s">
        <v>3577</v>
      </c>
      <c r="AE597" s="67"/>
    </row>
    <row r="598" spans="1:31" hidden="1" x14ac:dyDescent="0.25">
      <c r="A598" s="66">
        <v>43681</v>
      </c>
      <c r="B598" s="67">
        <v>5898</v>
      </c>
      <c r="C598" s="67">
        <v>6366</v>
      </c>
      <c r="D598" s="67" t="s">
        <v>3578</v>
      </c>
      <c r="E598" s="67" t="s">
        <v>125</v>
      </c>
      <c r="F598" s="67" t="s">
        <v>46</v>
      </c>
      <c r="G598" s="68">
        <v>0.66666666666666663</v>
      </c>
      <c r="H598" s="69" t="s">
        <v>3579</v>
      </c>
      <c r="I598" s="69" t="s">
        <v>3580</v>
      </c>
      <c r="J598" s="67" t="s">
        <v>3581</v>
      </c>
      <c r="K598" s="67" t="s">
        <v>47</v>
      </c>
      <c r="L598" s="67">
        <v>12</v>
      </c>
      <c r="M598" s="67" t="s">
        <v>31</v>
      </c>
      <c r="N598" s="67" t="s">
        <v>459</v>
      </c>
      <c r="O598" s="67" t="s">
        <v>36</v>
      </c>
      <c r="P598" s="67" t="s">
        <v>49</v>
      </c>
      <c r="Q598" s="67" t="s">
        <v>36</v>
      </c>
      <c r="R598" s="67" t="s">
        <v>50</v>
      </c>
      <c r="S598" s="67" t="s">
        <v>65</v>
      </c>
      <c r="T598" s="67" t="s">
        <v>147</v>
      </c>
      <c r="U598" s="67" t="s">
        <v>51</v>
      </c>
      <c r="V598" s="67" t="s">
        <v>66</v>
      </c>
      <c r="W598" s="67" t="s">
        <v>3582</v>
      </c>
      <c r="X598" s="67" t="s">
        <v>107</v>
      </c>
      <c r="Y598" s="67" t="s">
        <v>129</v>
      </c>
      <c r="Z598" s="67" t="s">
        <v>108</v>
      </c>
      <c r="AA598" s="67" t="s">
        <v>3583</v>
      </c>
      <c r="AB598" s="67"/>
      <c r="AC598" s="67"/>
      <c r="AD598" s="67"/>
      <c r="AE598" s="67"/>
    </row>
    <row r="599" spans="1:31" hidden="1" x14ac:dyDescent="0.25">
      <c r="A599" s="66">
        <v>43681</v>
      </c>
      <c r="B599" s="67">
        <v>5898</v>
      </c>
      <c r="C599" s="67">
        <v>6367</v>
      </c>
      <c r="D599" s="67" t="s">
        <v>3578</v>
      </c>
      <c r="E599" s="67" t="s">
        <v>125</v>
      </c>
      <c r="F599" s="67" t="s">
        <v>46</v>
      </c>
      <c r="G599" s="68">
        <v>0.66666666666666663</v>
      </c>
      <c r="H599" s="69" t="s">
        <v>3579</v>
      </c>
      <c r="I599" s="69" t="s">
        <v>3580</v>
      </c>
      <c r="J599" s="67" t="s">
        <v>3581</v>
      </c>
      <c r="K599" s="67" t="s">
        <v>30</v>
      </c>
      <c r="L599" s="67">
        <v>12</v>
      </c>
      <c r="M599" s="67" t="s">
        <v>31</v>
      </c>
      <c r="N599" s="67" t="s">
        <v>459</v>
      </c>
      <c r="O599" s="67" t="s">
        <v>36</v>
      </c>
      <c r="P599" s="67" t="s">
        <v>49</v>
      </c>
      <c r="Q599" s="67" t="s">
        <v>36</v>
      </c>
      <c r="R599" s="67" t="s">
        <v>50</v>
      </c>
      <c r="S599" s="67" t="s">
        <v>65</v>
      </c>
      <c r="T599" s="67" t="s">
        <v>147</v>
      </c>
      <c r="U599" s="67" t="s">
        <v>51</v>
      </c>
      <c r="V599" s="67" t="s">
        <v>66</v>
      </c>
      <c r="W599" s="67" t="s">
        <v>3582</v>
      </c>
      <c r="X599" s="67" t="s">
        <v>107</v>
      </c>
      <c r="Y599" s="67" t="s">
        <v>129</v>
      </c>
      <c r="Z599" s="67" t="s">
        <v>108</v>
      </c>
      <c r="AA599" s="67" t="s">
        <v>3583</v>
      </c>
      <c r="AB599" s="67"/>
      <c r="AC599" s="67"/>
      <c r="AD599" s="67"/>
      <c r="AE599" s="67"/>
    </row>
    <row r="600" spans="1:31" hidden="1" x14ac:dyDescent="0.25">
      <c r="A600" s="66">
        <v>43681</v>
      </c>
      <c r="B600" s="67">
        <v>5898</v>
      </c>
      <c r="C600" s="67">
        <v>6368</v>
      </c>
      <c r="D600" s="67" t="s">
        <v>3578</v>
      </c>
      <c r="E600" s="67" t="s">
        <v>125</v>
      </c>
      <c r="F600" s="67" t="s">
        <v>46</v>
      </c>
      <c r="G600" s="68">
        <v>0.66666666666666663</v>
      </c>
      <c r="H600" s="69" t="s">
        <v>3579</v>
      </c>
      <c r="I600" s="69" t="s">
        <v>3580</v>
      </c>
      <c r="J600" s="67" t="s">
        <v>3581</v>
      </c>
      <c r="K600" s="67" t="s">
        <v>30</v>
      </c>
      <c r="L600" s="67">
        <v>12</v>
      </c>
      <c r="M600" s="67" t="s">
        <v>31</v>
      </c>
      <c r="N600" s="67" t="s">
        <v>459</v>
      </c>
      <c r="O600" s="67" t="s">
        <v>36</v>
      </c>
      <c r="P600" s="67" t="s">
        <v>49</v>
      </c>
      <c r="Q600" s="67" t="s">
        <v>36</v>
      </c>
      <c r="R600" s="67" t="s">
        <v>50</v>
      </c>
      <c r="S600" s="67" t="s">
        <v>65</v>
      </c>
      <c r="T600" s="67" t="s">
        <v>147</v>
      </c>
      <c r="U600" s="67" t="s">
        <v>51</v>
      </c>
      <c r="V600" s="67" t="s">
        <v>66</v>
      </c>
      <c r="W600" s="67" t="s">
        <v>3582</v>
      </c>
      <c r="X600" s="67" t="s">
        <v>107</v>
      </c>
      <c r="Y600" s="67" t="s">
        <v>129</v>
      </c>
      <c r="Z600" s="67" t="s">
        <v>108</v>
      </c>
      <c r="AA600" s="67" t="s">
        <v>3583</v>
      </c>
      <c r="AB600" s="67"/>
      <c r="AC600" s="67"/>
      <c r="AD600" s="67"/>
      <c r="AE600" s="67"/>
    </row>
    <row r="601" spans="1:31" hidden="1" x14ac:dyDescent="0.25">
      <c r="A601" s="66">
        <v>43680</v>
      </c>
      <c r="B601" s="67">
        <v>6102</v>
      </c>
      <c r="C601" s="67">
        <v>6685</v>
      </c>
      <c r="D601" s="67" t="s">
        <v>5080</v>
      </c>
      <c r="E601" s="67" t="s">
        <v>137</v>
      </c>
      <c r="F601" s="67" t="s">
        <v>122</v>
      </c>
      <c r="G601" s="68">
        <v>0.54166666666666663</v>
      </c>
      <c r="H601" s="69" t="s">
        <v>5081</v>
      </c>
      <c r="I601" s="69" t="s">
        <v>5082</v>
      </c>
      <c r="J601" s="67" t="s">
        <v>5083</v>
      </c>
      <c r="K601" s="67" t="s">
        <v>47</v>
      </c>
      <c r="L601" s="67">
        <v>83</v>
      </c>
      <c r="M601" s="67" t="s">
        <v>31</v>
      </c>
      <c r="N601" s="67" t="s">
        <v>519</v>
      </c>
      <c r="O601" s="67" t="s">
        <v>368</v>
      </c>
      <c r="P601" s="67" t="s">
        <v>520</v>
      </c>
      <c r="Q601" s="67" t="s">
        <v>36</v>
      </c>
      <c r="R601" s="67" t="s">
        <v>35</v>
      </c>
      <c r="S601" s="67" t="s">
        <v>65</v>
      </c>
      <c r="T601" s="67" t="s">
        <v>36</v>
      </c>
      <c r="U601" s="67" t="s">
        <v>109</v>
      </c>
      <c r="V601" s="67" t="s">
        <v>66</v>
      </c>
      <c r="W601" s="67" t="s">
        <v>54</v>
      </c>
      <c r="X601" s="67" t="s">
        <v>107</v>
      </c>
      <c r="Y601" s="67" t="s">
        <v>129</v>
      </c>
      <c r="Z601" s="67" t="s">
        <v>108</v>
      </c>
      <c r="AA601" s="67" t="s">
        <v>5084</v>
      </c>
      <c r="AB601" s="67" t="s">
        <v>5085</v>
      </c>
      <c r="AC601" s="67" t="s">
        <v>5019</v>
      </c>
      <c r="AD601" s="67"/>
      <c r="AE601" s="67"/>
    </row>
    <row r="602" spans="1:31" hidden="1" x14ac:dyDescent="0.25">
      <c r="A602" s="66">
        <v>43680</v>
      </c>
      <c r="B602" s="67">
        <v>5907</v>
      </c>
      <c r="C602" s="67">
        <v>6377</v>
      </c>
      <c r="D602" s="67" t="s">
        <v>3811</v>
      </c>
      <c r="E602" s="67" t="s">
        <v>137</v>
      </c>
      <c r="F602" s="67" t="s">
        <v>122</v>
      </c>
      <c r="G602" s="68">
        <v>0.79166666666666663</v>
      </c>
      <c r="H602" s="69" t="s">
        <v>3812</v>
      </c>
      <c r="I602" s="69" t="s">
        <v>3813</v>
      </c>
      <c r="J602" s="67" t="s">
        <v>3814</v>
      </c>
      <c r="K602" s="67" t="s">
        <v>47</v>
      </c>
      <c r="L602" s="67"/>
      <c r="M602" s="67" t="s">
        <v>31</v>
      </c>
      <c r="N602" s="67" t="s">
        <v>138</v>
      </c>
      <c r="O602" s="67" t="s">
        <v>36</v>
      </c>
      <c r="P602" s="67" t="s">
        <v>77</v>
      </c>
      <c r="Q602" s="67" t="s">
        <v>36</v>
      </c>
      <c r="R602" s="67" t="s">
        <v>153</v>
      </c>
      <c r="S602" s="67" t="s">
        <v>65</v>
      </c>
      <c r="T602" s="67" t="s">
        <v>36</v>
      </c>
      <c r="U602" s="67" t="s">
        <v>51</v>
      </c>
      <c r="V602" s="67" t="s">
        <v>66</v>
      </c>
      <c r="W602" s="67" t="s">
        <v>149</v>
      </c>
      <c r="X602" s="67" t="s">
        <v>71</v>
      </c>
      <c r="Y602" s="67" t="s">
        <v>129</v>
      </c>
      <c r="Z602" s="67" t="s">
        <v>108</v>
      </c>
      <c r="AA602" s="67" t="s">
        <v>3815</v>
      </c>
      <c r="AB602" s="67"/>
      <c r="AC602" s="67"/>
      <c r="AD602" s="67"/>
      <c r="AE602" s="67"/>
    </row>
    <row r="603" spans="1:31" hidden="1" x14ac:dyDescent="0.25">
      <c r="A603" s="66">
        <v>43680</v>
      </c>
      <c r="B603" s="67">
        <v>5897</v>
      </c>
      <c r="C603" s="67">
        <v>6365</v>
      </c>
      <c r="D603" s="67" t="s">
        <v>3584</v>
      </c>
      <c r="E603" s="67" t="s">
        <v>58</v>
      </c>
      <c r="F603" s="67" t="s">
        <v>59</v>
      </c>
      <c r="G603" s="68"/>
      <c r="H603" s="69" t="s">
        <v>3585</v>
      </c>
      <c r="I603" s="69" t="s">
        <v>3586</v>
      </c>
      <c r="J603" s="67" t="s">
        <v>3587</v>
      </c>
      <c r="K603" s="67" t="s">
        <v>47</v>
      </c>
      <c r="L603" s="67">
        <v>73</v>
      </c>
      <c r="M603" s="67" t="s">
        <v>31</v>
      </c>
      <c r="N603" s="67" t="s">
        <v>36</v>
      </c>
      <c r="O603" s="67" t="s">
        <v>385</v>
      </c>
      <c r="P603" s="67" t="s">
        <v>42</v>
      </c>
      <c r="Q603" s="67" t="s">
        <v>60</v>
      </c>
      <c r="R603" s="67" t="s">
        <v>35</v>
      </c>
      <c r="S603" s="67" t="s">
        <v>3823</v>
      </c>
      <c r="T603" s="67" t="s">
        <v>36</v>
      </c>
      <c r="U603" s="67" t="s">
        <v>44</v>
      </c>
      <c r="V603" s="67" t="s">
        <v>37</v>
      </c>
      <c r="W603" s="67" t="s">
        <v>36</v>
      </c>
      <c r="X603" s="67" t="s">
        <v>39</v>
      </c>
      <c r="Y603" s="67" t="s">
        <v>39</v>
      </c>
      <c r="Z603" s="67" t="s">
        <v>45</v>
      </c>
      <c r="AA603" s="67" t="s">
        <v>3588</v>
      </c>
      <c r="AB603" s="67" t="s">
        <v>3589</v>
      </c>
      <c r="AC603" s="67" t="s">
        <v>3590</v>
      </c>
      <c r="AD603" s="67" t="s">
        <v>3591</v>
      </c>
      <c r="AE603" s="67"/>
    </row>
    <row r="604" spans="1:31" hidden="1" x14ac:dyDescent="0.25">
      <c r="A604" s="66">
        <v>43680</v>
      </c>
      <c r="B604" s="67">
        <v>5896</v>
      </c>
      <c r="C604" s="67">
        <v>6364</v>
      </c>
      <c r="D604" s="67" t="s">
        <v>3592</v>
      </c>
      <c r="E604" s="67" t="s">
        <v>1248</v>
      </c>
      <c r="F604" s="67" t="s">
        <v>1248</v>
      </c>
      <c r="G604" s="68">
        <v>0.66666666666666663</v>
      </c>
      <c r="H604" s="69" t="s">
        <v>3593</v>
      </c>
      <c r="I604" s="69" t="s">
        <v>3594</v>
      </c>
      <c r="J604" s="67" t="s">
        <v>3595</v>
      </c>
      <c r="K604" s="67" t="s">
        <v>47</v>
      </c>
      <c r="L604" s="67">
        <v>32</v>
      </c>
      <c r="M604" s="67" t="s">
        <v>3816</v>
      </c>
      <c r="N604" s="67" t="s">
        <v>36</v>
      </c>
      <c r="O604" s="67" t="s">
        <v>133</v>
      </c>
      <c r="P604" s="67" t="s">
        <v>33</v>
      </c>
      <c r="Q604" s="67" t="s">
        <v>36</v>
      </c>
      <c r="R604" s="67" t="s">
        <v>35</v>
      </c>
      <c r="S604" s="67" t="s">
        <v>57</v>
      </c>
      <c r="T604" s="67" t="s">
        <v>927</v>
      </c>
      <c r="U604" s="67" t="s">
        <v>82</v>
      </c>
      <c r="V604" s="67" t="s">
        <v>37</v>
      </c>
      <c r="W604" s="67" t="s">
        <v>54</v>
      </c>
      <c r="X604" s="67" t="s">
        <v>39</v>
      </c>
      <c r="Y604" s="67" t="s">
        <v>39</v>
      </c>
      <c r="Z604" s="67" t="s">
        <v>120</v>
      </c>
      <c r="AA604" s="67" t="s">
        <v>3596</v>
      </c>
      <c r="AB604" s="67" t="s">
        <v>3597</v>
      </c>
      <c r="AC604" s="67" t="s">
        <v>3598</v>
      </c>
      <c r="AD604" s="67" t="s">
        <v>3817</v>
      </c>
      <c r="AE604" s="67"/>
    </row>
    <row r="605" spans="1:31" hidden="1" x14ac:dyDescent="0.25">
      <c r="A605" s="66">
        <v>43680</v>
      </c>
      <c r="B605" s="67">
        <v>5890</v>
      </c>
      <c r="C605" s="67">
        <v>6356</v>
      </c>
      <c r="D605" s="67" t="s">
        <v>3599</v>
      </c>
      <c r="E605" s="67" t="s">
        <v>546</v>
      </c>
      <c r="F605" s="67" t="s">
        <v>55</v>
      </c>
      <c r="G605" s="68">
        <v>0.75</v>
      </c>
      <c r="H605" s="69" t="s">
        <v>3600</v>
      </c>
      <c r="I605" s="69" t="s">
        <v>3601</v>
      </c>
      <c r="J605" s="67" t="s">
        <v>3602</v>
      </c>
      <c r="K605" s="67" t="s">
        <v>47</v>
      </c>
      <c r="L605" s="67"/>
      <c r="M605" s="67" t="s">
        <v>154</v>
      </c>
      <c r="N605" s="67" t="s">
        <v>615</v>
      </c>
      <c r="O605" s="67" t="s">
        <v>133</v>
      </c>
      <c r="P605" s="67" t="s">
        <v>33</v>
      </c>
      <c r="Q605" s="67" t="s">
        <v>36</v>
      </c>
      <c r="R605" s="67" t="s">
        <v>76</v>
      </c>
      <c r="S605" s="67" t="s">
        <v>65</v>
      </c>
      <c r="T605" s="67" t="s">
        <v>36</v>
      </c>
      <c r="U605" s="67" t="s">
        <v>3603</v>
      </c>
      <c r="V605" s="67" t="s">
        <v>66</v>
      </c>
      <c r="W605" s="67" t="s">
        <v>54</v>
      </c>
      <c r="X605" s="67" t="s">
        <v>39</v>
      </c>
      <c r="Y605" s="67" t="s">
        <v>39</v>
      </c>
      <c r="Z605" s="67" t="s">
        <v>120</v>
      </c>
      <c r="AA605" s="67" t="s">
        <v>3604</v>
      </c>
      <c r="AB605" s="67" t="s">
        <v>3605</v>
      </c>
      <c r="AC605" s="67" t="s">
        <v>3606</v>
      </c>
      <c r="AD605" s="67"/>
      <c r="AE605" s="67"/>
    </row>
    <row r="606" spans="1:31" hidden="1" x14ac:dyDescent="0.25">
      <c r="A606" s="66">
        <v>43680</v>
      </c>
      <c r="B606" s="67">
        <v>5890</v>
      </c>
      <c r="C606" s="67">
        <v>6357</v>
      </c>
      <c r="D606" s="67" t="s">
        <v>3599</v>
      </c>
      <c r="E606" s="67" t="s">
        <v>546</v>
      </c>
      <c r="F606" s="67" t="s">
        <v>55</v>
      </c>
      <c r="G606" s="68">
        <v>0.75</v>
      </c>
      <c r="H606" s="69" t="s">
        <v>3600</v>
      </c>
      <c r="I606" s="69" t="s">
        <v>3601</v>
      </c>
      <c r="J606" s="67" t="s">
        <v>3602</v>
      </c>
      <c r="K606" s="67" t="s">
        <v>47</v>
      </c>
      <c r="L606" s="67"/>
      <c r="M606" s="67" t="s">
        <v>154</v>
      </c>
      <c r="N606" s="67" t="s">
        <v>615</v>
      </c>
      <c r="O606" s="67" t="s">
        <v>133</v>
      </c>
      <c r="P606" s="67" t="s">
        <v>49</v>
      </c>
      <c r="Q606" s="67" t="s">
        <v>36</v>
      </c>
      <c r="R606" s="67" t="s">
        <v>50</v>
      </c>
      <c r="S606" s="67" t="s">
        <v>65</v>
      </c>
      <c r="T606" s="67" t="s">
        <v>36</v>
      </c>
      <c r="U606" s="67" t="s">
        <v>51</v>
      </c>
      <c r="V606" s="67" t="s">
        <v>66</v>
      </c>
      <c r="W606" s="67" t="s">
        <v>54</v>
      </c>
      <c r="X606" s="67" t="s">
        <v>39</v>
      </c>
      <c r="Y606" s="67" t="s">
        <v>39</v>
      </c>
      <c r="Z606" s="67" t="s">
        <v>120</v>
      </c>
      <c r="AA606" s="67" t="s">
        <v>3604</v>
      </c>
      <c r="AB606" s="67" t="s">
        <v>3605</v>
      </c>
      <c r="AC606" s="67" t="s">
        <v>3606</v>
      </c>
      <c r="AD606" s="67"/>
      <c r="AE606" s="67"/>
    </row>
    <row r="607" spans="1:31" hidden="1" x14ac:dyDescent="0.25">
      <c r="A607" s="66">
        <v>43680</v>
      </c>
      <c r="B607" s="67">
        <v>5890</v>
      </c>
      <c r="C607" s="67">
        <v>6358</v>
      </c>
      <c r="D607" s="67" t="s">
        <v>3599</v>
      </c>
      <c r="E607" s="67" t="s">
        <v>546</v>
      </c>
      <c r="F607" s="67" t="s">
        <v>55</v>
      </c>
      <c r="G607" s="68">
        <v>0.75</v>
      </c>
      <c r="H607" s="69" t="s">
        <v>3600</v>
      </c>
      <c r="I607" s="69" t="s">
        <v>3601</v>
      </c>
      <c r="J607" s="67" t="s">
        <v>3602</v>
      </c>
      <c r="K607" s="67" t="s">
        <v>47</v>
      </c>
      <c r="L607" s="67"/>
      <c r="M607" s="67" t="s">
        <v>154</v>
      </c>
      <c r="N607" s="67" t="s">
        <v>615</v>
      </c>
      <c r="O607" s="67" t="s">
        <v>133</v>
      </c>
      <c r="P607" s="67" t="s">
        <v>49</v>
      </c>
      <c r="Q607" s="67" t="s">
        <v>36</v>
      </c>
      <c r="R607" s="67" t="s">
        <v>50</v>
      </c>
      <c r="S607" s="67" t="s">
        <v>65</v>
      </c>
      <c r="T607" s="67" t="s">
        <v>36</v>
      </c>
      <c r="U607" s="67" t="s">
        <v>51</v>
      </c>
      <c r="V607" s="67" t="s">
        <v>66</v>
      </c>
      <c r="W607" s="67" t="s">
        <v>54</v>
      </c>
      <c r="X607" s="67" t="s">
        <v>39</v>
      </c>
      <c r="Y607" s="67" t="s">
        <v>39</v>
      </c>
      <c r="Z607" s="67" t="s">
        <v>120</v>
      </c>
      <c r="AA607" s="67" t="s">
        <v>3604</v>
      </c>
      <c r="AB607" s="67" t="s">
        <v>3605</v>
      </c>
      <c r="AC607" s="67" t="s">
        <v>3606</v>
      </c>
      <c r="AD607" s="67"/>
      <c r="AE607" s="67"/>
    </row>
    <row r="608" spans="1:31" hidden="1" x14ac:dyDescent="0.25">
      <c r="A608" s="66">
        <v>43680</v>
      </c>
      <c r="B608" s="67">
        <v>5886</v>
      </c>
      <c r="C608" s="67">
        <v>6352</v>
      </c>
      <c r="D608" s="67" t="s">
        <v>3607</v>
      </c>
      <c r="E608" s="67" t="s">
        <v>125</v>
      </c>
      <c r="F608" s="67" t="s">
        <v>46</v>
      </c>
      <c r="G608" s="68">
        <v>0.73611111111111116</v>
      </c>
      <c r="H608" s="69" t="s">
        <v>3608</v>
      </c>
      <c r="I608" s="69" t="s">
        <v>3609</v>
      </c>
      <c r="J608" s="67" t="s">
        <v>3610</v>
      </c>
      <c r="K608" s="67" t="s">
        <v>47</v>
      </c>
      <c r="L608" s="67">
        <v>42</v>
      </c>
      <c r="M608" s="67" t="s">
        <v>31</v>
      </c>
      <c r="N608" s="67" t="s">
        <v>32</v>
      </c>
      <c r="O608" s="67" t="s">
        <v>451</v>
      </c>
      <c r="P608" s="67" t="s">
        <v>62</v>
      </c>
      <c r="Q608" s="67" t="s">
        <v>34</v>
      </c>
      <c r="R608" s="67" t="s">
        <v>35</v>
      </c>
      <c r="S608" s="67" t="s">
        <v>43</v>
      </c>
      <c r="T608" s="67" t="s">
        <v>36</v>
      </c>
      <c r="U608" s="67" t="s">
        <v>150</v>
      </c>
      <c r="V608" s="67" t="s">
        <v>37</v>
      </c>
      <c r="W608" s="67" t="s">
        <v>801</v>
      </c>
      <c r="X608" s="67" t="s">
        <v>71</v>
      </c>
      <c r="Y608" s="67" t="s">
        <v>71</v>
      </c>
      <c r="Z608" s="67" t="s">
        <v>40</v>
      </c>
      <c r="AA608" s="67" t="s">
        <v>3611</v>
      </c>
      <c r="AB608" s="67" t="s">
        <v>3612</v>
      </c>
      <c r="AC608" s="67" t="s">
        <v>3613</v>
      </c>
      <c r="AD608" s="67"/>
      <c r="AE608" s="67"/>
    </row>
    <row r="609" spans="1:31" hidden="1" x14ac:dyDescent="0.25">
      <c r="A609" s="66">
        <v>43680</v>
      </c>
      <c r="B609" s="67">
        <v>5884</v>
      </c>
      <c r="C609" s="67">
        <v>6350</v>
      </c>
      <c r="D609" s="67" t="s">
        <v>3614</v>
      </c>
      <c r="E609" s="67" t="s">
        <v>156</v>
      </c>
      <c r="F609" s="67" t="s">
        <v>123</v>
      </c>
      <c r="G609" s="68">
        <v>0.48958333333333331</v>
      </c>
      <c r="H609" s="69" t="s">
        <v>3615</v>
      </c>
      <c r="I609" s="69" t="s">
        <v>3616</v>
      </c>
      <c r="J609" s="67" t="s">
        <v>3617</v>
      </c>
      <c r="K609" s="67" t="s">
        <v>47</v>
      </c>
      <c r="L609" s="67">
        <v>45</v>
      </c>
      <c r="M609" s="67" t="s">
        <v>119</v>
      </c>
      <c r="N609" s="67" t="s">
        <v>138</v>
      </c>
      <c r="O609" s="67" t="s">
        <v>53</v>
      </c>
      <c r="P609" s="67" t="s">
        <v>33</v>
      </c>
      <c r="Q609" s="67" t="s">
        <v>36</v>
      </c>
      <c r="R609" s="67" t="s">
        <v>35</v>
      </c>
      <c r="S609" s="67" t="s">
        <v>43</v>
      </c>
      <c r="T609" s="67" t="s">
        <v>36</v>
      </c>
      <c r="U609" s="67" t="s">
        <v>82</v>
      </c>
      <c r="V609" s="67" t="s">
        <v>37</v>
      </c>
      <c r="W609" s="67" t="s">
        <v>149</v>
      </c>
      <c r="X609" s="67" t="s">
        <v>36</v>
      </c>
      <c r="Y609" s="67" t="s">
        <v>71</v>
      </c>
      <c r="Z609" s="67" t="s">
        <v>40</v>
      </c>
      <c r="AA609" s="67" t="s">
        <v>3618</v>
      </c>
      <c r="AB609" s="67" t="s">
        <v>3619</v>
      </c>
      <c r="AC609" s="67" t="s">
        <v>3620</v>
      </c>
      <c r="AD609" s="67" t="s">
        <v>4512</v>
      </c>
      <c r="AE609" s="67"/>
    </row>
    <row r="610" spans="1:31" hidden="1" x14ac:dyDescent="0.25">
      <c r="A610" s="66">
        <v>43679</v>
      </c>
      <c r="B610" s="67">
        <v>5883</v>
      </c>
      <c r="C610" s="67">
        <v>6349</v>
      </c>
      <c r="D610" s="67" t="s">
        <v>3621</v>
      </c>
      <c r="E610" s="67" t="s">
        <v>121</v>
      </c>
      <c r="F610" s="67" t="s">
        <v>122</v>
      </c>
      <c r="G610" s="68">
        <v>0.48958333333333331</v>
      </c>
      <c r="H610" s="69" t="s">
        <v>3622</v>
      </c>
      <c r="I610" s="69" t="s">
        <v>3623</v>
      </c>
      <c r="J610" s="67" t="s">
        <v>3624</v>
      </c>
      <c r="K610" s="67" t="s">
        <v>30</v>
      </c>
      <c r="L610" s="67">
        <v>83</v>
      </c>
      <c r="M610" s="67" t="s">
        <v>31</v>
      </c>
      <c r="N610" s="67" t="s">
        <v>519</v>
      </c>
      <c r="O610" s="67" t="s">
        <v>36</v>
      </c>
      <c r="P610" s="67" t="s">
        <v>520</v>
      </c>
      <c r="Q610" s="67" t="s">
        <v>60</v>
      </c>
      <c r="R610" s="67" t="s">
        <v>35</v>
      </c>
      <c r="S610" s="67" t="s">
        <v>65</v>
      </c>
      <c r="T610" s="67" t="s">
        <v>36</v>
      </c>
      <c r="U610" s="67" t="s">
        <v>109</v>
      </c>
      <c r="V610" s="67" t="s">
        <v>66</v>
      </c>
      <c r="W610" s="67" t="s">
        <v>54</v>
      </c>
      <c r="X610" s="67" t="s">
        <v>71</v>
      </c>
      <c r="Y610" s="67" t="s">
        <v>129</v>
      </c>
      <c r="Z610" s="67" t="s">
        <v>108</v>
      </c>
      <c r="AA610" s="67" t="s">
        <v>3625</v>
      </c>
      <c r="AB610" s="67" t="s">
        <v>3626</v>
      </c>
      <c r="AC610" s="67" t="s">
        <v>3627</v>
      </c>
      <c r="AD610" s="67"/>
      <c r="AE610" s="67"/>
    </row>
    <row r="611" spans="1:31" hidden="1" x14ac:dyDescent="0.25">
      <c r="A611" s="66">
        <v>43678</v>
      </c>
      <c r="B611" s="67">
        <v>5887</v>
      </c>
      <c r="C611" s="67">
        <v>6353</v>
      </c>
      <c r="D611" s="67" t="s">
        <v>3628</v>
      </c>
      <c r="E611" s="67" t="s">
        <v>63</v>
      </c>
      <c r="F611" s="67" t="s">
        <v>41</v>
      </c>
      <c r="G611" s="68">
        <v>0.46458333333333335</v>
      </c>
      <c r="H611" s="69" t="s">
        <v>3629</v>
      </c>
      <c r="I611" s="69" t="s">
        <v>3630</v>
      </c>
      <c r="J611" s="67" t="s">
        <v>3631</v>
      </c>
      <c r="K611" s="67" t="s">
        <v>47</v>
      </c>
      <c r="L611" s="67">
        <v>4</v>
      </c>
      <c r="M611" s="67" t="s">
        <v>31</v>
      </c>
      <c r="N611" s="67" t="s">
        <v>36</v>
      </c>
      <c r="O611" s="67" t="s">
        <v>36</v>
      </c>
      <c r="P611" s="67" t="s">
        <v>33</v>
      </c>
      <c r="Q611" s="67" t="s">
        <v>36</v>
      </c>
      <c r="R611" s="67" t="s">
        <v>76</v>
      </c>
      <c r="S611" s="67" t="s">
        <v>862</v>
      </c>
      <c r="T611" s="67" t="s">
        <v>863</v>
      </c>
      <c r="U611" s="67" t="s">
        <v>109</v>
      </c>
      <c r="V611" s="67" t="s">
        <v>66</v>
      </c>
      <c r="W611" s="67" t="s">
        <v>54</v>
      </c>
      <c r="X611" s="67" t="s">
        <v>107</v>
      </c>
      <c r="Y611" s="67" t="s">
        <v>129</v>
      </c>
      <c r="Z611" s="67" t="s">
        <v>108</v>
      </c>
      <c r="AA611" s="67" t="s">
        <v>3632</v>
      </c>
      <c r="AB611" s="67" t="s">
        <v>3633</v>
      </c>
      <c r="AC611" s="67" t="s">
        <v>3634</v>
      </c>
      <c r="AD611" s="67"/>
      <c r="AE611" s="67"/>
    </row>
    <row r="612" spans="1:31" hidden="1" x14ac:dyDescent="0.25">
      <c r="A612" s="66">
        <v>43678</v>
      </c>
      <c r="B612" s="67">
        <v>5885</v>
      </c>
      <c r="C612" s="67">
        <v>6351</v>
      </c>
      <c r="D612" s="67" t="s">
        <v>3635</v>
      </c>
      <c r="E612" s="67" t="s">
        <v>404</v>
      </c>
      <c r="F612" s="67" t="s">
        <v>405</v>
      </c>
      <c r="G612" s="68">
        <v>0.51388888888888884</v>
      </c>
      <c r="H612" s="69" t="s">
        <v>3636</v>
      </c>
      <c r="I612" s="69" t="s">
        <v>3637</v>
      </c>
      <c r="J612" s="67" t="s">
        <v>3638</v>
      </c>
      <c r="K612" s="67" t="s">
        <v>30</v>
      </c>
      <c r="L612" s="67">
        <v>7</v>
      </c>
      <c r="M612" s="67" t="s">
        <v>180</v>
      </c>
      <c r="N612" s="67" t="s">
        <v>36</v>
      </c>
      <c r="O612" s="67" t="s">
        <v>53</v>
      </c>
      <c r="P612" s="67" t="s">
        <v>33</v>
      </c>
      <c r="Q612" s="67" t="s">
        <v>36</v>
      </c>
      <c r="R612" s="67" t="s">
        <v>76</v>
      </c>
      <c r="S612" s="67" t="s">
        <v>862</v>
      </c>
      <c r="T612" s="67" t="s">
        <v>863</v>
      </c>
      <c r="U612" s="67" t="s">
        <v>109</v>
      </c>
      <c r="V612" s="67" t="s">
        <v>66</v>
      </c>
      <c r="W612" s="67" t="s">
        <v>54</v>
      </c>
      <c r="X612" s="67" t="s">
        <v>107</v>
      </c>
      <c r="Y612" s="67" t="s">
        <v>129</v>
      </c>
      <c r="Z612" s="67" t="s">
        <v>108</v>
      </c>
      <c r="AA612" s="67" t="s">
        <v>3639</v>
      </c>
      <c r="AB612" s="67" t="s">
        <v>3640</v>
      </c>
      <c r="AC612" s="67" t="s">
        <v>3641</v>
      </c>
      <c r="AD612" s="67"/>
      <c r="AE612" s="67"/>
    </row>
    <row r="613" spans="1:31" hidden="1" x14ac:dyDescent="0.25">
      <c r="A613" s="66">
        <v>43678</v>
      </c>
      <c r="B613" s="67">
        <v>5882</v>
      </c>
      <c r="C613" s="67">
        <v>6348</v>
      </c>
      <c r="D613" s="67" t="s">
        <v>3396</v>
      </c>
      <c r="E613" s="67" t="s">
        <v>121</v>
      </c>
      <c r="F613" s="67" t="s">
        <v>122</v>
      </c>
      <c r="G613" s="68">
        <v>0.48194444444444445</v>
      </c>
      <c r="H613" s="69" t="s">
        <v>3642</v>
      </c>
      <c r="I613" s="69" t="s">
        <v>3643</v>
      </c>
      <c r="J613" s="67" t="s">
        <v>3644</v>
      </c>
      <c r="K613" s="67" t="s">
        <v>47</v>
      </c>
      <c r="L613" s="67">
        <v>69</v>
      </c>
      <c r="M613" s="67" t="s">
        <v>31</v>
      </c>
      <c r="N613" s="67" t="s">
        <v>36</v>
      </c>
      <c r="O613" s="67" t="s">
        <v>36</v>
      </c>
      <c r="P613" s="67" t="s">
        <v>33</v>
      </c>
      <c r="Q613" s="67" t="s">
        <v>60</v>
      </c>
      <c r="R613" s="67" t="s">
        <v>76</v>
      </c>
      <c r="S613" s="67" t="s">
        <v>521</v>
      </c>
      <c r="T613" s="67" t="s">
        <v>863</v>
      </c>
      <c r="U613" s="67" t="s">
        <v>82</v>
      </c>
      <c r="V613" s="67" t="s">
        <v>37</v>
      </c>
      <c r="W613" s="67" t="s">
        <v>54</v>
      </c>
      <c r="X613" s="67" t="s">
        <v>39</v>
      </c>
      <c r="Y613" s="67" t="s">
        <v>39</v>
      </c>
      <c r="Z613" s="67" t="s">
        <v>40</v>
      </c>
      <c r="AA613" s="67" t="s">
        <v>3645</v>
      </c>
      <c r="AB613" s="67" t="s">
        <v>3646</v>
      </c>
      <c r="AC613" s="67" t="s">
        <v>3647</v>
      </c>
      <c r="AD613" s="67"/>
      <c r="AE613" s="67"/>
    </row>
    <row r="614" spans="1:31" hidden="1" x14ac:dyDescent="0.25">
      <c r="A614" s="66">
        <v>43678</v>
      </c>
      <c r="B614" s="67">
        <v>5880</v>
      </c>
      <c r="C614" s="67">
        <v>6345</v>
      </c>
      <c r="D614" s="67" t="s">
        <v>3648</v>
      </c>
      <c r="E614" s="67" t="s">
        <v>121</v>
      </c>
      <c r="F614" s="67" t="s">
        <v>122</v>
      </c>
      <c r="G614" s="68">
        <v>0.83333333333333337</v>
      </c>
      <c r="H614" s="69" t="s">
        <v>3649</v>
      </c>
      <c r="I614" s="69" t="s">
        <v>3650</v>
      </c>
      <c r="J614" s="67" t="s">
        <v>3651</v>
      </c>
      <c r="K614" s="67" t="s">
        <v>30</v>
      </c>
      <c r="L614" s="67">
        <v>15</v>
      </c>
      <c r="M614" s="67" t="s">
        <v>31</v>
      </c>
      <c r="N614" s="67" t="s">
        <v>459</v>
      </c>
      <c r="O614" s="67" t="s">
        <v>36</v>
      </c>
      <c r="P614" s="67" t="s">
        <v>49</v>
      </c>
      <c r="Q614" s="67" t="s">
        <v>36</v>
      </c>
      <c r="R614" s="67" t="s">
        <v>50</v>
      </c>
      <c r="S614" s="67" t="s">
        <v>65</v>
      </c>
      <c r="T614" s="67" t="s">
        <v>147</v>
      </c>
      <c r="U614" s="67" t="s">
        <v>51</v>
      </c>
      <c r="V614" s="67" t="s">
        <v>66</v>
      </c>
      <c r="W614" s="67" t="s">
        <v>54</v>
      </c>
      <c r="X614" s="67" t="s">
        <v>107</v>
      </c>
      <c r="Y614" s="67" t="s">
        <v>129</v>
      </c>
      <c r="Z614" s="67" t="s">
        <v>108</v>
      </c>
      <c r="AA614" s="67" t="s">
        <v>3652</v>
      </c>
      <c r="AB614" s="67" t="s">
        <v>4271</v>
      </c>
      <c r="AC614" s="67"/>
      <c r="AD614" s="67"/>
      <c r="AE614" s="67"/>
    </row>
    <row r="615" spans="1:31" hidden="1" x14ac:dyDescent="0.25">
      <c r="A615" s="66">
        <v>43678</v>
      </c>
      <c r="B615" s="67">
        <v>5880</v>
      </c>
      <c r="C615" s="67">
        <v>6346</v>
      </c>
      <c r="D615" s="67" t="s">
        <v>3648</v>
      </c>
      <c r="E615" s="67" t="s">
        <v>121</v>
      </c>
      <c r="F615" s="67" t="s">
        <v>122</v>
      </c>
      <c r="G615" s="68">
        <v>0.83333333333333337</v>
      </c>
      <c r="H615" s="69" t="s">
        <v>3649</v>
      </c>
      <c r="I615" s="69" t="s">
        <v>3650</v>
      </c>
      <c r="J615" s="67" t="s">
        <v>3651</v>
      </c>
      <c r="K615" s="67" t="s">
        <v>47</v>
      </c>
      <c r="L615" s="67">
        <v>50</v>
      </c>
      <c r="M615" s="67" t="s">
        <v>31</v>
      </c>
      <c r="N615" s="67" t="s">
        <v>64</v>
      </c>
      <c r="O615" s="67" t="s">
        <v>36</v>
      </c>
      <c r="P615" s="67" t="s">
        <v>491</v>
      </c>
      <c r="Q615" s="67" t="s">
        <v>36</v>
      </c>
      <c r="R615" s="67" t="s">
        <v>76</v>
      </c>
      <c r="S615" s="67" t="s">
        <v>65</v>
      </c>
      <c r="T615" s="67" t="s">
        <v>147</v>
      </c>
      <c r="U615" s="67" t="s">
        <v>51</v>
      </c>
      <c r="V615" s="67" t="s">
        <v>66</v>
      </c>
      <c r="W615" s="67" t="s">
        <v>54</v>
      </c>
      <c r="X615" s="67" t="s">
        <v>107</v>
      </c>
      <c r="Y615" s="67" t="s">
        <v>129</v>
      </c>
      <c r="Z615" s="67" t="s">
        <v>108</v>
      </c>
      <c r="AA615" s="67" t="s">
        <v>3652</v>
      </c>
      <c r="AB615" s="67" t="s">
        <v>4271</v>
      </c>
      <c r="AC615" s="67"/>
      <c r="AD615" s="67"/>
      <c r="AE615" s="67"/>
    </row>
    <row r="616" spans="1:31" hidden="1" x14ac:dyDescent="0.25">
      <c r="A616" s="66">
        <v>43678</v>
      </c>
      <c r="B616" s="67">
        <v>5879</v>
      </c>
      <c r="C616" s="67">
        <v>6344</v>
      </c>
      <c r="D616" s="67" t="s">
        <v>1815</v>
      </c>
      <c r="E616" s="67" t="s">
        <v>79</v>
      </c>
      <c r="F616" s="67" t="s">
        <v>59</v>
      </c>
      <c r="G616" s="68">
        <v>0.83333333333333337</v>
      </c>
      <c r="H616" s="69" t="s">
        <v>3653</v>
      </c>
      <c r="I616" s="69" t="s">
        <v>3654</v>
      </c>
      <c r="J616" s="67" t="s">
        <v>3655</v>
      </c>
      <c r="K616" s="67" t="s">
        <v>47</v>
      </c>
      <c r="L616" s="67"/>
      <c r="M616" s="67" t="s">
        <v>31</v>
      </c>
      <c r="N616" s="67" t="s">
        <v>459</v>
      </c>
      <c r="O616" s="67" t="s">
        <v>36</v>
      </c>
      <c r="P616" s="67" t="s">
        <v>49</v>
      </c>
      <c r="Q616" s="67" t="s">
        <v>36</v>
      </c>
      <c r="R616" s="67" t="s">
        <v>50</v>
      </c>
      <c r="S616" s="67" t="s">
        <v>65</v>
      </c>
      <c r="T616" s="67" t="s">
        <v>36</v>
      </c>
      <c r="U616" s="67" t="s">
        <v>51</v>
      </c>
      <c r="V616" s="67" t="s">
        <v>66</v>
      </c>
      <c r="W616" s="67" t="s">
        <v>54</v>
      </c>
      <c r="X616" s="67" t="s">
        <v>39</v>
      </c>
      <c r="Y616" s="67" t="s">
        <v>104</v>
      </c>
      <c r="Z616" s="67" t="s">
        <v>52</v>
      </c>
      <c r="AA616" s="67" t="s">
        <v>3656</v>
      </c>
      <c r="AB616" s="67" t="s">
        <v>3657</v>
      </c>
      <c r="AC616" s="67" t="s">
        <v>3658</v>
      </c>
      <c r="AD616" s="67"/>
      <c r="AE616" s="67"/>
    </row>
    <row r="617" spans="1:31" hidden="1" x14ac:dyDescent="0.25">
      <c r="A617" s="66">
        <v>43678</v>
      </c>
      <c r="B617" s="67">
        <v>5878</v>
      </c>
      <c r="C617" s="67">
        <v>6343</v>
      </c>
      <c r="D617" s="67" t="s">
        <v>3659</v>
      </c>
      <c r="E617" s="67" t="s">
        <v>79</v>
      </c>
      <c r="F617" s="67" t="s">
        <v>59</v>
      </c>
      <c r="G617" s="68">
        <v>0.6875</v>
      </c>
      <c r="H617" s="69" t="s">
        <v>3660</v>
      </c>
      <c r="I617" s="69" t="s">
        <v>3661</v>
      </c>
      <c r="J617" s="67" t="s">
        <v>3662</v>
      </c>
      <c r="K617" s="67" t="s">
        <v>30</v>
      </c>
      <c r="L617" s="67">
        <v>3</v>
      </c>
      <c r="M617" s="67" t="s">
        <v>31</v>
      </c>
      <c r="N617" s="67" t="s">
        <v>672</v>
      </c>
      <c r="O617" s="67" t="s">
        <v>48</v>
      </c>
      <c r="P617" s="67" t="s">
        <v>33</v>
      </c>
      <c r="Q617" s="67" t="s">
        <v>36</v>
      </c>
      <c r="R617" s="67" t="s">
        <v>76</v>
      </c>
      <c r="S617" s="67" t="s">
        <v>65</v>
      </c>
      <c r="T617" s="67" t="s">
        <v>36</v>
      </c>
      <c r="U617" s="67" t="s">
        <v>109</v>
      </c>
      <c r="V617" s="67" t="s">
        <v>66</v>
      </c>
      <c r="W617" s="67" t="s">
        <v>54</v>
      </c>
      <c r="X617" s="67" t="s">
        <v>107</v>
      </c>
      <c r="Y617" s="67" t="s">
        <v>129</v>
      </c>
      <c r="Z617" s="67" t="s">
        <v>108</v>
      </c>
      <c r="AA617" s="67" t="s">
        <v>3663</v>
      </c>
      <c r="AB617" s="67" t="s">
        <v>3664</v>
      </c>
      <c r="AC617" s="67" t="s">
        <v>3665</v>
      </c>
      <c r="AD617" s="67" t="s">
        <v>3658</v>
      </c>
      <c r="AE617" s="67"/>
    </row>
    <row r="618" spans="1:31" hidden="1" x14ac:dyDescent="0.25">
      <c r="A618" s="66">
        <v>43677</v>
      </c>
      <c r="B618" s="67">
        <v>5877</v>
      </c>
      <c r="C618" s="67">
        <v>6342</v>
      </c>
      <c r="D618" s="67" t="s">
        <v>4446</v>
      </c>
      <c r="E618" s="67" t="s">
        <v>106</v>
      </c>
      <c r="F618" s="67" t="s">
        <v>41</v>
      </c>
      <c r="G618" s="68"/>
      <c r="H618" s="69" t="s">
        <v>3666</v>
      </c>
      <c r="I618" s="69" t="s">
        <v>3667</v>
      </c>
      <c r="J618" s="67" t="s">
        <v>3668</v>
      </c>
      <c r="K618" s="67" t="s">
        <v>30</v>
      </c>
      <c r="L618" s="67">
        <v>56</v>
      </c>
      <c r="M618" s="67" t="s">
        <v>31</v>
      </c>
      <c r="N618" s="67" t="s">
        <v>36</v>
      </c>
      <c r="O618" s="67" t="s">
        <v>36</v>
      </c>
      <c r="P618" s="67" t="s">
        <v>33</v>
      </c>
      <c r="Q618" s="67" t="s">
        <v>36</v>
      </c>
      <c r="R618" s="67" t="s">
        <v>76</v>
      </c>
      <c r="S618" s="67" t="s">
        <v>862</v>
      </c>
      <c r="T618" s="67" t="s">
        <v>863</v>
      </c>
      <c r="U618" s="67" t="s">
        <v>109</v>
      </c>
      <c r="V618" s="67" t="s">
        <v>66</v>
      </c>
      <c r="W618" s="67" t="s">
        <v>54</v>
      </c>
      <c r="X618" s="67" t="s">
        <v>107</v>
      </c>
      <c r="Y618" s="67" t="s">
        <v>129</v>
      </c>
      <c r="Z618" s="67" t="s">
        <v>108</v>
      </c>
      <c r="AA618" s="67" t="s">
        <v>3669</v>
      </c>
      <c r="AB618" s="67" t="s">
        <v>3670</v>
      </c>
      <c r="AC618" s="67" t="s">
        <v>3671</v>
      </c>
      <c r="AD618" s="67"/>
      <c r="AE618" s="67"/>
    </row>
    <row r="619" spans="1:31" hidden="1" x14ac:dyDescent="0.25">
      <c r="A619" s="66">
        <v>43677</v>
      </c>
      <c r="B619" s="67">
        <v>5875</v>
      </c>
      <c r="C619" s="67">
        <v>6341</v>
      </c>
      <c r="D619" s="67" t="s">
        <v>3672</v>
      </c>
      <c r="E619" s="67" t="s">
        <v>404</v>
      </c>
      <c r="F619" s="67" t="s">
        <v>405</v>
      </c>
      <c r="G619" s="68">
        <v>0.45833333333333331</v>
      </c>
      <c r="H619" s="69" t="s">
        <v>3673</v>
      </c>
      <c r="I619" s="69" t="s">
        <v>3674</v>
      </c>
      <c r="J619" s="67" t="s">
        <v>3675</v>
      </c>
      <c r="K619" s="67" t="s">
        <v>47</v>
      </c>
      <c r="L619" s="67">
        <v>82</v>
      </c>
      <c r="M619" s="67" t="s">
        <v>31</v>
      </c>
      <c r="N619" s="67" t="s">
        <v>519</v>
      </c>
      <c r="O619" s="67" t="s">
        <v>36</v>
      </c>
      <c r="P619" s="67" t="s">
        <v>520</v>
      </c>
      <c r="Q619" s="67" t="s">
        <v>60</v>
      </c>
      <c r="R619" s="67" t="s">
        <v>35</v>
      </c>
      <c r="S619" s="67" t="s">
        <v>65</v>
      </c>
      <c r="T619" s="67" t="s">
        <v>36</v>
      </c>
      <c r="U619" s="67" t="s">
        <v>109</v>
      </c>
      <c r="V619" s="67" t="s">
        <v>66</v>
      </c>
      <c r="W619" s="67" t="s">
        <v>54</v>
      </c>
      <c r="X619" s="67" t="s">
        <v>39</v>
      </c>
      <c r="Y619" s="67" t="s">
        <v>39</v>
      </c>
      <c r="Z619" s="67" t="s">
        <v>40</v>
      </c>
      <c r="AA619" s="67" t="s">
        <v>3676</v>
      </c>
      <c r="AB619" s="67" t="s">
        <v>3514</v>
      </c>
      <c r="AC619" s="67" t="s">
        <v>3677</v>
      </c>
      <c r="AD619" s="67" t="s">
        <v>4513</v>
      </c>
      <c r="AE619" s="67"/>
    </row>
    <row r="620" spans="1:31" hidden="1" x14ac:dyDescent="0.25">
      <c r="A620" s="66">
        <v>43677</v>
      </c>
      <c r="B620" s="67">
        <v>5873</v>
      </c>
      <c r="C620" s="67">
        <v>6340</v>
      </c>
      <c r="D620" s="67" t="s">
        <v>3678</v>
      </c>
      <c r="E620" s="67" t="s">
        <v>79</v>
      </c>
      <c r="F620" s="67" t="s">
        <v>59</v>
      </c>
      <c r="G620" s="68">
        <v>0.77083333333333337</v>
      </c>
      <c r="H620" s="69" t="s">
        <v>3679</v>
      </c>
      <c r="I620" s="69" t="s">
        <v>3680</v>
      </c>
      <c r="J620" s="67" t="s">
        <v>3681</v>
      </c>
      <c r="K620" s="67" t="s">
        <v>30</v>
      </c>
      <c r="L620" s="67">
        <v>47</v>
      </c>
      <c r="M620" s="67" t="s">
        <v>3682</v>
      </c>
      <c r="N620" s="67" t="s">
        <v>401</v>
      </c>
      <c r="O620" s="67" t="s">
        <v>133</v>
      </c>
      <c r="P620" s="67" t="s">
        <v>42</v>
      </c>
      <c r="Q620" s="67" t="s">
        <v>36</v>
      </c>
      <c r="R620" s="67" t="s">
        <v>35</v>
      </c>
      <c r="S620" s="67" t="s">
        <v>57</v>
      </c>
      <c r="T620" s="67" t="s">
        <v>36</v>
      </c>
      <c r="U620" s="67" t="s">
        <v>44</v>
      </c>
      <c r="V620" s="67" t="s">
        <v>37</v>
      </c>
      <c r="W620" s="67" t="s">
        <v>1535</v>
      </c>
      <c r="X620" s="67" t="s">
        <v>39</v>
      </c>
      <c r="Y620" s="67" t="s">
        <v>103</v>
      </c>
      <c r="Z620" s="67" t="s">
        <v>45</v>
      </c>
      <c r="AA620" s="67" t="s">
        <v>3683</v>
      </c>
      <c r="AB620" s="67" t="s">
        <v>3684</v>
      </c>
      <c r="AC620" s="67" t="s">
        <v>3685</v>
      </c>
      <c r="AD620" s="67" t="s">
        <v>3686</v>
      </c>
      <c r="AE620" s="67"/>
    </row>
    <row r="621" spans="1:31" hidden="1" x14ac:dyDescent="0.25">
      <c r="A621" s="66">
        <v>43677</v>
      </c>
      <c r="B621" s="67">
        <v>5871</v>
      </c>
      <c r="C621" s="67">
        <v>6339</v>
      </c>
      <c r="D621" s="67" t="s">
        <v>3687</v>
      </c>
      <c r="E621" s="67" t="s">
        <v>364</v>
      </c>
      <c r="F621" s="67" t="s">
        <v>364</v>
      </c>
      <c r="G621" s="68">
        <v>0.54166666666666663</v>
      </c>
      <c r="H621" s="69" t="s">
        <v>3688</v>
      </c>
      <c r="I621" s="69" t="s">
        <v>3689</v>
      </c>
      <c r="J621" s="67" t="s">
        <v>3690</v>
      </c>
      <c r="K621" s="67" t="s">
        <v>47</v>
      </c>
      <c r="L621" s="67">
        <v>61</v>
      </c>
      <c r="M621" s="67" t="s">
        <v>118</v>
      </c>
      <c r="N621" s="67" t="s">
        <v>32</v>
      </c>
      <c r="O621" s="67" t="s">
        <v>133</v>
      </c>
      <c r="P621" s="67" t="s">
        <v>62</v>
      </c>
      <c r="Q621" s="67" t="s">
        <v>36</v>
      </c>
      <c r="R621" s="67" t="s">
        <v>35</v>
      </c>
      <c r="S621" s="67" t="s">
        <v>57</v>
      </c>
      <c r="T621" s="67" t="s">
        <v>36</v>
      </c>
      <c r="U621" s="67" t="s">
        <v>44</v>
      </c>
      <c r="V621" s="67" t="s">
        <v>37</v>
      </c>
      <c r="W621" s="67" t="s">
        <v>386</v>
      </c>
      <c r="X621" s="67" t="s">
        <v>39</v>
      </c>
      <c r="Y621" s="67" t="s">
        <v>39</v>
      </c>
      <c r="Z621" s="67" t="s">
        <v>45</v>
      </c>
      <c r="AA621" s="67" t="s">
        <v>3691</v>
      </c>
      <c r="AB621" s="67" t="s">
        <v>3692</v>
      </c>
      <c r="AC621" s="67" t="s">
        <v>3693</v>
      </c>
      <c r="AD621" s="67" t="s">
        <v>3694</v>
      </c>
      <c r="AE621" s="67"/>
    </row>
    <row r="622" spans="1:31" hidden="1" x14ac:dyDescent="0.25">
      <c r="A622" s="66">
        <v>43677</v>
      </c>
      <c r="B622" s="67">
        <v>5870</v>
      </c>
      <c r="C622" s="67">
        <v>6338</v>
      </c>
      <c r="D622" s="67" t="s">
        <v>3502</v>
      </c>
      <c r="E622" s="67" t="s">
        <v>80</v>
      </c>
      <c r="F622" s="67" t="s">
        <v>80</v>
      </c>
      <c r="G622" s="68">
        <v>0.37430555555555556</v>
      </c>
      <c r="H622" s="69" t="s">
        <v>3566</v>
      </c>
      <c r="I622" s="69" t="s">
        <v>3567</v>
      </c>
      <c r="J622" s="67" t="s">
        <v>3503</v>
      </c>
      <c r="K622" s="67" t="s">
        <v>47</v>
      </c>
      <c r="L622" s="67">
        <v>49</v>
      </c>
      <c r="M622" s="67" t="s">
        <v>31</v>
      </c>
      <c r="N622" s="67" t="s">
        <v>32</v>
      </c>
      <c r="O622" s="67" t="s">
        <v>36</v>
      </c>
      <c r="P622" s="67" t="s">
        <v>62</v>
      </c>
      <c r="Q622" s="67" t="s">
        <v>36</v>
      </c>
      <c r="R622" s="67" t="s">
        <v>35</v>
      </c>
      <c r="S622" s="67" t="s">
        <v>57</v>
      </c>
      <c r="T622" s="67" t="s">
        <v>36</v>
      </c>
      <c r="U622" s="67" t="s">
        <v>44</v>
      </c>
      <c r="V622" s="67" t="s">
        <v>37</v>
      </c>
      <c r="W622" s="67" t="s">
        <v>38</v>
      </c>
      <c r="X622" s="67" t="s">
        <v>71</v>
      </c>
      <c r="Y622" s="67" t="s">
        <v>103</v>
      </c>
      <c r="Z622" s="67" t="s">
        <v>45</v>
      </c>
      <c r="AA622" s="67" t="s">
        <v>3504</v>
      </c>
      <c r="AB622" s="67" t="s">
        <v>3505</v>
      </c>
      <c r="AC622" s="67" t="s">
        <v>3506</v>
      </c>
      <c r="AD622" s="67" t="s">
        <v>3507</v>
      </c>
      <c r="AE622" s="67"/>
    </row>
    <row r="623" spans="1:31" hidden="1" x14ac:dyDescent="0.25">
      <c r="A623" s="66">
        <v>43677</v>
      </c>
      <c r="B623" s="67">
        <v>5868</v>
      </c>
      <c r="C623" s="67">
        <v>6336</v>
      </c>
      <c r="D623" s="67" t="s">
        <v>3508</v>
      </c>
      <c r="E623" s="67" t="s">
        <v>404</v>
      </c>
      <c r="F623" s="67" t="s">
        <v>405</v>
      </c>
      <c r="G623" s="68">
        <v>0.4548611111111111</v>
      </c>
      <c r="H623" s="69" t="s">
        <v>3509</v>
      </c>
      <c r="I623" s="69" t="s">
        <v>5424</v>
      </c>
      <c r="J623" s="67" t="s">
        <v>3510</v>
      </c>
      <c r="K623" s="67" t="s">
        <v>47</v>
      </c>
      <c r="L623" s="67">
        <v>82</v>
      </c>
      <c r="M623" s="67" t="s">
        <v>31</v>
      </c>
      <c r="N623" s="67" t="s">
        <v>36</v>
      </c>
      <c r="O623" s="67" t="s">
        <v>36</v>
      </c>
      <c r="P623" s="67" t="s">
        <v>33</v>
      </c>
      <c r="Q623" s="67" t="s">
        <v>60</v>
      </c>
      <c r="R623" s="67" t="s">
        <v>76</v>
      </c>
      <c r="S623" s="67" t="s">
        <v>65</v>
      </c>
      <c r="T623" s="67" t="s">
        <v>36</v>
      </c>
      <c r="U623" s="67" t="s">
        <v>109</v>
      </c>
      <c r="V623" s="67" t="s">
        <v>66</v>
      </c>
      <c r="W623" s="67" t="s">
        <v>54</v>
      </c>
      <c r="X623" s="67" t="s">
        <v>39</v>
      </c>
      <c r="Y623" s="67" t="s">
        <v>129</v>
      </c>
      <c r="Z623" s="67" t="s">
        <v>108</v>
      </c>
      <c r="AA623" s="67" t="s">
        <v>3511</v>
      </c>
      <c r="AB623" s="67" t="s">
        <v>3512</v>
      </c>
      <c r="AC623" s="67" t="s">
        <v>3513</v>
      </c>
      <c r="AD623" s="67" t="s">
        <v>3514</v>
      </c>
      <c r="AE623" s="67"/>
    </row>
    <row r="624" spans="1:31" hidden="1" x14ac:dyDescent="0.25">
      <c r="A624" s="66">
        <v>43676</v>
      </c>
      <c r="B624" s="67">
        <v>5881</v>
      </c>
      <c r="C624" s="67">
        <v>6347</v>
      </c>
      <c r="D624" s="67" t="s">
        <v>3695</v>
      </c>
      <c r="E624" s="67" t="s">
        <v>121</v>
      </c>
      <c r="F624" s="67" t="s">
        <v>122</v>
      </c>
      <c r="G624" s="68">
        <v>0.77083333333333337</v>
      </c>
      <c r="H624" s="69" t="s">
        <v>3696</v>
      </c>
      <c r="I624" s="69" t="s">
        <v>3697</v>
      </c>
      <c r="J624" s="67" t="s">
        <v>3698</v>
      </c>
      <c r="K624" s="67" t="s">
        <v>30</v>
      </c>
      <c r="L624" s="67">
        <v>70</v>
      </c>
      <c r="M624" s="67" t="s">
        <v>31</v>
      </c>
      <c r="N624" s="67" t="s">
        <v>32</v>
      </c>
      <c r="O624" s="67" t="s">
        <v>36</v>
      </c>
      <c r="P624" s="67" t="s">
        <v>62</v>
      </c>
      <c r="Q624" s="67" t="s">
        <v>60</v>
      </c>
      <c r="R624" s="67" t="s">
        <v>76</v>
      </c>
      <c r="S624" s="67" t="s">
        <v>862</v>
      </c>
      <c r="T624" s="67" t="s">
        <v>863</v>
      </c>
      <c r="U624" s="67" t="s">
        <v>109</v>
      </c>
      <c r="V624" s="67" t="s">
        <v>66</v>
      </c>
      <c r="W624" s="67" t="s">
        <v>54</v>
      </c>
      <c r="X624" s="67" t="s">
        <v>107</v>
      </c>
      <c r="Y624" s="67" t="s">
        <v>129</v>
      </c>
      <c r="Z624" s="67" t="s">
        <v>108</v>
      </c>
      <c r="AA624" s="67" t="s">
        <v>3699</v>
      </c>
      <c r="AB624" s="67"/>
      <c r="AC624" s="67"/>
      <c r="AD624" s="67"/>
      <c r="AE624" s="67"/>
    </row>
    <row r="625" spans="1:31" hidden="1" x14ac:dyDescent="0.25">
      <c r="A625" s="66">
        <v>43676</v>
      </c>
      <c r="B625" s="67">
        <v>5869</v>
      </c>
      <c r="C625" s="67">
        <v>6337</v>
      </c>
      <c r="D625" s="67" t="s">
        <v>3515</v>
      </c>
      <c r="E625" s="67" t="s">
        <v>780</v>
      </c>
      <c r="F625" s="67" t="s">
        <v>358</v>
      </c>
      <c r="G625" s="68"/>
      <c r="H625" s="69" t="s">
        <v>3568</v>
      </c>
      <c r="I625" s="69" t="s">
        <v>3569</v>
      </c>
      <c r="J625" s="67" t="s">
        <v>3516</v>
      </c>
      <c r="K625" s="67" t="s">
        <v>30</v>
      </c>
      <c r="L625" s="67"/>
      <c r="M625" s="67" t="s">
        <v>31</v>
      </c>
      <c r="N625" s="67" t="s">
        <v>32</v>
      </c>
      <c r="O625" s="67" t="s">
        <v>48</v>
      </c>
      <c r="P625" s="67" t="s">
        <v>49</v>
      </c>
      <c r="Q625" s="67" t="s">
        <v>36</v>
      </c>
      <c r="R625" s="67" t="s">
        <v>56</v>
      </c>
      <c r="S625" s="67" t="s">
        <v>346</v>
      </c>
      <c r="T625" s="67" t="s">
        <v>36</v>
      </c>
      <c r="U625" s="67" t="s">
        <v>51</v>
      </c>
      <c r="V625" s="67" t="s">
        <v>37</v>
      </c>
      <c r="W625" s="67" t="s">
        <v>38</v>
      </c>
      <c r="X625" s="67" t="s">
        <v>71</v>
      </c>
      <c r="Y625" s="67" t="s">
        <v>103</v>
      </c>
      <c r="Z625" s="67" t="s">
        <v>52</v>
      </c>
      <c r="AA625" s="67" t="s">
        <v>3517</v>
      </c>
      <c r="AB625" s="67"/>
      <c r="AC625" s="67"/>
      <c r="AD625" s="67"/>
      <c r="AE625" s="67"/>
    </row>
    <row r="626" spans="1:31" hidden="1" x14ac:dyDescent="0.25">
      <c r="A626" s="66">
        <v>43676</v>
      </c>
      <c r="B626" s="67">
        <v>5867</v>
      </c>
      <c r="C626" s="67">
        <v>6335</v>
      </c>
      <c r="D626" s="67" t="s">
        <v>3518</v>
      </c>
      <c r="E626" s="67" t="s">
        <v>2178</v>
      </c>
      <c r="F626" s="67" t="s">
        <v>2178</v>
      </c>
      <c r="G626" s="68"/>
      <c r="H626" s="69" t="s">
        <v>3519</v>
      </c>
      <c r="I626" s="69" t="s">
        <v>3520</v>
      </c>
      <c r="J626" s="67" t="s">
        <v>3521</v>
      </c>
      <c r="K626" s="67" t="s">
        <v>47</v>
      </c>
      <c r="L626" s="67">
        <v>86</v>
      </c>
      <c r="M626" s="67" t="s">
        <v>31</v>
      </c>
      <c r="N626" s="67" t="s">
        <v>32</v>
      </c>
      <c r="O626" s="67" t="s">
        <v>48</v>
      </c>
      <c r="P626" s="67" t="s">
        <v>62</v>
      </c>
      <c r="Q626" s="67" t="s">
        <v>60</v>
      </c>
      <c r="R626" s="67" t="s">
        <v>35</v>
      </c>
      <c r="S626" s="67" t="s">
        <v>57</v>
      </c>
      <c r="T626" s="67" t="s">
        <v>36</v>
      </c>
      <c r="U626" s="67" t="s">
        <v>51</v>
      </c>
      <c r="V626" s="67" t="s">
        <v>37</v>
      </c>
      <c r="W626" s="67" t="s">
        <v>38</v>
      </c>
      <c r="X626" s="67" t="s">
        <v>39</v>
      </c>
      <c r="Y626" s="67" t="s">
        <v>39</v>
      </c>
      <c r="Z626" s="67" t="s">
        <v>45</v>
      </c>
      <c r="AA626" s="67" t="s">
        <v>3522</v>
      </c>
      <c r="AB626" s="67" t="s">
        <v>3523</v>
      </c>
      <c r="AC626" s="67" t="s">
        <v>3700</v>
      </c>
      <c r="AD626" s="67"/>
      <c r="AE626" s="67"/>
    </row>
    <row r="627" spans="1:31" hidden="1" x14ac:dyDescent="0.25">
      <c r="A627" s="66">
        <v>43676</v>
      </c>
      <c r="B627" s="67">
        <v>5866</v>
      </c>
      <c r="C627" s="67">
        <v>6334</v>
      </c>
      <c r="D627" s="67" t="s">
        <v>3524</v>
      </c>
      <c r="E627" s="67" t="s">
        <v>156</v>
      </c>
      <c r="F627" s="67" t="s">
        <v>123</v>
      </c>
      <c r="G627" s="68">
        <v>0.46250000000000002</v>
      </c>
      <c r="H627" s="69" t="s">
        <v>3525</v>
      </c>
      <c r="I627" s="69" t="s">
        <v>3526</v>
      </c>
      <c r="J627" s="67" t="s">
        <v>3527</v>
      </c>
      <c r="K627" s="67" t="s">
        <v>30</v>
      </c>
      <c r="L627" s="67">
        <v>70</v>
      </c>
      <c r="M627" s="67" t="s">
        <v>119</v>
      </c>
      <c r="N627" s="67" t="s">
        <v>36</v>
      </c>
      <c r="O627" s="67" t="s">
        <v>53</v>
      </c>
      <c r="P627" s="67" t="s">
        <v>33</v>
      </c>
      <c r="Q627" s="67" t="s">
        <v>60</v>
      </c>
      <c r="R627" s="67" t="s">
        <v>35</v>
      </c>
      <c r="S627" s="67" t="s">
        <v>43</v>
      </c>
      <c r="T627" s="67" t="s">
        <v>36</v>
      </c>
      <c r="U627" s="67" t="s">
        <v>70</v>
      </c>
      <c r="V627" s="67" t="s">
        <v>37</v>
      </c>
      <c r="W627" s="67" t="s">
        <v>54</v>
      </c>
      <c r="X627" s="67" t="s">
        <v>39</v>
      </c>
      <c r="Y627" s="67" t="s">
        <v>39</v>
      </c>
      <c r="Z627" s="67" t="s">
        <v>40</v>
      </c>
      <c r="AA627" s="67" t="s">
        <v>3528</v>
      </c>
      <c r="AB627" s="67" t="s">
        <v>3529</v>
      </c>
      <c r="AC627" s="67" t="s">
        <v>3530</v>
      </c>
      <c r="AD627" s="67"/>
      <c r="AE627" s="67"/>
    </row>
    <row r="628" spans="1:31" hidden="1" x14ac:dyDescent="0.25">
      <c r="A628" s="66">
        <v>43676</v>
      </c>
      <c r="B628" s="67">
        <v>5864</v>
      </c>
      <c r="C628" s="67">
        <v>6332</v>
      </c>
      <c r="D628" s="67" t="s">
        <v>3531</v>
      </c>
      <c r="E628" s="67" t="s">
        <v>693</v>
      </c>
      <c r="F628" s="67" t="s">
        <v>123</v>
      </c>
      <c r="G628" s="68">
        <v>0.45069444444444445</v>
      </c>
      <c r="H628" s="69" t="s">
        <v>3532</v>
      </c>
      <c r="I628" s="69" t="s">
        <v>3533</v>
      </c>
      <c r="J628" s="67" t="s">
        <v>3534</v>
      </c>
      <c r="K628" s="67" t="s">
        <v>30</v>
      </c>
      <c r="L628" s="67">
        <v>69</v>
      </c>
      <c r="M628" s="67" t="s">
        <v>31</v>
      </c>
      <c r="N628" s="67" t="s">
        <v>459</v>
      </c>
      <c r="O628" s="67" t="s">
        <v>36</v>
      </c>
      <c r="P628" s="67" t="s">
        <v>33</v>
      </c>
      <c r="Q628" s="67" t="s">
        <v>60</v>
      </c>
      <c r="R628" s="67" t="s">
        <v>76</v>
      </c>
      <c r="S628" s="67" t="s">
        <v>65</v>
      </c>
      <c r="T628" s="67" t="s">
        <v>75</v>
      </c>
      <c r="U628" s="67" t="s">
        <v>150</v>
      </c>
      <c r="V628" s="67" t="s">
        <v>157</v>
      </c>
      <c r="W628" s="67" t="s">
        <v>54</v>
      </c>
      <c r="X628" s="67" t="s">
        <v>39</v>
      </c>
      <c r="Y628" s="67" t="s">
        <v>39</v>
      </c>
      <c r="Z628" s="67" t="s">
        <v>40</v>
      </c>
      <c r="AA628" s="67" t="s">
        <v>3535</v>
      </c>
      <c r="AB628" s="67" t="s">
        <v>3536</v>
      </c>
      <c r="AC628" s="67"/>
      <c r="AD628" s="67"/>
      <c r="AE628" s="67"/>
    </row>
    <row r="629" spans="1:31" hidden="1" x14ac:dyDescent="0.25">
      <c r="A629" s="66">
        <v>43676</v>
      </c>
      <c r="B629" s="67">
        <v>5863</v>
      </c>
      <c r="C629" s="67">
        <v>6331</v>
      </c>
      <c r="D629" s="67" t="s">
        <v>3537</v>
      </c>
      <c r="E629" s="67" t="s">
        <v>121</v>
      </c>
      <c r="F629" s="67" t="s">
        <v>122</v>
      </c>
      <c r="G629" s="68">
        <v>0.53333333333333333</v>
      </c>
      <c r="H629" s="69" t="s">
        <v>3538</v>
      </c>
      <c r="I629" s="69" t="s">
        <v>3539</v>
      </c>
      <c r="J629" s="67" t="s">
        <v>3540</v>
      </c>
      <c r="K629" s="67" t="s">
        <v>47</v>
      </c>
      <c r="L629" s="67">
        <v>58</v>
      </c>
      <c r="M629" s="67" t="s">
        <v>3541</v>
      </c>
      <c r="N629" s="67" t="s">
        <v>32</v>
      </c>
      <c r="O629" s="67" t="s">
        <v>53</v>
      </c>
      <c r="P629" s="67" t="s">
        <v>62</v>
      </c>
      <c r="Q629" s="67" t="s">
        <v>36</v>
      </c>
      <c r="R629" s="67" t="s">
        <v>35</v>
      </c>
      <c r="S629" s="67" t="s">
        <v>61</v>
      </c>
      <c r="T629" s="67" t="s">
        <v>36</v>
      </c>
      <c r="U629" s="67" t="s">
        <v>44</v>
      </c>
      <c r="V629" s="67" t="s">
        <v>37</v>
      </c>
      <c r="W629" s="67" t="s">
        <v>38</v>
      </c>
      <c r="X629" s="67" t="s">
        <v>39</v>
      </c>
      <c r="Y629" s="67" t="s">
        <v>103</v>
      </c>
      <c r="Z629" s="67" t="s">
        <v>45</v>
      </c>
      <c r="AA629" s="67" t="s">
        <v>3542</v>
      </c>
      <c r="AB629" s="67"/>
      <c r="AC629" s="67"/>
      <c r="AD629" s="67"/>
      <c r="AE629" s="67"/>
    </row>
    <row r="630" spans="1:31" hidden="1" x14ac:dyDescent="0.25">
      <c r="A630" s="66">
        <v>43676</v>
      </c>
      <c r="B630" s="67">
        <v>5862</v>
      </c>
      <c r="C630" s="67">
        <v>6330</v>
      </c>
      <c r="D630" s="67" t="s">
        <v>653</v>
      </c>
      <c r="E630" s="67" t="s">
        <v>654</v>
      </c>
      <c r="F630" s="67" t="s">
        <v>537</v>
      </c>
      <c r="G630" s="68">
        <v>0.5</v>
      </c>
      <c r="H630" s="69" t="s">
        <v>3543</v>
      </c>
      <c r="I630" s="69" t="s">
        <v>3544</v>
      </c>
      <c r="J630" s="67" t="s">
        <v>3545</v>
      </c>
      <c r="K630" s="67" t="s">
        <v>30</v>
      </c>
      <c r="L630" s="67">
        <v>84</v>
      </c>
      <c r="M630" s="67" t="s">
        <v>31</v>
      </c>
      <c r="N630" s="67" t="s">
        <v>32</v>
      </c>
      <c r="O630" s="67" t="s">
        <v>48</v>
      </c>
      <c r="P630" s="67" t="s">
        <v>62</v>
      </c>
      <c r="Q630" s="67" t="s">
        <v>60</v>
      </c>
      <c r="R630" s="67" t="s">
        <v>35</v>
      </c>
      <c r="S630" s="67" t="s">
        <v>57</v>
      </c>
      <c r="T630" s="67" t="s">
        <v>36</v>
      </c>
      <c r="U630" s="67" t="s">
        <v>150</v>
      </c>
      <c r="V630" s="67" t="s">
        <v>37</v>
      </c>
      <c r="W630" s="67" t="s">
        <v>36</v>
      </c>
      <c r="X630" s="67" t="s">
        <v>39</v>
      </c>
      <c r="Y630" s="67" t="s">
        <v>103</v>
      </c>
      <c r="Z630" s="67" t="s">
        <v>45</v>
      </c>
      <c r="AA630" s="67" t="s">
        <v>3546</v>
      </c>
      <c r="AB630" s="67" t="s">
        <v>3547</v>
      </c>
      <c r="AC630" s="67" t="s">
        <v>3548</v>
      </c>
      <c r="AD630" s="67"/>
      <c r="AE630" s="67"/>
    </row>
    <row r="631" spans="1:31" hidden="1" x14ac:dyDescent="0.25">
      <c r="A631" s="66">
        <v>43675</v>
      </c>
      <c r="B631" s="67">
        <v>5861</v>
      </c>
      <c r="C631" s="67">
        <v>6329</v>
      </c>
      <c r="D631" s="67" t="s">
        <v>2165</v>
      </c>
      <c r="E631" s="67" t="s">
        <v>137</v>
      </c>
      <c r="F631" s="67" t="s">
        <v>122</v>
      </c>
      <c r="G631" s="68">
        <v>0.46875</v>
      </c>
      <c r="H631" s="69" t="s">
        <v>3549</v>
      </c>
      <c r="I631" s="69" t="s">
        <v>3550</v>
      </c>
      <c r="J631" s="67" t="s">
        <v>3551</v>
      </c>
      <c r="K631" s="67" t="s">
        <v>30</v>
      </c>
      <c r="L631" s="67">
        <v>53</v>
      </c>
      <c r="M631" s="67" t="s">
        <v>31</v>
      </c>
      <c r="N631" s="67" t="s">
        <v>155</v>
      </c>
      <c r="O631" s="67" t="s">
        <v>36</v>
      </c>
      <c r="P631" s="67" t="s">
        <v>33</v>
      </c>
      <c r="Q631" s="67" t="s">
        <v>36</v>
      </c>
      <c r="R631" s="67" t="s">
        <v>76</v>
      </c>
      <c r="S631" s="67" t="s">
        <v>3823</v>
      </c>
      <c r="T631" s="67" t="s">
        <v>36</v>
      </c>
      <c r="U631" s="67" t="s">
        <v>70</v>
      </c>
      <c r="V631" s="67" t="s">
        <v>37</v>
      </c>
      <c r="W631" s="67" t="s">
        <v>78</v>
      </c>
      <c r="X631" s="67" t="s">
        <v>71</v>
      </c>
      <c r="Y631" s="67" t="s">
        <v>71</v>
      </c>
      <c r="Z631" s="67" t="s">
        <v>120</v>
      </c>
      <c r="AA631" s="67" t="s">
        <v>3552</v>
      </c>
      <c r="AB631" s="67" t="s">
        <v>3553</v>
      </c>
      <c r="AC631" s="67" t="s">
        <v>3554</v>
      </c>
      <c r="AD631" s="67"/>
      <c r="AE631" s="67"/>
    </row>
    <row r="632" spans="1:31" hidden="1" x14ac:dyDescent="0.25">
      <c r="A632" s="66">
        <v>43675</v>
      </c>
      <c r="B632" s="67">
        <v>5859</v>
      </c>
      <c r="C632" s="67">
        <v>6328</v>
      </c>
      <c r="D632" s="67" t="s">
        <v>6533</v>
      </c>
      <c r="E632" s="67" t="s">
        <v>137</v>
      </c>
      <c r="F632" s="67" t="s">
        <v>122</v>
      </c>
      <c r="G632" s="68">
        <v>0.5</v>
      </c>
      <c r="H632" s="69" t="s">
        <v>6535</v>
      </c>
      <c r="I632" s="69" t="s">
        <v>6536</v>
      </c>
      <c r="J632" s="67" t="s">
        <v>6537</v>
      </c>
      <c r="K632" s="67" t="s">
        <v>47</v>
      </c>
      <c r="L632" s="67">
        <v>75</v>
      </c>
      <c r="M632" s="67" t="s">
        <v>31</v>
      </c>
      <c r="N632" s="67" t="s">
        <v>519</v>
      </c>
      <c r="O632" s="67" t="s">
        <v>36</v>
      </c>
      <c r="P632" s="67" t="s">
        <v>520</v>
      </c>
      <c r="Q632" s="67" t="s">
        <v>60</v>
      </c>
      <c r="R632" s="67" t="s">
        <v>76</v>
      </c>
      <c r="S632" s="67" t="s">
        <v>65</v>
      </c>
      <c r="T632" s="67" t="s">
        <v>36</v>
      </c>
      <c r="U632" s="67" t="s">
        <v>109</v>
      </c>
      <c r="V632" s="67" t="s">
        <v>66</v>
      </c>
      <c r="W632" s="67" t="s">
        <v>54</v>
      </c>
      <c r="X632" s="67" t="s">
        <v>107</v>
      </c>
      <c r="Y632" s="67" t="s">
        <v>129</v>
      </c>
      <c r="Z632" s="67" t="s">
        <v>108</v>
      </c>
      <c r="AA632" s="67" t="s">
        <v>6538</v>
      </c>
      <c r="AB632" s="67" t="s">
        <v>4181</v>
      </c>
      <c r="AC632" s="67"/>
      <c r="AD632" s="67"/>
      <c r="AE632" s="67"/>
    </row>
    <row r="633" spans="1:31" hidden="1" x14ac:dyDescent="0.25">
      <c r="A633" s="66">
        <v>43675</v>
      </c>
      <c r="B633" s="67">
        <v>5857</v>
      </c>
      <c r="C633" s="67">
        <v>6326</v>
      </c>
      <c r="D633" s="67" t="s">
        <v>3422</v>
      </c>
      <c r="E633" s="67" t="s">
        <v>58</v>
      </c>
      <c r="F633" s="67" t="s">
        <v>59</v>
      </c>
      <c r="G633" s="68">
        <v>0.58333333333333337</v>
      </c>
      <c r="H633" s="69" t="s">
        <v>3423</v>
      </c>
      <c r="I633" s="69" t="s">
        <v>3424</v>
      </c>
      <c r="J633" s="67" t="s">
        <v>3425</v>
      </c>
      <c r="K633" s="67" t="s">
        <v>47</v>
      </c>
      <c r="L633" s="67">
        <v>51</v>
      </c>
      <c r="M633" s="67" t="s">
        <v>31</v>
      </c>
      <c r="N633" s="67" t="s">
        <v>36</v>
      </c>
      <c r="O633" s="67" t="s">
        <v>36</v>
      </c>
      <c r="P633" s="67" t="s">
        <v>491</v>
      </c>
      <c r="Q633" s="67" t="s">
        <v>36</v>
      </c>
      <c r="R633" s="67" t="s">
        <v>76</v>
      </c>
      <c r="S633" s="67" t="s">
        <v>57</v>
      </c>
      <c r="T633" s="67" t="s">
        <v>36</v>
      </c>
      <c r="U633" s="67" t="s">
        <v>70</v>
      </c>
      <c r="V633" s="67" t="s">
        <v>37</v>
      </c>
      <c r="W633" s="67" t="s">
        <v>36</v>
      </c>
      <c r="X633" s="67" t="s">
        <v>39</v>
      </c>
      <c r="Y633" s="67" t="s">
        <v>103</v>
      </c>
      <c r="Z633" s="67" t="s">
        <v>40</v>
      </c>
      <c r="AA633" s="67" t="s">
        <v>3426</v>
      </c>
      <c r="AB633" s="67" t="s">
        <v>3427</v>
      </c>
      <c r="AC633" s="67" t="s">
        <v>3428</v>
      </c>
      <c r="AD633" s="67"/>
      <c r="AE633" s="67"/>
    </row>
    <row r="634" spans="1:31" hidden="1" x14ac:dyDescent="0.25">
      <c r="A634" s="66">
        <v>43675</v>
      </c>
      <c r="B634" s="67">
        <v>5856</v>
      </c>
      <c r="C634" s="67">
        <v>6324</v>
      </c>
      <c r="D634" s="67" t="s">
        <v>3429</v>
      </c>
      <c r="E634" s="67" t="s">
        <v>58</v>
      </c>
      <c r="F634" s="67" t="s">
        <v>59</v>
      </c>
      <c r="G634" s="68">
        <v>0.58333333333333337</v>
      </c>
      <c r="H634" s="69" t="s">
        <v>3430</v>
      </c>
      <c r="I634" s="69" t="s">
        <v>3431</v>
      </c>
      <c r="J634" s="67" t="s">
        <v>3432</v>
      </c>
      <c r="K634" s="67" t="s">
        <v>47</v>
      </c>
      <c r="L634" s="67">
        <v>25</v>
      </c>
      <c r="M634" s="67" t="s">
        <v>31</v>
      </c>
      <c r="N634" s="67" t="s">
        <v>459</v>
      </c>
      <c r="O634" s="67" t="s">
        <v>48</v>
      </c>
      <c r="P634" s="67" t="s">
        <v>49</v>
      </c>
      <c r="Q634" s="67" t="s">
        <v>36</v>
      </c>
      <c r="R634" s="67" t="s">
        <v>50</v>
      </c>
      <c r="S634" s="67" t="s">
        <v>65</v>
      </c>
      <c r="T634" s="67" t="s">
        <v>75</v>
      </c>
      <c r="U634" s="67" t="s">
        <v>51</v>
      </c>
      <c r="V634" s="67" t="s">
        <v>66</v>
      </c>
      <c r="W634" s="67" t="s">
        <v>54</v>
      </c>
      <c r="X634" s="67" t="s">
        <v>132</v>
      </c>
      <c r="Y634" s="67" t="s">
        <v>103</v>
      </c>
      <c r="Z634" s="67" t="s">
        <v>52</v>
      </c>
      <c r="AA634" s="67" t="s">
        <v>3433</v>
      </c>
      <c r="AB634" s="67"/>
      <c r="AC634" s="67"/>
      <c r="AD634" s="67"/>
      <c r="AE634" s="67"/>
    </row>
    <row r="635" spans="1:31" hidden="1" x14ac:dyDescent="0.25">
      <c r="A635" s="66">
        <v>43675</v>
      </c>
      <c r="B635" s="67">
        <v>5856</v>
      </c>
      <c r="C635" s="67">
        <v>6325</v>
      </c>
      <c r="D635" s="67" t="s">
        <v>3429</v>
      </c>
      <c r="E635" s="67" t="s">
        <v>58</v>
      </c>
      <c r="F635" s="67" t="s">
        <v>59</v>
      </c>
      <c r="G635" s="68">
        <v>0.58333333333333337</v>
      </c>
      <c r="H635" s="69" t="s">
        <v>3430</v>
      </c>
      <c r="I635" s="69" t="s">
        <v>3431</v>
      </c>
      <c r="J635" s="67" t="s">
        <v>3432</v>
      </c>
      <c r="K635" s="67" t="s">
        <v>47</v>
      </c>
      <c r="L635" s="67">
        <v>25</v>
      </c>
      <c r="M635" s="67" t="s">
        <v>31</v>
      </c>
      <c r="N635" s="67" t="s">
        <v>459</v>
      </c>
      <c r="O635" s="67" t="s">
        <v>48</v>
      </c>
      <c r="P635" s="67" t="s">
        <v>49</v>
      </c>
      <c r="Q635" s="67" t="s">
        <v>36</v>
      </c>
      <c r="R635" s="67" t="s">
        <v>50</v>
      </c>
      <c r="S635" s="67" t="s">
        <v>65</v>
      </c>
      <c r="T635" s="67" t="s">
        <v>75</v>
      </c>
      <c r="U635" s="67" t="s">
        <v>51</v>
      </c>
      <c r="V635" s="67" t="s">
        <v>66</v>
      </c>
      <c r="W635" s="67" t="s">
        <v>54</v>
      </c>
      <c r="X635" s="67" t="s">
        <v>132</v>
      </c>
      <c r="Y635" s="67" t="s">
        <v>103</v>
      </c>
      <c r="Z635" s="67" t="s">
        <v>52</v>
      </c>
      <c r="AA635" s="67" t="s">
        <v>3433</v>
      </c>
      <c r="AB635" s="67"/>
      <c r="AC635" s="67"/>
      <c r="AD635" s="67"/>
      <c r="AE635" s="67"/>
    </row>
    <row r="636" spans="1:31" hidden="1" x14ac:dyDescent="0.25">
      <c r="A636" s="66">
        <v>43675</v>
      </c>
      <c r="B636" s="67">
        <v>5851</v>
      </c>
      <c r="C636" s="67">
        <v>6319</v>
      </c>
      <c r="D636" s="67" t="s">
        <v>3434</v>
      </c>
      <c r="E636" s="67" t="s">
        <v>693</v>
      </c>
      <c r="F636" s="67" t="s">
        <v>123</v>
      </c>
      <c r="G636" s="68">
        <v>0.8125</v>
      </c>
      <c r="H636" s="69" t="s">
        <v>3435</v>
      </c>
      <c r="I636" s="69" t="s">
        <v>3436</v>
      </c>
      <c r="J636" s="67" t="s">
        <v>3437</v>
      </c>
      <c r="K636" s="67" t="s">
        <v>47</v>
      </c>
      <c r="L636" s="67">
        <v>62</v>
      </c>
      <c r="M636" s="67" t="s">
        <v>154</v>
      </c>
      <c r="N636" s="67" t="s">
        <v>459</v>
      </c>
      <c r="O636" s="67" t="s">
        <v>133</v>
      </c>
      <c r="P636" s="67" t="s">
        <v>33</v>
      </c>
      <c r="Q636" s="67" t="s">
        <v>36</v>
      </c>
      <c r="R636" s="67" t="s">
        <v>35</v>
      </c>
      <c r="S636" s="67" t="s">
        <v>65</v>
      </c>
      <c r="T636" s="67" t="s">
        <v>36</v>
      </c>
      <c r="U636" s="67" t="s">
        <v>1138</v>
      </c>
      <c r="V636" s="67" t="s">
        <v>157</v>
      </c>
      <c r="W636" s="67" t="s">
        <v>54</v>
      </c>
      <c r="X636" s="67" t="s">
        <v>39</v>
      </c>
      <c r="Y636" s="67" t="s">
        <v>39</v>
      </c>
      <c r="Z636" s="67" t="s">
        <v>40</v>
      </c>
      <c r="AA636" s="67" t="s">
        <v>3438</v>
      </c>
      <c r="AB636" s="67" t="s">
        <v>3439</v>
      </c>
      <c r="AC636" s="67" t="s">
        <v>3440</v>
      </c>
      <c r="AD636" s="67" t="s">
        <v>3441</v>
      </c>
      <c r="AE636" s="67"/>
    </row>
    <row r="637" spans="1:31" hidden="1" x14ac:dyDescent="0.25">
      <c r="A637" s="66">
        <v>43674</v>
      </c>
      <c r="B637" s="67">
        <v>5858</v>
      </c>
      <c r="C637" s="67">
        <v>6327</v>
      </c>
      <c r="D637" s="67" t="s">
        <v>3442</v>
      </c>
      <c r="E637" s="67" t="s">
        <v>63</v>
      </c>
      <c r="F637" s="67" t="s">
        <v>41</v>
      </c>
      <c r="G637" s="68">
        <v>0.62291666666666667</v>
      </c>
      <c r="H637" s="69" t="s">
        <v>3443</v>
      </c>
      <c r="I637" s="69" t="s">
        <v>3444</v>
      </c>
      <c r="J637" s="67" t="s">
        <v>3445</v>
      </c>
      <c r="K637" s="67" t="s">
        <v>30</v>
      </c>
      <c r="L637" s="67">
        <v>3</v>
      </c>
      <c r="M637" s="67" t="s">
        <v>31</v>
      </c>
      <c r="N637" s="67" t="s">
        <v>36</v>
      </c>
      <c r="O637" s="67" t="s">
        <v>36</v>
      </c>
      <c r="P637" s="67" t="s">
        <v>33</v>
      </c>
      <c r="Q637" s="67" t="s">
        <v>36</v>
      </c>
      <c r="R637" s="67" t="s">
        <v>76</v>
      </c>
      <c r="S637" s="67" t="s">
        <v>65</v>
      </c>
      <c r="T637" s="67" t="s">
        <v>36</v>
      </c>
      <c r="U637" s="67" t="s">
        <v>109</v>
      </c>
      <c r="V637" s="67" t="s">
        <v>66</v>
      </c>
      <c r="W637" s="67" t="s">
        <v>54</v>
      </c>
      <c r="X637" s="67" t="s">
        <v>107</v>
      </c>
      <c r="Y637" s="67" t="s">
        <v>129</v>
      </c>
      <c r="Z637" s="67" t="s">
        <v>108</v>
      </c>
      <c r="AA637" s="67" t="s">
        <v>3446</v>
      </c>
      <c r="AB637" s="67" t="s">
        <v>3447</v>
      </c>
      <c r="AC637" s="67" t="s">
        <v>3448</v>
      </c>
      <c r="AD637" s="67"/>
      <c r="AE637" s="67"/>
    </row>
    <row r="638" spans="1:31" hidden="1" x14ac:dyDescent="0.25">
      <c r="A638" s="66">
        <v>43674</v>
      </c>
      <c r="B638" s="67">
        <v>5855</v>
      </c>
      <c r="C638" s="67">
        <v>6323</v>
      </c>
      <c r="D638" s="67" t="s">
        <v>2045</v>
      </c>
      <c r="E638" s="67" t="s">
        <v>63</v>
      </c>
      <c r="F638" s="67" t="s">
        <v>41</v>
      </c>
      <c r="G638" s="68">
        <v>0.61319444444444449</v>
      </c>
      <c r="H638" s="69" t="s">
        <v>3449</v>
      </c>
      <c r="I638" s="69" t="s">
        <v>3450</v>
      </c>
      <c r="J638" s="67" t="s">
        <v>3451</v>
      </c>
      <c r="K638" s="67" t="s">
        <v>47</v>
      </c>
      <c r="L638" s="67">
        <v>63</v>
      </c>
      <c r="M638" s="67" t="s">
        <v>31</v>
      </c>
      <c r="N638" s="67" t="s">
        <v>36</v>
      </c>
      <c r="O638" s="67" t="s">
        <v>36</v>
      </c>
      <c r="P638" s="67" t="s">
        <v>33</v>
      </c>
      <c r="Q638" s="67" t="s">
        <v>36</v>
      </c>
      <c r="R638" s="67" t="s">
        <v>76</v>
      </c>
      <c r="S638" s="67" t="s">
        <v>65</v>
      </c>
      <c r="T638" s="67" t="s">
        <v>36</v>
      </c>
      <c r="U638" s="67" t="s">
        <v>109</v>
      </c>
      <c r="V638" s="67" t="s">
        <v>66</v>
      </c>
      <c r="W638" s="67" t="s">
        <v>54</v>
      </c>
      <c r="X638" s="67" t="s">
        <v>107</v>
      </c>
      <c r="Y638" s="67" t="s">
        <v>129</v>
      </c>
      <c r="Z638" s="67" t="s">
        <v>108</v>
      </c>
      <c r="AA638" s="67" t="s">
        <v>3452</v>
      </c>
      <c r="AB638" s="67" t="s">
        <v>3453</v>
      </c>
      <c r="AC638" s="67"/>
      <c r="AD638" s="67"/>
      <c r="AE638" s="67"/>
    </row>
    <row r="639" spans="1:31" hidden="1" x14ac:dyDescent="0.25">
      <c r="A639" s="66">
        <v>43674</v>
      </c>
      <c r="B639" s="67">
        <v>5854</v>
      </c>
      <c r="C639" s="67">
        <v>6322</v>
      </c>
      <c r="D639" s="67" t="s">
        <v>3454</v>
      </c>
      <c r="E639" s="67" t="s">
        <v>63</v>
      </c>
      <c r="F639" s="67" t="s">
        <v>41</v>
      </c>
      <c r="G639" s="68">
        <v>0.72222222222222221</v>
      </c>
      <c r="H639" s="69" t="s">
        <v>3455</v>
      </c>
      <c r="I639" s="69" t="s">
        <v>3456</v>
      </c>
      <c r="J639" s="67" t="s">
        <v>3457</v>
      </c>
      <c r="K639" s="67" t="s">
        <v>47</v>
      </c>
      <c r="L639" s="67">
        <v>26</v>
      </c>
      <c r="M639" s="67" t="s">
        <v>3458</v>
      </c>
      <c r="N639" s="67" t="s">
        <v>36</v>
      </c>
      <c r="O639" s="67" t="s">
        <v>53</v>
      </c>
      <c r="P639" s="67" t="s">
        <v>33</v>
      </c>
      <c r="Q639" s="67" t="s">
        <v>36</v>
      </c>
      <c r="R639" s="67" t="s">
        <v>76</v>
      </c>
      <c r="S639" s="67" t="s">
        <v>65</v>
      </c>
      <c r="T639" s="67" t="s">
        <v>36</v>
      </c>
      <c r="U639" s="67" t="s">
        <v>109</v>
      </c>
      <c r="V639" s="67" t="s">
        <v>66</v>
      </c>
      <c r="W639" s="67" t="s">
        <v>54</v>
      </c>
      <c r="X639" s="67" t="s">
        <v>39</v>
      </c>
      <c r="Y639" s="67" t="s">
        <v>39</v>
      </c>
      <c r="Z639" s="67" t="s">
        <v>40</v>
      </c>
      <c r="AA639" s="67" t="s">
        <v>3459</v>
      </c>
      <c r="AB639" s="67" t="s">
        <v>3460</v>
      </c>
      <c r="AC639" s="67"/>
      <c r="AD639" s="67"/>
      <c r="AE639" s="67"/>
    </row>
    <row r="640" spans="1:31" hidden="1" x14ac:dyDescent="0.25">
      <c r="A640" s="66">
        <v>43674</v>
      </c>
      <c r="B640" s="67">
        <v>5852</v>
      </c>
      <c r="C640" s="67">
        <v>6320</v>
      </c>
      <c r="D640" s="67" t="s">
        <v>3461</v>
      </c>
      <c r="E640" s="67" t="s">
        <v>156</v>
      </c>
      <c r="F640" s="67" t="s">
        <v>123</v>
      </c>
      <c r="G640" s="68">
        <v>0.70833333333333337</v>
      </c>
      <c r="H640" s="69" t="s">
        <v>3462</v>
      </c>
      <c r="I640" s="69" t="s">
        <v>3463</v>
      </c>
      <c r="J640" s="67" t="s">
        <v>3464</v>
      </c>
      <c r="K640" s="67" t="s">
        <v>47</v>
      </c>
      <c r="L640" s="67">
        <v>50</v>
      </c>
      <c r="M640" s="67" t="s">
        <v>31</v>
      </c>
      <c r="N640" s="67" t="s">
        <v>36</v>
      </c>
      <c r="O640" s="67" t="s">
        <v>36</v>
      </c>
      <c r="P640" s="67" t="s">
        <v>33</v>
      </c>
      <c r="Q640" s="67" t="s">
        <v>36</v>
      </c>
      <c r="R640" s="67" t="s">
        <v>35</v>
      </c>
      <c r="S640" s="67" t="s">
        <v>43</v>
      </c>
      <c r="T640" s="67" t="s">
        <v>36</v>
      </c>
      <c r="U640" s="67" t="s">
        <v>51</v>
      </c>
      <c r="V640" s="67" t="s">
        <v>37</v>
      </c>
      <c r="W640" s="67" t="s">
        <v>54</v>
      </c>
      <c r="X640" s="67" t="s">
        <v>39</v>
      </c>
      <c r="Y640" s="67" t="s">
        <v>158</v>
      </c>
      <c r="Z640" s="67" t="s">
        <v>40</v>
      </c>
      <c r="AA640" s="67" t="s">
        <v>3465</v>
      </c>
      <c r="AB640" s="67" t="s">
        <v>3466</v>
      </c>
      <c r="AC640" s="67" t="s">
        <v>3467</v>
      </c>
      <c r="AD640" s="67" t="s">
        <v>3468</v>
      </c>
      <c r="AE640" s="67"/>
    </row>
    <row r="641" spans="1:31" hidden="1" x14ac:dyDescent="0.25">
      <c r="A641" s="66">
        <v>43674</v>
      </c>
      <c r="B641" s="67">
        <v>5850</v>
      </c>
      <c r="C641" s="67">
        <v>6318</v>
      </c>
      <c r="D641" s="67" t="s">
        <v>3469</v>
      </c>
      <c r="E641" s="67" t="s">
        <v>125</v>
      </c>
      <c r="F641" s="67" t="s">
        <v>46</v>
      </c>
      <c r="G641" s="68">
        <v>0.79166666666666663</v>
      </c>
      <c r="H641" s="69" t="s">
        <v>3470</v>
      </c>
      <c r="I641" s="69" t="s">
        <v>3471</v>
      </c>
      <c r="J641" s="67" t="s">
        <v>3472</v>
      </c>
      <c r="K641" s="67" t="s">
        <v>30</v>
      </c>
      <c r="L641" s="67">
        <v>45</v>
      </c>
      <c r="M641" s="67" t="s">
        <v>118</v>
      </c>
      <c r="N641" s="67" t="s">
        <v>36</v>
      </c>
      <c r="O641" s="67" t="s">
        <v>53</v>
      </c>
      <c r="P641" s="67" t="s">
        <v>33</v>
      </c>
      <c r="Q641" s="67" t="s">
        <v>36</v>
      </c>
      <c r="R641" s="67" t="s">
        <v>76</v>
      </c>
      <c r="S641" s="67" t="s">
        <v>65</v>
      </c>
      <c r="T641" s="67" t="s">
        <v>36</v>
      </c>
      <c r="U641" s="67" t="s">
        <v>3473</v>
      </c>
      <c r="V641" s="67" t="s">
        <v>66</v>
      </c>
      <c r="W641" s="67" t="s">
        <v>54</v>
      </c>
      <c r="X641" s="67" t="s">
        <v>107</v>
      </c>
      <c r="Y641" s="67" t="s">
        <v>129</v>
      </c>
      <c r="Z641" s="67" t="s">
        <v>108</v>
      </c>
      <c r="AA641" s="67" t="s">
        <v>3474</v>
      </c>
      <c r="AB641" s="67" t="s">
        <v>3475</v>
      </c>
      <c r="AC641" s="67"/>
      <c r="AD641" s="67"/>
      <c r="AE641" s="67"/>
    </row>
    <row r="642" spans="1:31" hidden="1" x14ac:dyDescent="0.25">
      <c r="A642" s="66">
        <v>43674</v>
      </c>
      <c r="B642" s="67">
        <v>5847</v>
      </c>
      <c r="C642" s="67">
        <v>6315</v>
      </c>
      <c r="D642" s="67" t="s">
        <v>3369</v>
      </c>
      <c r="E642" s="67" t="s">
        <v>3370</v>
      </c>
      <c r="F642" s="67" t="s">
        <v>327</v>
      </c>
      <c r="G642" s="68">
        <v>0.58333333333333337</v>
      </c>
      <c r="H642" s="69" t="s">
        <v>3371</v>
      </c>
      <c r="I642" s="69" t="s">
        <v>3372</v>
      </c>
      <c r="J642" s="67" t="s">
        <v>3373</v>
      </c>
      <c r="K642" s="67" t="s">
        <v>47</v>
      </c>
      <c r="L642" s="67">
        <v>26</v>
      </c>
      <c r="M642" s="67" t="s">
        <v>31</v>
      </c>
      <c r="N642" s="67" t="s">
        <v>32</v>
      </c>
      <c r="O642" s="67" t="s">
        <v>36</v>
      </c>
      <c r="P642" s="67" t="s">
        <v>33</v>
      </c>
      <c r="Q642" s="67" t="s">
        <v>36</v>
      </c>
      <c r="R642" s="67" t="s">
        <v>35</v>
      </c>
      <c r="S642" s="67" t="s">
        <v>152</v>
      </c>
      <c r="T642" s="67" t="s">
        <v>36</v>
      </c>
      <c r="U642" s="67" t="s">
        <v>44</v>
      </c>
      <c r="V642" s="67" t="s">
        <v>37</v>
      </c>
      <c r="W642" s="67" t="s">
        <v>801</v>
      </c>
      <c r="X642" s="67" t="s">
        <v>71</v>
      </c>
      <c r="Y642" s="67" t="s">
        <v>103</v>
      </c>
      <c r="Z642" s="67" t="s">
        <v>45</v>
      </c>
      <c r="AA642" s="67" t="s">
        <v>3374</v>
      </c>
      <c r="AB642" s="67" t="s">
        <v>3375</v>
      </c>
      <c r="AC642" s="67" t="s">
        <v>3376</v>
      </c>
      <c r="AD642" s="67" t="s">
        <v>3555</v>
      </c>
      <c r="AE642" s="67"/>
    </row>
    <row r="643" spans="1:31" hidden="1" x14ac:dyDescent="0.25">
      <c r="A643" s="66">
        <v>43674</v>
      </c>
      <c r="B643" s="67">
        <v>5845</v>
      </c>
      <c r="C643" s="67">
        <v>6313</v>
      </c>
      <c r="D643" s="67" t="s">
        <v>3377</v>
      </c>
      <c r="E643" s="67" t="s">
        <v>74</v>
      </c>
      <c r="F643" s="67" t="s">
        <v>74</v>
      </c>
      <c r="G643" s="68">
        <v>0.5</v>
      </c>
      <c r="H643" s="69" t="s">
        <v>3378</v>
      </c>
      <c r="I643" s="69" t="s">
        <v>3379</v>
      </c>
      <c r="J643" s="67" t="s">
        <v>3380</v>
      </c>
      <c r="K643" s="67" t="s">
        <v>47</v>
      </c>
      <c r="L643" s="67">
        <v>70</v>
      </c>
      <c r="M643" s="67" t="s">
        <v>31</v>
      </c>
      <c r="N643" s="67" t="s">
        <v>36</v>
      </c>
      <c r="O643" s="67" t="s">
        <v>36</v>
      </c>
      <c r="P643" s="67" t="s">
        <v>42</v>
      </c>
      <c r="Q643" s="67" t="s">
        <v>60</v>
      </c>
      <c r="R643" s="67" t="s">
        <v>35</v>
      </c>
      <c r="S643" s="67" t="s">
        <v>65</v>
      </c>
      <c r="T643" s="67" t="s">
        <v>36</v>
      </c>
      <c r="U643" s="67" t="s">
        <v>109</v>
      </c>
      <c r="V643" s="67" t="s">
        <v>66</v>
      </c>
      <c r="W643" s="67" t="s">
        <v>54</v>
      </c>
      <c r="X643" s="67" t="s">
        <v>107</v>
      </c>
      <c r="Y643" s="67" t="s">
        <v>129</v>
      </c>
      <c r="Z643" s="67" t="s">
        <v>108</v>
      </c>
      <c r="AA643" s="67" t="s">
        <v>3381</v>
      </c>
      <c r="AB643" s="67" t="s">
        <v>3476</v>
      </c>
      <c r="AC643" s="67" t="s">
        <v>3477</v>
      </c>
      <c r="AD643" s="67"/>
      <c r="AE643" s="67"/>
    </row>
    <row r="644" spans="1:31" hidden="1" x14ac:dyDescent="0.25">
      <c r="A644" s="66">
        <v>43674</v>
      </c>
      <c r="B644" s="67">
        <v>5844</v>
      </c>
      <c r="C644" s="67">
        <v>6312</v>
      </c>
      <c r="D644" s="67" t="s">
        <v>3279</v>
      </c>
      <c r="E644" s="67" t="s">
        <v>137</v>
      </c>
      <c r="F644" s="67" t="s">
        <v>122</v>
      </c>
      <c r="G644" s="68">
        <v>0.50694444444444442</v>
      </c>
      <c r="H644" s="69" t="s">
        <v>3280</v>
      </c>
      <c r="I644" s="69" t="s">
        <v>3281</v>
      </c>
      <c r="J644" s="67" t="s">
        <v>3382</v>
      </c>
      <c r="K644" s="67" t="s">
        <v>47</v>
      </c>
      <c r="L644" s="67">
        <v>81</v>
      </c>
      <c r="M644" s="67" t="s">
        <v>31</v>
      </c>
      <c r="N644" s="67" t="s">
        <v>36</v>
      </c>
      <c r="O644" s="67" t="s">
        <v>36</v>
      </c>
      <c r="P644" s="67" t="s">
        <v>33</v>
      </c>
      <c r="Q644" s="67" t="s">
        <v>60</v>
      </c>
      <c r="R644" s="67" t="s">
        <v>35</v>
      </c>
      <c r="S644" s="67" t="s">
        <v>65</v>
      </c>
      <c r="T644" s="67" t="s">
        <v>927</v>
      </c>
      <c r="U644" s="67" t="s">
        <v>109</v>
      </c>
      <c r="V644" s="67" t="s">
        <v>66</v>
      </c>
      <c r="W644" s="67" t="s">
        <v>54</v>
      </c>
      <c r="X644" s="67" t="s">
        <v>36</v>
      </c>
      <c r="Y644" s="67" t="s">
        <v>129</v>
      </c>
      <c r="Z644" s="67" t="s">
        <v>108</v>
      </c>
      <c r="AA644" s="67" t="s">
        <v>3383</v>
      </c>
      <c r="AB644" s="67" t="s">
        <v>3384</v>
      </c>
      <c r="AC644" s="67" t="s">
        <v>3285</v>
      </c>
      <c r="AD644" s="67"/>
      <c r="AE644" s="67"/>
    </row>
    <row r="645" spans="1:31" hidden="1" x14ac:dyDescent="0.25">
      <c r="A645" s="66">
        <v>43673</v>
      </c>
      <c r="B645" s="67">
        <v>5889</v>
      </c>
      <c r="C645" s="67">
        <v>6355</v>
      </c>
      <c r="D645" s="67" t="s">
        <v>3701</v>
      </c>
      <c r="E645" s="67" t="s">
        <v>2387</v>
      </c>
      <c r="F645" s="67" t="s">
        <v>41</v>
      </c>
      <c r="G645" s="68">
        <v>0.82847222222222228</v>
      </c>
      <c r="H645" s="69" t="s">
        <v>3702</v>
      </c>
      <c r="I645" s="69" t="s">
        <v>3703</v>
      </c>
      <c r="J645" s="67" t="s">
        <v>3704</v>
      </c>
      <c r="K645" s="67" t="s">
        <v>47</v>
      </c>
      <c r="L645" s="67">
        <v>71</v>
      </c>
      <c r="M645" s="67" t="s">
        <v>31</v>
      </c>
      <c r="N645" s="67" t="s">
        <v>32</v>
      </c>
      <c r="O645" s="67" t="s">
        <v>48</v>
      </c>
      <c r="P645" s="67" t="s">
        <v>62</v>
      </c>
      <c r="Q645" s="67" t="s">
        <v>60</v>
      </c>
      <c r="R645" s="67" t="s">
        <v>81</v>
      </c>
      <c r="S645" s="67" t="s">
        <v>3823</v>
      </c>
      <c r="T645" s="67" t="s">
        <v>36</v>
      </c>
      <c r="U645" s="67" t="s">
        <v>70</v>
      </c>
      <c r="V645" s="67" t="s">
        <v>37</v>
      </c>
      <c r="W645" s="67" t="s">
        <v>386</v>
      </c>
      <c r="X645" s="67" t="s">
        <v>71</v>
      </c>
      <c r="Y645" s="67" t="s">
        <v>39</v>
      </c>
      <c r="Z645" s="67" t="s">
        <v>40</v>
      </c>
      <c r="AA645" s="67" t="s">
        <v>3705</v>
      </c>
      <c r="AB645" s="67"/>
      <c r="AC645" s="67"/>
      <c r="AD645" s="67"/>
      <c r="AE645" s="67"/>
    </row>
    <row r="646" spans="1:31" hidden="1" x14ac:dyDescent="0.25">
      <c r="A646" s="66">
        <v>43673</v>
      </c>
      <c r="B646" s="67">
        <v>5865</v>
      </c>
      <c r="C646" s="67">
        <v>6333</v>
      </c>
      <c r="D646" s="67" t="s">
        <v>3556</v>
      </c>
      <c r="E646" s="67" t="s">
        <v>557</v>
      </c>
      <c r="F646" s="67" t="s">
        <v>537</v>
      </c>
      <c r="G646" s="68">
        <v>0.54166666666666663</v>
      </c>
      <c r="H646" s="69" t="s">
        <v>3557</v>
      </c>
      <c r="I646" s="69" t="s">
        <v>3558</v>
      </c>
      <c r="J646" s="67" t="s">
        <v>3559</v>
      </c>
      <c r="K646" s="67" t="s">
        <v>47</v>
      </c>
      <c r="L646" s="67">
        <v>59</v>
      </c>
      <c r="M646" s="67" t="s">
        <v>31</v>
      </c>
      <c r="N646" s="67" t="s">
        <v>32</v>
      </c>
      <c r="O646" s="67" t="s">
        <v>48</v>
      </c>
      <c r="P646" s="67" t="s">
        <v>33</v>
      </c>
      <c r="Q646" s="67" t="s">
        <v>36</v>
      </c>
      <c r="R646" s="67" t="s">
        <v>35</v>
      </c>
      <c r="S646" s="67" t="s">
        <v>2885</v>
      </c>
      <c r="T646" s="67" t="s">
        <v>36</v>
      </c>
      <c r="U646" s="67" t="s">
        <v>44</v>
      </c>
      <c r="V646" s="67" t="s">
        <v>37</v>
      </c>
      <c r="W646" s="67" t="s">
        <v>38</v>
      </c>
      <c r="X646" s="67" t="s">
        <v>71</v>
      </c>
      <c r="Y646" s="67" t="s">
        <v>71</v>
      </c>
      <c r="Z646" s="67" t="s">
        <v>45</v>
      </c>
      <c r="AA646" s="67" t="s">
        <v>3560</v>
      </c>
      <c r="AB646" s="67" t="s">
        <v>3561</v>
      </c>
      <c r="AC646" s="67" t="s">
        <v>3562</v>
      </c>
      <c r="AD646" s="67" t="s">
        <v>3563</v>
      </c>
      <c r="AE646" s="67"/>
    </row>
    <row r="647" spans="1:31" hidden="1" x14ac:dyDescent="0.25">
      <c r="A647" s="66">
        <v>43673</v>
      </c>
      <c r="B647" s="67">
        <v>5853</v>
      </c>
      <c r="C647" s="67">
        <v>6321</v>
      </c>
      <c r="D647" s="67" t="s">
        <v>3478</v>
      </c>
      <c r="E647" s="67" t="s">
        <v>63</v>
      </c>
      <c r="F647" s="67" t="s">
        <v>41</v>
      </c>
      <c r="G647" s="68"/>
      <c r="H647" s="69" t="s">
        <v>3479</v>
      </c>
      <c r="I647" s="69" t="s">
        <v>3480</v>
      </c>
      <c r="J647" s="67" t="s">
        <v>3481</v>
      </c>
      <c r="K647" s="67" t="s">
        <v>47</v>
      </c>
      <c r="L647" s="67"/>
      <c r="M647" s="67" t="s">
        <v>31</v>
      </c>
      <c r="N647" s="67" t="s">
        <v>32</v>
      </c>
      <c r="O647" s="67" t="s">
        <v>36</v>
      </c>
      <c r="P647" s="67" t="s">
        <v>62</v>
      </c>
      <c r="Q647" s="67" t="s">
        <v>36</v>
      </c>
      <c r="R647" s="67" t="s">
        <v>76</v>
      </c>
      <c r="S647" s="67" t="s">
        <v>3823</v>
      </c>
      <c r="T647" s="67" t="s">
        <v>36</v>
      </c>
      <c r="U647" s="67" t="s">
        <v>70</v>
      </c>
      <c r="V647" s="67" t="s">
        <v>37</v>
      </c>
      <c r="W647" s="67" t="s">
        <v>38</v>
      </c>
      <c r="X647" s="67" t="s">
        <v>71</v>
      </c>
      <c r="Y647" s="67" t="s">
        <v>103</v>
      </c>
      <c r="Z647" s="67" t="s">
        <v>1192</v>
      </c>
      <c r="AA647" s="67" t="s">
        <v>3482</v>
      </c>
      <c r="AB647" s="67"/>
      <c r="AC647" s="67"/>
      <c r="AD647" s="67"/>
      <c r="AE647" s="67"/>
    </row>
    <row r="648" spans="1:31" hidden="1" x14ac:dyDescent="0.25">
      <c r="A648" s="66">
        <v>43673</v>
      </c>
      <c r="B648" s="67">
        <v>5849</v>
      </c>
      <c r="C648" s="67">
        <v>6317</v>
      </c>
      <c r="D648" s="67" t="s">
        <v>3483</v>
      </c>
      <c r="E648" s="67" t="s">
        <v>979</v>
      </c>
      <c r="F648" s="67" t="s">
        <v>59</v>
      </c>
      <c r="G648" s="68">
        <v>0.5</v>
      </c>
      <c r="H648" s="69" t="s">
        <v>3484</v>
      </c>
      <c r="I648" s="69" t="s">
        <v>3485</v>
      </c>
      <c r="J648" s="67" t="s">
        <v>3486</v>
      </c>
      <c r="K648" s="67" t="s">
        <v>47</v>
      </c>
      <c r="L648" s="67">
        <v>25</v>
      </c>
      <c r="M648" s="67" t="s">
        <v>31</v>
      </c>
      <c r="N648" s="67" t="s">
        <v>459</v>
      </c>
      <c r="O648" s="67" t="s">
        <v>48</v>
      </c>
      <c r="P648" s="67" t="s">
        <v>49</v>
      </c>
      <c r="Q648" s="67" t="s">
        <v>36</v>
      </c>
      <c r="R648" s="67" t="s">
        <v>50</v>
      </c>
      <c r="S648" s="67" t="s">
        <v>65</v>
      </c>
      <c r="T648" s="67" t="s">
        <v>147</v>
      </c>
      <c r="U648" s="67" t="s">
        <v>51</v>
      </c>
      <c r="V648" s="67" t="s">
        <v>66</v>
      </c>
      <c r="W648" s="67" t="s">
        <v>149</v>
      </c>
      <c r="X648" s="67" t="s">
        <v>107</v>
      </c>
      <c r="Y648" s="67" t="s">
        <v>129</v>
      </c>
      <c r="Z648" s="67" t="s">
        <v>108</v>
      </c>
      <c r="AA648" s="67" t="s">
        <v>3487</v>
      </c>
      <c r="AB648" s="67"/>
      <c r="AC648" s="67"/>
      <c r="AD648" s="67"/>
      <c r="AE648" s="67"/>
    </row>
    <row r="649" spans="1:31" hidden="1" x14ac:dyDescent="0.25">
      <c r="A649" s="66">
        <v>43673</v>
      </c>
      <c r="B649" s="67">
        <v>5848</v>
      </c>
      <c r="C649" s="67">
        <v>6316</v>
      </c>
      <c r="D649" s="67" t="s">
        <v>3415</v>
      </c>
      <c r="E649" s="67" t="s">
        <v>404</v>
      </c>
      <c r="F649" s="67" t="s">
        <v>405</v>
      </c>
      <c r="G649" s="68">
        <v>0.79166666666666663</v>
      </c>
      <c r="H649" s="69" t="s">
        <v>3416</v>
      </c>
      <c r="I649" s="69" t="s">
        <v>3417</v>
      </c>
      <c r="J649" s="67" t="s">
        <v>3418</v>
      </c>
      <c r="K649" s="67" t="s">
        <v>47</v>
      </c>
      <c r="L649" s="67">
        <v>61</v>
      </c>
      <c r="M649" s="67" t="s">
        <v>31</v>
      </c>
      <c r="N649" s="67" t="s">
        <v>36</v>
      </c>
      <c r="O649" s="67" t="s">
        <v>36</v>
      </c>
      <c r="P649" s="67" t="s">
        <v>33</v>
      </c>
      <c r="Q649" s="67" t="s">
        <v>36</v>
      </c>
      <c r="R649" s="67" t="s">
        <v>35</v>
      </c>
      <c r="S649" s="67" t="s">
        <v>65</v>
      </c>
      <c r="T649" s="67" t="s">
        <v>36</v>
      </c>
      <c r="U649" s="67" t="s">
        <v>109</v>
      </c>
      <c r="V649" s="67" t="s">
        <v>66</v>
      </c>
      <c r="W649" s="67" t="s">
        <v>54</v>
      </c>
      <c r="X649" s="67" t="s">
        <v>107</v>
      </c>
      <c r="Y649" s="67" t="s">
        <v>129</v>
      </c>
      <c r="Z649" s="67" t="s">
        <v>108</v>
      </c>
      <c r="AA649" s="67" t="s">
        <v>3419</v>
      </c>
      <c r="AB649" s="67"/>
      <c r="AC649" s="67"/>
      <c r="AD649" s="67"/>
      <c r="AE649" s="67"/>
    </row>
    <row r="650" spans="1:31" hidden="1" x14ac:dyDescent="0.25">
      <c r="A650" s="66">
        <v>43673</v>
      </c>
      <c r="B650" s="67">
        <v>5846</v>
      </c>
      <c r="C650" s="67">
        <v>6314</v>
      </c>
      <c r="D650" s="67" t="s">
        <v>3385</v>
      </c>
      <c r="E650" s="67" t="s">
        <v>404</v>
      </c>
      <c r="F650" s="67" t="s">
        <v>405</v>
      </c>
      <c r="G650" s="68">
        <v>0.85416666666666663</v>
      </c>
      <c r="H650" s="69" t="s">
        <v>3386</v>
      </c>
      <c r="I650" s="69" t="s">
        <v>5399</v>
      </c>
      <c r="J650" s="67" t="s">
        <v>3387</v>
      </c>
      <c r="K650" s="67" t="s">
        <v>47</v>
      </c>
      <c r="L650" s="67">
        <v>8</v>
      </c>
      <c r="M650" s="67" t="s">
        <v>3818</v>
      </c>
      <c r="N650" s="67" t="s">
        <v>459</v>
      </c>
      <c r="O650" s="67" t="s">
        <v>133</v>
      </c>
      <c r="P650" s="67" t="s">
        <v>491</v>
      </c>
      <c r="Q650" s="67" t="s">
        <v>672</v>
      </c>
      <c r="R650" s="67" t="s">
        <v>56</v>
      </c>
      <c r="S650" s="67" t="s">
        <v>65</v>
      </c>
      <c r="T650" s="67" t="s">
        <v>147</v>
      </c>
      <c r="U650" s="67" t="s">
        <v>51</v>
      </c>
      <c r="V650" s="67" t="s">
        <v>157</v>
      </c>
      <c r="W650" s="67" t="s">
        <v>54</v>
      </c>
      <c r="X650" s="67" t="s">
        <v>1308</v>
      </c>
      <c r="Y650" s="67" t="s">
        <v>129</v>
      </c>
      <c r="Z650" s="67" t="s">
        <v>108</v>
      </c>
      <c r="AA650" s="67" t="s">
        <v>3388</v>
      </c>
      <c r="AB650" s="67" t="s">
        <v>3389</v>
      </c>
      <c r="AC650" s="67" t="s">
        <v>3390</v>
      </c>
      <c r="AD650" s="67" t="s">
        <v>3819</v>
      </c>
      <c r="AE650" s="67"/>
    </row>
    <row r="651" spans="1:31" hidden="1" x14ac:dyDescent="0.25">
      <c r="A651" s="66">
        <v>43673</v>
      </c>
      <c r="B651" s="67">
        <v>5843</v>
      </c>
      <c r="C651" s="67">
        <v>6309</v>
      </c>
      <c r="D651" s="67" t="s">
        <v>3391</v>
      </c>
      <c r="E651" s="67" t="s">
        <v>137</v>
      </c>
      <c r="F651" s="67" t="s">
        <v>122</v>
      </c>
      <c r="G651" s="68">
        <v>0.95833333333333337</v>
      </c>
      <c r="H651" s="69" t="s">
        <v>3392</v>
      </c>
      <c r="I651" s="69" t="s">
        <v>3393</v>
      </c>
      <c r="J651" s="67" t="s">
        <v>3394</v>
      </c>
      <c r="K651" s="67" t="s">
        <v>47</v>
      </c>
      <c r="L651" s="67">
        <v>44</v>
      </c>
      <c r="M651" s="67" t="s">
        <v>31</v>
      </c>
      <c r="N651" s="67" t="s">
        <v>126</v>
      </c>
      <c r="O651" s="67" t="s">
        <v>36</v>
      </c>
      <c r="P651" s="67" t="s">
        <v>49</v>
      </c>
      <c r="Q651" s="67" t="s">
        <v>36</v>
      </c>
      <c r="R651" s="67" t="s">
        <v>56</v>
      </c>
      <c r="S651" s="67" t="s">
        <v>3823</v>
      </c>
      <c r="T651" s="67" t="s">
        <v>36</v>
      </c>
      <c r="U651" s="67" t="s">
        <v>51</v>
      </c>
      <c r="V651" s="67" t="s">
        <v>37</v>
      </c>
      <c r="W651" s="67" t="s">
        <v>301</v>
      </c>
      <c r="X651" s="67" t="s">
        <v>39</v>
      </c>
      <c r="Y651" s="67" t="s">
        <v>103</v>
      </c>
      <c r="Z651" s="67" t="s">
        <v>52</v>
      </c>
      <c r="AA651" s="67" t="s">
        <v>3395</v>
      </c>
      <c r="AB651" s="67" t="s">
        <v>3488</v>
      </c>
      <c r="AC651" s="67"/>
      <c r="AD651" s="67"/>
      <c r="AE651" s="67"/>
    </row>
    <row r="652" spans="1:31" hidden="1" x14ac:dyDescent="0.25">
      <c r="A652" s="66">
        <v>43673</v>
      </c>
      <c r="B652" s="67">
        <v>5843</v>
      </c>
      <c r="C652" s="67">
        <v>6310</v>
      </c>
      <c r="D652" s="67" t="s">
        <v>3391</v>
      </c>
      <c r="E652" s="67" t="s">
        <v>137</v>
      </c>
      <c r="F652" s="67" t="s">
        <v>122</v>
      </c>
      <c r="G652" s="68">
        <v>0.95833333333333337</v>
      </c>
      <c r="H652" s="69" t="s">
        <v>3392</v>
      </c>
      <c r="I652" s="69" t="s">
        <v>3393</v>
      </c>
      <c r="J652" s="67" t="s">
        <v>3394</v>
      </c>
      <c r="K652" s="67" t="s">
        <v>47</v>
      </c>
      <c r="L652" s="67">
        <v>44</v>
      </c>
      <c r="M652" s="67" t="s">
        <v>31</v>
      </c>
      <c r="N652" s="67" t="s">
        <v>126</v>
      </c>
      <c r="O652" s="67" t="s">
        <v>36</v>
      </c>
      <c r="P652" s="67" t="s">
        <v>49</v>
      </c>
      <c r="Q652" s="67" t="s">
        <v>36</v>
      </c>
      <c r="R652" s="67" t="s">
        <v>50</v>
      </c>
      <c r="S652" s="67" t="s">
        <v>3823</v>
      </c>
      <c r="T652" s="67" t="s">
        <v>36</v>
      </c>
      <c r="U652" s="67" t="s">
        <v>51</v>
      </c>
      <c r="V652" s="67" t="s">
        <v>37</v>
      </c>
      <c r="W652" s="67" t="s">
        <v>301</v>
      </c>
      <c r="X652" s="67" t="s">
        <v>39</v>
      </c>
      <c r="Y652" s="67" t="s">
        <v>103</v>
      </c>
      <c r="Z652" s="67" t="s">
        <v>52</v>
      </c>
      <c r="AA652" s="67" t="s">
        <v>3395</v>
      </c>
      <c r="AB652" s="67" t="s">
        <v>3488</v>
      </c>
      <c r="AC652" s="67"/>
      <c r="AD652" s="67"/>
      <c r="AE652" s="67"/>
    </row>
    <row r="653" spans="1:31" hidden="1" x14ac:dyDescent="0.25">
      <c r="A653" s="66">
        <v>43673</v>
      </c>
      <c r="B653" s="67">
        <v>5842</v>
      </c>
      <c r="C653" s="67">
        <v>6307</v>
      </c>
      <c r="D653" s="67" t="s">
        <v>3396</v>
      </c>
      <c r="E653" s="67" t="s">
        <v>121</v>
      </c>
      <c r="F653" s="67" t="s">
        <v>122</v>
      </c>
      <c r="G653" s="68">
        <v>0.84375</v>
      </c>
      <c r="H653" s="69" t="s">
        <v>3397</v>
      </c>
      <c r="I653" s="69" t="s">
        <v>3398</v>
      </c>
      <c r="J653" s="67" t="s">
        <v>3399</v>
      </c>
      <c r="K653" s="67" t="s">
        <v>47</v>
      </c>
      <c r="L653" s="67">
        <v>27</v>
      </c>
      <c r="M653" s="67" t="s">
        <v>3541</v>
      </c>
      <c r="N653" s="67" t="s">
        <v>459</v>
      </c>
      <c r="O653" s="67" t="s">
        <v>133</v>
      </c>
      <c r="P653" s="67" t="s">
        <v>49</v>
      </c>
      <c r="Q653" s="67" t="s">
        <v>36</v>
      </c>
      <c r="R653" s="67" t="s">
        <v>50</v>
      </c>
      <c r="S653" s="67" t="s">
        <v>3823</v>
      </c>
      <c r="T653" s="67" t="s">
        <v>147</v>
      </c>
      <c r="U653" s="67" t="s">
        <v>51</v>
      </c>
      <c r="V653" s="67" t="s">
        <v>37</v>
      </c>
      <c r="W653" s="67" t="s">
        <v>149</v>
      </c>
      <c r="X653" s="67" t="s">
        <v>39</v>
      </c>
      <c r="Y653" s="67" t="s">
        <v>103</v>
      </c>
      <c r="Z653" s="67" t="s">
        <v>52</v>
      </c>
      <c r="AA653" s="67" t="s">
        <v>3400</v>
      </c>
      <c r="AB653" s="67" t="s">
        <v>3564</v>
      </c>
      <c r="AC653" s="67"/>
      <c r="AD653" s="67"/>
      <c r="AE653" s="67"/>
    </row>
    <row r="654" spans="1:31" hidden="1" x14ac:dyDescent="0.25">
      <c r="A654" s="66">
        <v>43673</v>
      </c>
      <c r="B654" s="67">
        <v>5842</v>
      </c>
      <c r="C654" s="67">
        <v>6308</v>
      </c>
      <c r="D654" s="67" t="s">
        <v>3396</v>
      </c>
      <c r="E654" s="67" t="s">
        <v>121</v>
      </c>
      <c r="F654" s="67" t="s">
        <v>122</v>
      </c>
      <c r="G654" s="68">
        <v>0.84375</v>
      </c>
      <c r="H654" s="69" t="s">
        <v>3397</v>
      </c>
      <c r="I654" s="69" t="s">
        <v>3398</v>
      </c>
      <c r="J654" s="67" t="s">
        <v>3399</v>
      </c>
      <c r="K654" s="67" t="s">
        <v>47</v>
      </c>
      <c r="L654" s="67">
        <v>59</v>
      </c>
      <c r="M654" s="67" t="s">
        <v>3541</v>
      </c>
      <c r="N654" s="67" t="s">
        <v>459</v>
      </c>
      <c r="O654" s="67" t="s">
        <v>133</v>
      </c>
      <c r="P654" s="67" t="s">
        <v>49</v>
      </c>
      <c r="Q654" s="67" t="s">
        <v>36</v>
      </c>
      <c r="R654" s="67" t="s">
        <v>50</v>
      </c>
      <c r="S654" s="67" t="s">
        <v>3823</v>
      </c>
      <c r="T654" s="67" t="s">
        <v>147</v>
      </c>
      <c r="U654" s="67" t="s">
        <v>51</v>
      </c>
      <c r="V654" s="67" t="s">
        <v>37</v>
      </c>
      <c r="W654" s="67" t="s">
        <v>149</v>
      </c>
      <c r="X654" s="67" t="s">
        <v>39</v>
      </c>
      <c r="Y654" s="67" t="s">
        <v>103</v>
      </c>
      <c r="Z654" s="67" t="s">
        <v>52</v>
      </c>
      <c r="AA654" s="67" t="s">
        <v>3400</v>
      </c>
      <c r="AB654" s="67" t="s">
        <v>3564</v>
      </c>
      <c r="AC654" s="67"/>
      <c r="AD654" s="67"/>
      <c r="AE654" s="67"/>
    </row>
    <row r="655" spans="1:31" hidden="1" x14ac:dyDescent="0.25">
      <c r="A655" s="66">
        <v>43673</v>
      </c>
      <c r="B655" s="67">
        <v>5841</v>
      </c>
      <c r="C655" s="67">
        <v>6306</v>
      </c>
      <c r="D655" s="67" t="s">
        <v>3401</v>
      </c>
      <c r="E655" s="67" t="s">
        <v>74</v>
      </c>
      <c r="F655" s="67" t="s">
        <v>74</v>
      </c>
      <c r="G655" s="68"/>
      <c r="H655" s="69" t="s">
        <v>3402</v>
      </c>
      <c r="I655" s="69" t="s">
        <v>3403</v>
      </c>
      <c r="J655" s="67" t="s">
        <v>3404</v>
      </c>
      <c r="K655" s="67" t="s">
        <v>47</v>
      </c>
      <c r="L655" s="67">
        <v>87</v>
      </c>
      <c r="M655" s="67" t="s">
        <v>31</v>
      </c>
      <c r="N655" s="67" t="s">
        <v>32</v>
      </c>
      <c r="O655" s="67" t="s">
        <v>36</v>
      </c>
      <c r="P655" s="67" t="s">
        <v>62</v>
      </c>
      <c r="Q655" s="67" t="s">
        <v>60</v>
      </c>
      <c r="R655" s="67" t="s">
        <v>35</v>
      </c>
      <c r="S655" s="67" t="s">
        <v>3823</v>
      </c>
      <c r="T655" s="67" t="s">
        <v>36</v>
      </c>
      <c r="U655" s="67" t="s">
        <v>44</v>
      </c>
      <c r="V655" s="67" t="s">
        <v>37</v>
      </c>
      <c r="W655" s="67" t="s">
        <v>38</v>
      </c>
      <c r="X655" s="67" t="s">
        <v>71</v>
      </c>
      <c r="Y655" s="67" t="s">
        <v>103</v>
      </c>
      <c r="Z655" s="67" t="s">
        <v>45</v>
      </c>
      <c r="AA655" s="67" t="s">
        <v>3405</v>
      </c>
      <c r="AB655" s="67" t="s">
        <v>3406</v>
      </c>
      <c r="AC655" s="67"/>
      <c r="AD655" s="67"/>
      <c r="AE655" s="67"/>
    </row>
    <row r="656" spans="1:31" hidden="1" x14ac:dyDescent="0.25">
      <c r="A656" s="66">
        <v>43673</v>
      </c>
      <c r="B656" s="67">
        <v>5840</v>
      </c>
      <c r="C656" s="67">
        <v>6305</v>
      </c>
      <c r="D656" s="67" t="s">
        <v>3407</v>
      </c>
      <c r="E656" s="67" t="s">
        <v>58</v>
      </c>
      <c r="F656" s="67" t="s">
        <v>59</v>
      </c>
      <c r="G656" s="68">
        <v>0.75</v>
      </c>
      <c r="H656" s="69" t="s">
        <v>3408</v>
      </c>
      <c r="I656" s="69" t="s">
        <v>3409</v>
      </c>
      <c r="J656" s="67" t="s">
        <v>3410</v>
      </c>
      <c r="K656" s="67" t="s">
        <v>47</v>
      </c>
      <c r="L656" s="67"/>
      <c r="M656" s="67" t="s">
        <v>31</v>
      </c>
      <c r="N656" s="67" t="s">
        <v>615</v>
      </c>
      <c r="O656" s="67" t="s">
        <v>36</v>
      </c>
      <c r="P656" s="67" t="s">
        <v>33</v>
      </c>
      <c r="Q656" s="67" t="s">
        <v>36</v>
      </c>
      <c r="R656" s="67" t="s">
        <v>35</v>
      </c>
      <c r="S656" s="67" t="s">
        <v>65</v>
      </c>
      <c r="T656" s="67" t="s">
        <v>36</v>
      </c>
      <c r="U656" s="67" t="s">
        <v>109</v>
      </c>
      <c r="V656" s="67" t="s">
        <v>66</v>
      </c>
      <c r="W656" s="67" t="s">
        <v>54</v>
      </c>
      <c r="X656" s="67" t="s">
        <v>107</v>
      </c>
      <c r="Y656" s="67" t="s">
        <v>129</v>
      </c>
      <c r="Z656" s="67" t="s">
        <v>40</v>
      </c>
      <c r="AA656" s="67" t="s">
        <v>3411</v>
      </c>
      <c r="AB656" s="67" t="s">
        <v>3412</v>
      </c>
      <c r="AC656" s="67" t="s">
        <v>3413</v>
      </c>
      <c r="AD656" s="67" t="s">
        <v>3414</v>
      </c>
      <c r="AE656" s="67"/>
    </row>
    <row r="657" spans="1:31" hidden="1" x14ac:dyDescent="0.25">
      <c r="A657" s="66">
        <v>43673</v>
      </c>
      <c r="B657" s="67">
        <v>5840</v>
      </c>
      <c r="C657" s="67">
        <v>6311</v>
      </c>
      <c r="D657" s="67" t="s">
        <v>3407</v>
      </c>
      <c r="E657" s="67" t="s">
        <v>58</v>
      </c>
      <c r="F657" s="67" t="s">
        <v>59</v>
      </c>
      <c r="G657" s="68">
        <v>0.75</v>
      </c>
      <c r="H657" s="69" t="s">
        <v>3408</v>
      </c>
      <c r="I657" s="69" t="s">
        <v>3409</v>
      </c>
      <c r="J657" s="67" t="s">
        <v>3410</v>
      </c>
      <c r="K657" s="67" t="s">
        <v>30</v>
      </c>
      <c r="L657" s="67"/>
      <c r="M657" s="67" t="s">
        <v>31</v>
      </c>
      <c r="N657" s="67" t="s">
        <v>615</v>
      </c>
      <c r="O657" s="67" t="s">
        <v>36</v>
      </c>
      <c r="P657" s="67" t="s">
        <v>49</v>
      </c>
      <c r="Q657" s="67" t="s">
        <v>36</v>
      </c>
      <c r="R657" s="67" t="s">
        <v>50</v>
      </c>
      <c r="S657" s="67" t="s">
        <v>65</v>
      </c>
      <c r="T657" s="67" t="s">
        <v>36</v>
      </c>
      <c r="U657" s="67" t="s">
        <v>51</v>
      </c>
      <c r="V657" s="67" t="s">
        <v>66</v>
      </c>
      <c r="W657" s="67" t="s">
        <v>54</v>
      </c>
      <c r="X657" s="67" t="s">
        <v>107</v>
      </c>
      <c r="Y657" s="67" t="s">
        <v>105</v>
      </c>
      <c r="Z657" s="67" t="s">
        <v>40</v>
      </c>
      <c r="AA657" s="67" t="s">
        <v>3411</v>
      </c>
      <c r="AB657" s="67" t="s">
        <v>3412</v>
      </c>
      <c r="AC657" s="67" t="s">
        <v>3413</v>
      </c>
      <c r="AD657" s="67" t="s">
        <v>3414</v>
      </c>
      <c r="AE657" s="67"/>
    </row>
    <row r="658" spans="1:31" hidden="1" x14ac:dyDescent="0.25">
      <c r="A658" s="66">
        <v>43672</v>
      </c>
      <c r="B658" s="67">
        <v>5831</v>
      </c>
      <c r="C658" s="67">
        <v>6296</v>
      </c>
      <c r="D658" s="67" t="s">
        <v>3250</v>
      </c>
      <c r="E658" s="67" t="s">
        <v>125</v>
      </c>
      <c r="F658" s="67" t="s">
        <v>46</v>
      </c>
      <c r="G658" s="68">
        <v>0.375</v>
      </c>
      <c r="H658" s="69" t="s">
        <v>3251</v>
      </c>
      <c r="I658" s="69" t="s">
        <v>3252</v>
      </c>
      <c r="J658" s="67" t="s">
        <v>3253</v>
      </c>
      <c r="K658" s="67" t="s">
        <v>47</v>
      </c>
      <c r="L658" s="67">
        <v>70</v>
      </c>
      <c r="M658" s="67" t="s">
        <v>31</v>
      </c>
      <c r="N658" s="67" t="s">
        <v>459</v>
      </c>
      <c r="O658" s="67" t="s">
        <v>48</v>
      </c>
      <c r="P658" s="67" t="s">
        <v>33</v>
      </c>
      <c r="Q658" s="67" t="s">
        <v>60</v>
      </c>
      <c r="R658" s="67" t="s">
        <v>76</v>
      </c>
      <c r="S658" s="67" t="s">
        <v>65</v>
      </c>
      <c r="T658" s="67" t="s">
        <v>36</v>
      </c>
      <c r="U658" s="67" t="s">
        <v>82</v>
      </c>
      <c r="V658" s="67" t="s">
        <v>157</v>
      </c>
      <c r="W658" s="67" t="s">
        <v>54</v>
      </c>
      <c r="X658" s="67" t="s">
        <v>39</v>
      </c>
      <c r="Y658" s="67" t="s">
        <v>39</v>
      </c>
      <c r="Z658" s="67" t="s">
        <v>40</v>
      </c>
      <c r="AA658" s="67" t="s">
        <v>3254</v>
      </c>
      <c r="AB658" s="67" t="s">
        <v>3255</v>
      </c>
      <c r="AC658" s="67"/>
      <c r="AD658" s="67"/>
      <c r="AE658" s="67"/>
    </row>
    <row r="659" spans="1:31" hidden="1" x14ac:dyDescent="0.25">
      <c r="A659" s="66">
        <v>43671</v>
      </c>
      <c r="B659" s="67">
        <v>5922</v>
      </c>
      <c r="C659" s="67">
        <v>6403</v>
      </c>
      <c r="D659" s="67" t="s">
        <v>991</v>
      </c>
      <c r="E659" s="67" t="s">
        <v>106</v>
      </c>
      <c r="F659" s="67" t="s">
        <v>41</v>
      </c>
      <c r="G659" s="68"/>
      <c r="H659" s="69" t="s">
        <v>4272</v>
      </c>
      <c r="I659" s="69" t="s">
        <v>4273</v>
      </c>
      <c r="J659" s="67" t="s">
        <v>4274</v>
      </c>
      <c r="K659" s="67" t="s">
        <v>47</v>
      </c>
      <c r="L659" s="67">
        <v>44</v>
      </c>
      <c r="M659" s="67" t="s">
        <v>31</v>
      </c>
      <c r="N659" s="67" t="s">
        <v>401</v>
      </c>
      <c r="O659" s="67" t="s">
        <v>48</v>
      </c>
      <c r="P659" s="67" t="s">
        <v>42</v>
      </c>
      <c r="Q659" s="67" t="s">
        <v>36</v>
      </c>
      <c r="R659" s="67" t="s">
        <v>35</v>
      </c>
      <c r="S659" s="67" t="s">
        <v>3823</v>
      </c>
      <c r="T659" s="67" t="s">
        <v>36</v>
      </c>
      <c r="U659" s="67" t="s">
        <v>44</v>
      </c>
      <c r="V659" s="67" t="s">
        <v>37</v>
      </c>
      <c r="W659" s="67" t="s">
        <v>38</v>
      </c>
      <c r="X659" s="67" t="s">
        <v>39</v>
      </c>
      <c r="Y659" s="67" t="s">
        <v>103</v>
      </c>
      <c r="Z659" s="67" t="s">
        <v>45</v>
      </c>
      <c r="AA659" s="67" t="s">
        <v>4275</v>
      </c>
      <c r="AB659" s="67" t="s">
        <v>4276</v>
      </c>
      <c r="AC659" s="67"/>
      <c r="AD659" s="67"/>
      <c r="AE659" s="67"/>
    </row>
    <row r="660" spans="1:31" hidden="1" x14ac:dyDescent="0.25">
      <c r="A660" s="66">
        <v>43671</v>
      </c>
      <c r="B660" s="67">
        <v>5832</v>
      </c>
      <c r="C660" s="67">
        <v>6297</v>
      </c>
      <c r="D660" s="67" t="s">
        <v>3256</v>
      </c>
      <c r="E660" s="67" t="s">
        <v>79</v>
      </c>
      <c r="F660" s="67" t="s">
        <v>59</v>
      </c>
      <c r="G660" s="68">
        <v>0.79166666666666663</v>
      </c>
      <c r="H660" s="69" t="s">
        <v>3489</v>
      </c>
      <c r="I660" s="69" t="s">
        <v>3490</v>
      </c>
      <c r="J660" s="67" t="s">
        <v>3257</v>
      </c>
      <c r="K660" s="67" t="s">
        <v>47</v>
      </c>
      <c r="L660" s="67">
        <v>15</v>
      </c>
      <c r="M660" s="67" t="s">
        <v>31</v>
      </c>
      <c r="N660" s="67" t="s">
        <v>459</v>
      </c>
      <c r="O660" s="67" t="s">
        <v>48</v>
      </c>
      <c r="P660" s="67" t="s">
        <v>49</v>
      </c>
      <c r="Q660" s="67" t="s">
        <v>36</v>
      </c>
      <c r="R660" s="67" t="s">
        <v>50</v>
      </c>
      <c r="S660" s="67" t="s">
        <v>65</v>
      </c>
      <c r="T660" s="67" t="s">
        <v>36</v>
      </c>
      <c r="U660" s="67" t="s">
        <v>51</v>
      </c>
      <c r="V660" s="67" t="s">
        <v>157</v>
      </c>
      <c r="W660" s="67" t="s">
        <v>149</v>
      </c>
      <c r="X660" s="67" t="s">
        <v>39</v>
      </c>
      <c r="Y660" s="67" t="s">
        <v>129</v>
      </c>
      <c r="Z660" s="67" t="s">
        <v>108</v>
      </c>
      <c r="AA660" s="67" t="s">
        <v>3258</v>
      </c>
      <c r="AB660" s="67"/>
      <c r="AC660" s="67"/>
      <c r="AD660" s="67"/>
      <c r="AE660" s="67"/>
    </row>
    <row r="661" spans="1:31" hidden="1" x14ac:dyDescent="0.25">
      <c r="A661" s="66">
        <v>43671</v>
      </c>
      <c r="B661" s="67">
        <v>5832</v>
      </c>
      <c r="C661" s="67">
        <v>6298</v>
      </c>
      <c r="D661" s="67" t="s">
        <v>3256</v>
      </c>
      <c r="E661" s="67" t="s">
        <v>79</v>
      </c>
      <c r="F661" s="67" t="s">
        <v>59</v>
      </c>
      <c r="G661" s="68">
        <v>0.79166666666666663</v>
      </c>
      <c r="H661" s="69" t="s">
        <v>3489</v>
      </c>
      <c r="I661" s="69" t="s">
        <v>3490</v>
      </c>
      <c r="J661" s="67" t="s">
        <v>3257</v>
      </c>
      <c r="K661" s="67" t="s">
        <v>47</v>
      </c>
      <c r="L661" s="67">
        <v>15</v>
      </c>
      <c r="M661" s="67" t="s">
        <v>31</v>
      </c>
      <c r="N661" s="67" t="s">
        <v>459</v>
      </c>
      <c r="O661" s="67" t="s">
        <v>48</v>
      </c>
      <c r="P661" s="67" t="s">
        <v>49</v>
      </c>
      <c r="Q661" s="67" t="s">
        <v>36</v>
      </c>
      <c r="R661" s="67" t="s">
        <v>50</v>
      </c>
      <c r="S661" s="67" t="s">
        <v>65</v>
      </c>
      <c r="T661" s="67" t="s">
        <v>36</v>
      </c>
      <c r="U661" s="67" t="s">
        <v>51</v>
      </c>
      <c r="V661" s="67" t="s">
        <v>157</v>
      </c>
      <c r="W661" s="67" t="s">
        <v>149</v>
      </c>
      <c r="X661" s="67" t="s">
        <v>39</v>
      </c>
      <c r="Y661" s="67" t="s">
        <v>129</v>
      </c>
      <c r="Z661" s="67" t="s">
        <v>108</v>
      </c>
      <c r="AA661" s="67" t="s">
        <v>3258</v>
      </c>
      <c r="AB661" s="67"/>
      <c r="AC661" s="67"/>
      <c r="AD661" s="67"/>
      <c r="AE661" s="67"/>
    </row>
    <row r="662" spans="1:31" hidden="1" x14ac:dyDescent="0.25">
      <c r="A662" s="66">
        <v>43671</v>
      </c>
      <c r="B662" s="67">
        <v>5829</v>
      </c>
      <c r="C662" s="67">
        <v>6294</v>
      </c>
      <c r="D662" s="67" t="s">
        <v>3259</v>
      </c>
      <c r="E662" s="67" t="s">
        <v>74</v>
      </c>
      <c r="F662" s="67" t="s">
        <v>74</v>
      </c>
      <c r="G662" s="68">
        <v>0.5625</v>
      </c>
      <c r="H662" s="69" t="s">
        <v>3260</v>
      </c>
      <c r="I662" s="69" t="s">
        <v>3261</v>
      </c>
      <c r="J662" s="67" t="s">
        <v>3262</v>
      </c>
      <c r="K662" s="67" t="s">
        <v>47</v>
      </c>
      <c r="L662" s="67">
        <v>84</v>
      </c>
      <c r="M662" s="67" t="s">
        <v>31</v>
      </c>
      <c r="N662" s="67" t="s">
        <v>36</v>
      </c>
      <c r="O662" s="67" t="s">
        <v>36</v>
      </c>
      <c r="P662" s="67" t="s">
        <v>42</v>
      </c>
      <c r="Q662" s="67" t="s">
        <v>60</v>
      </c>
      <c r="R662" s="67" t="s">
        <v>35</v>
      </c>
      <c r="S662" s="67" t="s">
        <v>43</v>
      </c>
      <c r="T662" s="67" t="s">
        <v>863</v>
      </c>
      <c r="U662" s="67" t="s">
        <v>109</v>
      </c>
      <c r="V662" s="67" t="s">
        <v>66</v>
      </c>
      <c r="W662" s="67" t="s">
        <v>54</v>
      </c>
      <c r="X662" s="67" t="s">
        <v>39</v>
      </c>
      <c r="Y662" s="67" t="s">
        <v>39</v>
      </c>
      <c r="Z662" s="67" t="s">
        <v>40</v>
      </c>
      <c r="AA662" s="67" t="s">
        <v>3263</v>
      </c>
      <c r="AB662" s="67" t="s">
        <v>3264</v>
      </c>
      <c r="AC662" s="67" t="s">
        <v>3265</v>
      </c>
      <c r="AD662" s="67"/>
      <c r="AE662" s="67"/>
    </row>
    <row r="663" spans="1:31" hidden="1" x14ac:dyDescent="0.25">
      <c r="A663" s="66">
        <v>43671</v>
      </c>
      <c r="B663" s="67">
        <v>5828</v>
      </c>
      <c r="C663" s="67">
        <v>6293</v>
      </c>
      <c r="D663" s="67" t="s">
        <v>3266</v>
      </c>
      <c r="E663" s="67" t="s">
        <v>404</v>
      </c>
      <c r="F663" s="67" t="s">
        <v>405</v>
      </c>
      <c r="G663" s="68">
        <v>0.75</v>
      </c>
      <c r="H663" s="69" t="s">
        <v>3267</v>
      </c>
      <c r="I663" s="69" t="s">
        <v>3268</v>
      </c>
      <c r="J663" s="67" t="s">
        <v>3269</v>
      </c>
      <c r="K663" s="67" t="s">
        <v>47</v>
      </c>
      <c r="L663" s="67">
        <v>59</v>
      </c>
      <c r="M663" s="67" t="s">
        <v>31</v>
      </c>
      <c r="N663" s="67" t="s">
        <v>36</v>
      </c>
      <c r="O663" s="67" t="s">
        <v>36</v>
      </c>
      <c r="P663" s="67" t="s">
        <v>42</v>
      </c>
      <c r="Q663" s="67" t="s">
        <v>36</v>
      </c>
      <c r="R663" s="67" t="s">
        <v>35</v>
      </c>
      <c r="S663" s="67" t="s">
        <v>3823</v>
      </c>
      <c r="T663" s="67" t="s">
        <v>36</v>
      </c>
      <c r="U663" s="67" t="s">
        <v>44</v>
      </c>
      <c r="V663" s="67" t="s">
        <v>37</v>
      </c>
      <c r="W663" s="67" t="s">
        <v>36</v>
      </c>
      <c r="X663" s="67" t="s">
        <v>39</v>
      </c>
      <c r="Y663" s="67" t="s">
        <v>103</v>
      </c>
      <c r="Z663" s="67" t="s">
        <v>45</v>
      </c>
      <c r="AA663" s="67" t="s">
        <v>3270</v>
      </c>
      <c r="AB663" s="67"/>
      <c r="AC663" s="67"/>
      <c r="AD663" s="67"/>
      <c r="AE663" s="67"/>
    </row>
    <row r="664" spans="1:31" hidden="1" x14ac:dyDescent="0.25">
      <c r="A664" s="66">
        <v>43671</v>
      </c>
      <c r="B664" s="67">
        <v>5824</v>
      </c>
      <c r="C664" s="67">
        <v>6289</v>
      </c>
      <c r="D664" s="67" t="s">
        <v>3271</v>
      </c>
      <c r="E664" s="67" t="s">
        <v>707</v>
      </c>
      <c r="F664" s="67" t="s">
        <v>123</v>
      </c>
      <c r="G664" s="68">
        <v>0.66666666666666663</v>
      </c>
      <c r="H664" s="69" t="s">
        <v>3272</v>
      </c>
      <c r="I664" s="69" t="s">
        <v>3273</v>
      </c>
      <c r="J664" s="67" t="s">
        <v>3274</v>
      </c>
      <c r="K664" s="67" t="s">
        <v>30</v>
      </c>
      <c r="L664" s="67">
        <v>6</v>
      </c>
      <c r="M664" s="67" t="s">
        <v>31</v>
      </c>
      <c r="N664" s="67" t="s">
        <v>36</v>
      </c>
      <c r="O664" s="67" t="s">
        <v>48</v>
      </c>
      <c r="P664" s="67" t="s">
        <v>33</v>
      </c>
      <c r="Q664" s="67" t="s">
        <v>36</v>
      </c>
      <c r="R664" s="67" t="s">
        <v>76</v>
      </c>
      <c r="S664" s="67" t="s">
        <v>723</v>
      </c>
      <c r="T664" s="67" t="s">
        <v>863</v>
      </c>
      <c r="U664" s="67" t="s">
        <v>109</v>
      </c>
      <c r="V664" s="67" t="s">
        <v>66</v>
      </c>
      <c r="W664" s="67" t="s">
        <v>54</v>
      </c>
      <c r="X664" s="67" t="s">
        <v>107</v>
      </c>
      <c r="Y664" s="67" t="s">
        <v>129</v>
      </c>
      <c r="Z664" s="67" t="s">
        <v>108</v>
      </c>
      <c r="AA664" s="67" t="s">
        <v>3275</v>
      </c>
      <c r="AB664" s="67" t="s">
        <v>3276</v>
      </c>
      <c r="AC664" s="67" t="s">
        <v>3277</v>
      </c>
      <c r="AD664" s="67" t="s">
        <v>3278</v>
      </c>
      <c r="AE664" s="67"/>
    </row>
    <row r="665" spans="1:31" hidden="1" x14ac:dyDescent="0.25">
      <c r="A665" s="66">
        <v>43671</v>
      </c>
      <c r="B665" s="67">
        <v>5823</v>
      </c>
      <c r="C665" s="67">
        <v>6288</v>
      </c>
      <c r="D665" s="67" t="s">
        <v>3279</v>
      </c>
      <c r="E665" s="67" t="s">
        <v>137</v>
      </c>
      <c r="F665" s="67" t="s">
        <v>122</v>
      </c>
      <c r="G665" s="68">
        <v>0.83819444444444446</v>
      </c>
      <c r="H665" s="69" t="s">
        <v>3280</v>
      </c>
      <c r="I665" s="69" t="s">
        <v>3281</v>
      </c>
      <c r="J665" s="67" t="s">
        <v>3282</v>
      </c>
      <c r="K665" s="67" t="s">
        <v>47</v>
      </c>
      <c r="L665" s="67">
        <v>70</v>
      </c>
      <c r="M665" s="67" t="s">
        <v>31</v>
      </c>
      <c r="N665" s="67" t="s">
        <v>36</v>
      </c>
      <c r="O665" s="67" t="s">
        <v>36</v>
      </c>
      <c r="P665" s="67" t="s">
        <v>42</v>
      </c>
      <c r="Q665" s="67" t="s">
        <v>60</v>
      </c>
      <c r="R665" s="67" t="s">
        <v>35</v>
      </c>
      <c r="S665" s="67" t="s">
        <v>65</v>
      </c>
      <c r="T665" s="67" t="s">
        <v>36</v>
      </c>
      <c r="U665" s="67" t="s">
        <v>70</v>
      </c>
      <c r="V665" s="67" t="s">
        <v>157</v>
      </c>
      <c r="W665" s="67" t="s">
        <v>54</v>
      </c>
      <c r="X665" s="67" t="s">
        <v>39</v>
      </c>
      <c r="Y665" s="67" t="s">
        <v>39</v>
      </c>
      <c r="Z665" s="67" t="s">
        <v>40</v>
      </c>
      <c r="AA665" s="67" t="s">
        <v>3283</v>
      </c>
      <c r="AB665" s="67" t="s">
        <v>3284</v>
      </c>
      <c r="AC665" s="67" t="s">
        <v>3285</v>
      </c>
      <c r="AD665" s="67" t="s">
        <v>3286</v>
      </c>
      <c r="AE665" s="67"/>
    </row>
    <row r="666" spans="1:31" hidden="1" x14ac:dyDescent="0.25">
      <c r="A666" s="66">
        <v>43671</v>
      </c>
      <c r="B666" s="67">
        <v>5821</v>
      </c>
      <c r="C666" s="67">
        <v>6286</v>
      </c>
      <c r="D666" s="67" t="s">
        <v>3287</v>
      </c>
      <c r="E666" s="67" t="s">
        <v>699</v>
      </c>
      <c r="F666" s="67" t="s">
        <v>122</v>
      </c>
      <c r="G666" s="68">
        <v>0.41666666666666669</v>
      </c>
      <c r="H666" s="69" t="s">
        <v>3288</v>
      </c>
      <c r="I666" s="69" t="s">
        <v>3289</v>
      </c>
      <c r="J666" s="67" t="s">
        <v>3290</v>
      </c>
      <c r="K666" s="67" t="s">
        <v>30</v>
      </c>
      <c r="L666" s="67">
        <v>82</v>
      </c>
      <c r="M666" s="67" t="s">
        <v>31</v>
      </c>
      <c r="N666" s="67" t="s">
        <v>36</v>
      </c>
      <c r="O666" s="67" t="s">
        <v>36</v>
      </c>
      <c r="P666" s="67" t="s">
        <v>42</v>
      </c>
      <c r="Q666" s="67" t="s">
        <v>60</v>
      </c>
      <c r="R666" s="67" t="s">
        <v>35</v>
      </c>
      <c r="S666" s="67" t="s">
        <v>65</v>
      </c>
      <c r="T666" s="67" t="s">
        <v>36</v>
      </c>
      <c r="U666" s="67" t="s">
        <v>70</v>
      </c>
      <c r="V666" s="67" t="s">
        <v>157</v>
      </c>
      <c r="W666" s="67" t="s">
        <v>54</v>
      </c>
      <c r="X666" s="67" t="s">
        <v>39</v>
      </c>
      <c r="Y666" s="67" t="s">
        <v>39</v>
      </c>
      <c r="Z666" s="67" t="s">
        <v>40</v>
      </c>
      <c r="AA666" s="67" t="s">
        <v>3291</v>
      </c>
      <c r="AB666" s="67" t="s">
        <v>3292</v>
      </c>
      <c r="AC666" s="67" t="s">
        <v>3293</v>
      </c>
      <c r="AD666" s="67"/>
      <c r="AE666" s="67"/>
    </row>
    <row r="667" spans="1:31" hidden="1" x14ac:dyDescent="0.25">
      <c r="A667" s="66">
        <v>43670</v>
      </c>
      <c r="B667" s="67">
        <v>5830</v>
      </c>
      <c r="C667" s="67">
        <v>6295</v>
      </c>
      <c r="D667" s="67" t="s">
        <v>3294</v>
      </c>
      <c r="E667" s="67" t="s">
        <v>58</v>
      </c>
      <c r="F667" s="67" t="s">
        <v>59</v>
      </c>
      <c r="G667" s="68">
        <v>0.75</v>
      </c>
      <c r="H667" s="69" t="s">
        <v>3295</v>
      </c>
      <c r="I667" s="69" t="s">
        <v>3296</v>
      </c>
      <c r="J667" s="67" t="s">
        <v>3297</v>
      </c>
      <c r="K667" s="67" t="s">
        <v>47</v>
      </c>
      <c r="L667" s="67">
        <v>21</v>
      </c>
      <c r="M667" s="67" t="s">
        <v>148</v>
      </c>
      <c r="N667" s="67" t="s">
        <v>615</v>
      </c>
      <c r="O667" s="67" t="s">
        <v>53</v>
      </c>
      <c r="P667" s="67" t="s">
        <v>49</v>
      </c>
      <c r="Q667" s="67" t="s">
        <v>36</v>
      </c>
      <c r="R667" s="67" t="s">
        <v>56</v>
      </c>
      <c r="S667" s="67" t="s">
        <v>65</v>
      </c>
      <c r="T667" s="67" t="s">
        <v>36</v>
      </c>
      <c r="U667" s="67" t="s">
        <v>51</v>
      </c>
      <c r="V667" s="67" t="s">
        <v>66</v>
      </c>
      <c r="W667" s="67" t="s">
        <v>3298</v>
      </c>
      <c r="X667" s="67" t="s">
        <v>107</v>
      </c>
      <c r="Y667" s="67" t="s">
        <v>129</v>
      </c>
      <c r="Z667" s="67" t="s">
        <v>108</v>
      </c>
      <c r="AA667" s="67" t="s">
        <v>3299</v>
      </c>
      <c r="AB667" s="67"/>
      <c r="AC667" s="67"/>
      <c r="AD667" s="67"/>
      <c r="AE667" s="67"/>
    </row>
    <row r="668" spans="1:31" hidden="1" x14ac:dyDescent="0.25">
      <c r="A668" s="66">
        <v>43670</v>
      </c>
      <c r="B668" s="67">
        <v>5826</v>
      </c>
      <c r="C668" s="67">
        <v>6291</v>
      </c>
      <c r="D668" s="67" t="s">
        <v>2529</v>
      </c>
      <c r="E668" s="67" t="s">
        <v>137</v>
      </c>
      <c r="F668" s="67" t="s">
        <v>122</v>
      </c>
      <c r="G668" s="68">
        <v>0.86111111111111116</v>
      </c>
      <c r="H668" s="69" t="s">
        <v>3300</v>
      </c>
      <c r="I668" s="69" t="s">
        <v>3301</v>
      </c>
      <c r="J668" s="67" t="s">
        <v>3302</v>
      </c>
      <c r="K668" s="67" t="s">
        <v>47</v>
      </c>
      <c r="L668" s="67">
        <v>75</v>
      </c>
      <c r="M668" s="67" t="s">
        <v>31</v>
      </c>
      <c r="N668" s="67" t="s">
        <v>36</v>
      </c>
      <c r="O668" s="67" t="s">
        <v>368</v>
      </c>
      <c r="P668" s="67" t="s">
        <v>33</v>
      </c>
      <c r="Q668" s="67" t="s">
        <v>60</v>
      </c>
      <c r="R668" s="67" t="s">
        <v>35</v>
      </c>
      <c r="S668" s="67" t="s">
        <v>65</v>
      </c>
      <c r="T668" s="67" t="s">
        <v>36</v>
      </c>
      <c r="U668" s="67" t="s">
        <v>44</v>
      </c>
      <c r="V668" s="67" t="s">
        <v>37</v>
      </c>
      <c r="W668" s="67" t="s">
        <v>54</v>
      </c>
      <c r="X668" s="67" t="s">
        <v>71</v>
      </c>
      <c r="Y668" s="67" t="s">
        <v>103</v>
      </c>
      <c r="Z668" s="67" t="s">
        <v>45</v>
      </c>
      <c r="AA668" s="67" t="s">
        <v>3303</v>
      </c>
      <c r="AB668" s="67" t="s">
        <v>3304</v>
      </c>
      <c r="AC668" s="67"/>
      <c r="AD668" s="67"/>
      <c r="AE668" s="67"/>
    </row>
    <row r="669" spans="1:31" hidden="1" x14ac:dyDescent="0.25">
      <c r="A669" s="66">
        <v>43670</v>
      </c>
      <c r="B669" s="67">
        <v>5822</v>
      </c>
      <c r="C669" s="67">
        <v>6287</v>
      </c>
      <c r="D669" s="67" t="s">
        <v>3305</v>
      </c>
      <c r="E669" s="67" t="s">
        <v>364</v>
      </c>
      <c r="F669" s="67" t="s">
        <v>364</v>
      </c>
      <c r="G669" s="68"/>
      <c r="H669" s="69" t="s">
        <v>3306</v>
      </c>
      <c r="I669" s="69" t="s">
        <v>3307</v>
      </c>
      <c r="J669" s="67" t="s">
        <v>3308</v>
      </c>
      <c r="K669" s="67" t="s">
        <v>47</v>
      </c>
      <c r="L669" s="67">
        <v>73</v>
      </c>
      <c r="M669" s="67" t="s">
        <v>31</v>
      </c>
      <c r="N669" s="67" t="s">
        <v>32</v>
      </c>
      <c r="O669" s="67" t="s">
        <v>48</v>
      </c>
      <c r="P669" s="67" t="s">
        <v>42</v>
      </c>
      <c r="Q669" s="67" t="s">
        <v>60</v>
      </c>
      <c r="R669" s="67" t="s">
        <v>35</v>
      </c>
      <c r="S669" s="67" t="s">
        <v>2894</v>
      </c>
      <c r="T669" s="67" t="s">
        <v>36</v>
      </c>
      <c r="U669" s="67" t="s">
        <v>44</v>
      </c>
      <c r="V669" s="67" t="s">
        <v>37</v>
      </c>
      <c r="W669" s="67" t="s">
        <v>38</v>
      </c>
      <c r="X669" s="67" t="s">
        <v>39</v>
      </c>
      <c r="Y669" s="67" t="s">
        <v>103</v>
      </c>
      <c r="Z669" s="67" t="s">
        <v>45</v>
      </c>
      <c r="AA669" s="67" t="s">
        <v>3309</v>
      </c>
      <c r="AB669" s="67" t="s">
        <v>3310</v>
      </c>
      <c r="AC669" s="67" t="s">
        <v>3311</v>
      </c>
      <c r="AD669" s="67" t="s">
        <v>3312</v>
      </c>
      <c r="AE669" s="67"/>
    </row>
    <row r="670" spans="1:31" hidden="1" x14ac:dyDescent="0.25">
      <c r="A670" s="66">
        <v>43670</v>
      </c>
      <c r="B670" s="67">
        <v>5819</v>
      </c>
      <c r="C670" s="67">
        <v>6284</v>
      </c>
      <c r="D670" s="67" t="s">
        <v>3123</v>
      </c>
      <c r="E670" s="67" t="s">
        <v>364</v>
      </c>
      <c r="F670" s="67" t="s">
        <v>364</v>
      </c>
      <c r="G670" s="68">
        <v>0.7944444444444444</v>
      </c>
      <c r="H670" s="69" t="s">
        <v>3124</v>
      </c>
      <c r="I670" s="69" t="s">
        <v>3125</v>
      </c>
      <c r="J670" s="67" t="s">
        <v>3126</v>
      </c>
      <c r="K670" s="67" t="s">
        <v>30</v>
      </c>
      <c r="L670" s="67"/>
      <c r="M670" s="67" t="s">
        <v>31</v>
      </c>
      <c r="N670" s="67" t="s">
        <v>519</v>
      </c>
      <c r="O670" s="67" t="s">
        <v>36</v>
      </c>
      <c r="P670" s="67" t="s">
        <v>42</v>
      </c>
      <c r="Q670" s="67" t="s">
        <v>36</v>
      </c>
      <c r="R670" s="67" t="s">
        <v>35</v>
      </c>
      <c r="S670" s="67" t="s">
        <v>65</v>
      </c>
      <c r="T670" s="67" t="s">
        <v>863</v>
      </c>
      <c r="U670" s="67" t="s">
        <v>70</v>
      </c>
      <c r="V670" s="67" t="s">
        <v>66</v>
      </c>
      <c r="W670" s="67" t="s">
        <v>36</v>
      </c>
      <c r="X670" s="67" t="s">
        <v>132</v>
      </c>
      <c r="Y670" s="67" t="s">
        <v>36</v>
      </c>
      <c r="Z670" s="67" t="s">
        <v>36</v>
      </c>
      <c r="AA670" s="67" t="s">
        <v>3127</v>
      </c>
      <c r="AB670" s="67" t="s">
        <v>3128</v>
      </c>
      <c r="AC670" s="67" t="s">
        <v>3129</v>
      </c>
      <c r="AD670" s="67" t="s">
        <v>4892</v>
      </c>
      <c r="AE670" s="67"/>
    </row>
    <row r="671" spans="1:31" hidden="1" x14ac:dyDescent="0.25">
      <c r="A671" s="66">
        <v>43670</v>
      </c>
      <c r="B671" s="67">
        <v>5818</v>
      </c>
      <c r="C671" s="67">
        <v>6283</v>
      </c>
      <c r="D671" s="67" t="s">
        <v>3130</v>
      </c>
      <c r="E671" s="67" t="s">
        <v>1390</v>
      </c>
      <c r="F671" s="67" t="s">
        <v>123</v>
      </c>
      <c r="G671" s="68">
        <v>0.53472222222222221</v>
      </c>
      <c r="H671" s="69" t="s">
        <v>3131</v>
      </c>
      <c r="I671" s="69" t="s">
        <v>3132</v>
      </c>
      <c r="J671" s="67" t="s">
        <v>3133</v>
      </c>
      <c r="K671" s="67" t="s">
        <v>30</v>
      </c>
      <c r="L671" s="67">
        <v>86</v>
      </c>
      <c r="M671" s="67" t="s">
        <v>31</v>
      </c>
      <c r="N671" s="67" t="s">
        <v>36</v>
      </c>
      <c r="O671" s="67" t="s">
        <v>36</v>
      </c>
      <c r="P671" s="67" t="s">
        <v>42</v>
      </c>
      <c r="Q671" s="67" t="s">
        <v>60</v>
      </c>
      <c r="R671" s="67" t="s">
        <v>35</v>
      </c>
      <c r="S671" s="67" t="s">
        <v>65</v>
      </c>
      <c r="T671" s="67" t="s">
        <v>863</v>
      </c>
      <c r="U671" s="67" t="s">
        <v>109</v>
      </c>
      <c r="V671" s="67" t="s">
        <v>66</v>
      </c>
      <c r="W671" s="67" t="s">
        <v>54</v>
      </c>
      <c r="X671" s="67" t="s">
        <v>107</v>
      </c>
      <c r="Y671" s="67" t="s">
        <v>129</v>
      </c>
      <c r="Z671" s="67" t="s">
        <v>108</v>
      </c>
      <c r="AA671" s="67" t="s">
        <v>3134</v>
      </c>
      <c r="AB671" s="67" t="s">
        <v>3135</v>
      </c>
      <c r="AC671" s="67"/>
      <c r="AD671" s="67"/>
      <c r="AE671" s="67"/>
    </row>
    <row r="672" spans="1:31" hidden="1" x14ac:dyDescent="0.25">
      <c r="A672" s="66">
        <v>43670</v>
      </c>
      <c r="B672" s="67">
        <v>5815</v>
      </c>
      <c r="C672" s="67">
        <v>6280</v>
      </c>
      <c r="D672" s="67" t="s">
        <v>3136</v>
      </c>
      <c r="E672" s="67" t="s">
        <v>586</v>
      </c>
      <c r="F672" s="67" t="s">
        <v>587</v>
      </c>
      <c r="G672" s="68">
        <v>0.60416666666666663</v>
      </c>
      <c r="H672" s="69" t="s">
        <v>3137</v>
      </c>
      <c r="I672" s="69" t="s">
        <v>3138</v>
      </c>
      <c r="J672" s="67" t="s">
        <v>3139</v>
      </c>
      <c r="K672" s="67" t="s">
        <v>47</v>
      </c>
      <c r="L672" s="67">
        <v>2</v>
      </c>
      <c r="M672" s="67" t="s">
        <v>31</v>
      </c>
      <c r="N672" s="67" t="s">
        <v>672</v>
      </c>
      <c r="O672" s="67" t="s">
        <v>48</v>
      </c>
      <c r="P672" s="67" t="s">
        <v>33</v>
      </c>
      <c r="Q672" s="67" t="s">
        <v>36</v>
      </c>
      <c r="R672" s="67" t="s">
        <v>76</v>
      </c>
      <c r="S672" s="67" t="s">
        <v>501</v>
      </c>
      <c r="T672" s="67" t="s">
        <v>863</v>
      </c>
      <c r="U672" s="67" t="s">
        <v>70</v>
      </c>
      <c r="V672" s="67" t="s">
        <v>37</v>
      </c>
      <c r="W672" s="67" t="s">
        <v>38</v>
      </c>
      <c r="X672" s="67" t="s">
        <v>71</v>
      </c>
      <c r="Y672" s="67" t="s">
        <v>71</v>
      </c>
      <c r="Z672" s="67" t="s">
        <v>40</v>
      </c>
      <c r="AA672" s="67" t="s">
        <v>3140</v>
      </c>
      <c r="AB672" s="67" t="s">
        <v>3141</v>
      </c>
      <c r="AC672" s="67"/>
      <c r="AD672" s="67"/>
      <c r="AE672" s="67"/>
    </row>
    <row r="673" spans="1:31" hidden="1" x14ac:dyDescent="0.25">
      <c r="A673" s="66">
        <v>43670</v>
      </c>
      <c r="B673" s="67">
        <v>5814</v>
      </c>
      <c r="C673" s="67">
        <v>6279</v>
      </c>
      <c r="D673" s="67" t="s">
        <v>3142</v>
      </c>
      <c r="E673" s="67" t="s">
        <v>1248</v>
      </c>
      <c r="F673" s="67" t="s">
        <v>1248</v>
      </c>
      <c r="G673" s="68">
        <v>0.72916666666666663</v>
      </c>
      <c r="H673" s="69" t="s">
        <v>3143</v>
      </c>
      <c r="I673" s="69" t="s">
        <v>3144</v>
      </c>
      <c r="J673" s="67" t="s">
        <v>3145</v>
      </c>
      <c r="K673" s="67" t="s">
        <v>47</v>
      </c>
      <c r="L673" s="67">
        <v>50</v>
      </c>
      <c r="M673" s="67" t="s">
        <v>31</v>
      </c>
      <c r="N673" s="67" t="s">
        <v>36</v>
      </c>
      <c r="O673" s="67" t="s">
        <v>36</v>
      </c>
      <c r="P673" s="67" t="s">
        <v>33</v>
      </c>
      <c r="Q673" s="67" t="s">
        <v>36</v>
      </c>
      <c r="R673" s="67" t="s">
        <v>35</v>
      </c>
      <c r="S673" s="67" t="s">
        <v>57</v>
      </c>
      <c r="T673" s="67" t="s">
        <v>36</v>
      </c>
      <c r="U673" s="67" t="s">
        <v>44</v>
      </c>
      <c r="V673" s="67" t="s">
        <v>37</v>
      </c>
      <c r="W673" s="67" t="s">
        <v>54</v>
      </c>
      <c r="X673" s="67" t="s">
        <v>71</v>
      </c>
      <c r="Y673" s="67" t="s">
        <v>103</v>
      </c>
      <c r="Z673" s="67" t="s">
        <v>45</v>
      </c>
      <c r="AA673" s="67" t="s">
        <v>3146</v>
      </c>
      <c r="AB673" s="67" t="s">
        <v>3147</v>
      </c>
      <c r="AC673" s="67" t="s">
        <v>3148</v>
      </c>
      <c r="AD673" s="67"/>
      <c r="AE673" s="67"/>
    </row>
    <row r="674" spans="1:31" hidden="1" x14ac:dyDescent="0.25">
      <c r="A674" s="66">
        <v>43669</v>
      </c>
      <c r="B674" s="67">
        <v>5888</v>
      </c>
      <c r="C674" s="67">
        <v>6354</v>
      </c>
      <c r="D674" s="67" t="s">
        <v>2045</v>
      </c>
      <c r="E674" s="67" t="s">
        <v>63</v>
      </c>
      <c r="F674" s="67" t="s">
        <v>41</v>
      </c>
      <c r="G674" s="68">
        <v>0.69166666666666665</v>
      </c>
      <c r="H674" s="69" t="s">
        <v>3706</v>
      </c>
      <c r="I674" s="69" t="s">
        <v>3707</v>
      </c>
      <c r="J674" s="67" t="s">
        <v>3708</v>
      </c>
      <c r="K674" s="67" t="s">
        <v>47</v>
      </c>
      <c r="L674" s="67">
        <v>73</v>
      </c>
      <c r="M674" s="67" t="s">
        <v>31</v>
      </c>
      <c r="N674" s="67" t="s">
        <v>36</v>
      </c>
      <c r="O674" s="67" t="s">
        <v>36</v>
      </c>
      <c r="P674" s="67" t="s">
        <v>33</v>
      </c>
      <c r="Q674" s="67" t="s">
        <v>60</v>
      </c>
      <c r="R674" s="67" t="s">
        <v>76</v>
      </c>
      <c r="S674" s="67" t="s">
        <v>65</v>
      </c>
      <c r="T674" s="67" t="s">
        <v>36</v>
      </c>
      <c r="U674" s="67" t="s">
        <v>109</v>
      </c>
      <c r="V674" s="67" t="s">
        <v>66</v>
      </c>
      <c r="W674" s="67" t="s">
        <v>54</v>
      </c>
      <c r="X674" s="67" t="s">
        <v>107</v>
      </c>
      <c r="Y674" s="67" t="s">
        <v>129</v>
      </c>
      <c r="Z674" s="67" t="s">
        <v>108</v>
      </c>
      <c r="AA674" s="67" t="s">
        <v>3709</v>
      </c>
      <c r="AB674" s="67"/>
      <c r="AC674" s="67"/>
      <c r="AD674" s="67"/>
      <c r="AE674" s="67"/>
    </row>
    <row r="675" spans="1:31" hidden="1" x14ac:dyDescent="0.25">
      <c r="A675" s="66">
        <v>43669</v>
      </c>
      <c r="B675" s="67">
        <v>5820</v>
      </c>
      <c r="C675" s="67">
        <v>6285</v>
      </c>
      <c r="D675" s="67" t="s">
        <v>3149</v>
      </c>
      <c r="E675" s="67" t="s">
        <v>63</v>
      </c>
      <c r="F675" s="67" t="s">
        <v>41</v>
      </c>
      <c r="G675" s="68">
        <v>0.6875</v>
      </c>
      <c r="H675" s="69" t="s">
        <v>3150</v>
      </c>
      <c r="I675" s="69" t="s">
        <v>3151</v>
      </c>
      <c r="J675" s="67" t="s">
        <v>3152</v>
      </c>
      <c r="K675" s="67" t="s">
        <v>47</v>
      </c>
      <c r="L675" s="67">
        <v>73</v>
      </c>
      <c r="M675" s="67" t="s">
        <v>31</v>
      </c>
      <c r="N675" s="67" t="s">
        <v>36</v>
      </c>
      <c r="O675" s="67" t="s">
        <v>36</v>
      </c>
      <c r="P675" s="67" t="s">
        <v>33</v>
      </c>
      <c r="Q675" s="67" t="s">
        <v>60</v>
      </c>
      <c r="R675" s="67" t="s">
        <v>76</v>
      </c>
      <c r="S675" s="67" t="s">
        <v>65</v>
      </c>
      <c r="T675" s="67" t="s">
        <v>36</v>
      </c>
      <c r="U675" s="67" t="s">
        <v>109</v>
      </c>
      <c r="V675" s="67" t="s">
        <v>66</v>
      </c>
      <c r="W675" s="67" t="s">
        <v>54</v>
      </c>
      <c r="X675" s="67" t="s">
        <v>107</v>
      </c>
      <c r="Y675" s="67" t="s">
        <v>129</v>
      </c>
      <c r="Z675" s="67" t="s">
        <v>108</v>
      </c>
      <c r="AA675" s="67"/>
      <c r="AB675" s="67" t="s">
        <v>3153</v>
      </c>
      <c r="AC675" s="67"/>
      <c r="AD675" s="67"/>
      <c r="AE675" s="67"/>
    </row>
    <row r="676" spans="1:31" hidden="1" x14ac:dyDescent="0.25">
      <c r="A676" s="66">
        <v>43669</v>
      </c>
      <c r="B676" s="67">
        <v>5817</v>
      </c>
      <c r="C676" s="67">
        <v>6282</v>
      </c>
      <c r="D676" s="67" t="s">
        <v>3154</v>
      </c>
      <c r="E676" s="67" t="s">
        <v>1084</v>
      </c>
      <c r="F676" s="67" t="s">
        <v>41</v>
      </c>
      <c r="G676" s="68">
        <v>0.70833333333333337</v>
      </c>
      <c r="H676" s="69" t="s">
        <v>3155</v>
      </c>
      <c r="I676" s="69" t="s">
        <v>3156</v>
      </c>
      <c r="J676" s="67" t="s">
        <v>3157</v>
      </c>
      <c r="K676" s="67" t="s">
        <v>47</v>
      </c>
      <c r="L676" s="67">
        <v>22</v>
      </c>
      <c r="M676" s="67" t="s">
        <v>31</v>
      </c>
      <c r="N676" s="67" t="s">
        <v>32</v>
      </c>
      <c r="O676" s="67" t="s">
        <v>36</v>
      </c>
      <c r="P676" s="67" t="s">
        <v>33</v>
      </c>
      <c r="Q676" s="67" t="s">
        <v>36</v>
      </c>
      <c r="R676" s="67" t="s">
        <v>76</v>
      </c>
      <c r="S676" s="67" t="s">
        <v>65</v>
      </c>
      <c r="T676" s="67" t="s">
        <v>36</v>
      </c>
      <c r="U676" s="67" t="s">
        <v>109</v>
      </c>
      <c r="V676" s="67" t="s">
        <v>66</v>
      </c>
      <c r="W676" s="67" t="s">
        <v>54</v>
      </c>
      <c r="X676" s="67" t="s">
        <v>36</v>
      </c>
      <c r="Y676" s="67" t="s">
        <v>36</v>
      </c>
      <c r="Z676" s="67" t="s">
        <v>36</v>
      </c>
      <c r="AA676" s="67" t="s">
        <v>3158</v>
      </c>
      <c r="AB676" s="67" t="s">
        <v>3159</v>
      </c>
      <c r="AC676" s="67" t="s">
        <v>3160</v>
      </c>
      <c r="AD676" s="67"/>
      <c r="AE676" s="67"/>
    </row>
    <row r="677" spans="1:31" hidden="1" x14ac:dyDescent="0.25">
      <c r="A677" s="66">
        <v>43669</v>
      </c>
      <c r="B677" s="67">
        <v>5816</v>
      </c>
      <c r="C677" s="67">
        <v>6281</v>
      </c>
      <c r="D677" s="67" t="s">
        <v>3161</v>
      </c>
      <c r="E677" s="67" t="s">
        <v>364</v>
      </c>
      <c r="F677" s="67" t="s">
        <v>364</v>
      </c>
      <c r="G677" s="68">
        <v>0.68680555555555556</v>
      </c>
      <c r="H677" s="69" t="s">
        <v>3162</v>
      </c>
      <c r="I677" s="69" t="s">
        <v>3163</v>
      </c>
      <c r="J677" s="67" t="s">
        <v>3164</v>
      </c>
      <c r="K677" s="67" t="s">
        <v>47</v>
      </c>
      <c r="L677" s="67">
        <v>50</v>
      </c>
      <c r="M677" s="67" t="s">
        <v>31</v>
      </c>
      <c r="N677" s="67" t="s">
        <v>32</v>
      </c>
      <c r="O677" s="67" t="s">
        <v>36</v>
      </c>
      <c r="P677" s="67" t="s">
        <v>62</v>
      </c>
      <c r="Q677" s="67" t="s">
        <v>36</v>
      </c>
      <c r="R677" s="67" t="s">
        <v>139</v>
      </c>
      <c r="S677" s="67" t="s">
        <v>57</v>
      </c>
      <c r="T677" s="67" t="s">
        <v>36</v>
      </c>
      <c r="U677" s="67" t="s">
        <v>44</v>
      </c>
      <c r="V677" s="67" t="s">
        <v>37</v>
      </c>
      <c r="W677" s="67" t="s">
        <v>38</v>
      </c>
      <c r="X677" s="67" t="s">
        <v>39</v>
      </c>
      <c r="Y677" s="67" t="s">
        <v>103</v>
      </c>
      <c r="Z677" s="67" t="s">
        <v>40</v>
      </c>
      <c r="AA677" s="67" t="s">
        <v>3165</v>
      </c>
      <c r="AB677" s="67" t="s">
        <v>3166</v>
      </c>
      <c r="AC677" s="67" t="s">
        <v>3167</v>
      </c>
      <c r="AD677" s="67" t="s">
        <v>3168</v>
      </c>
      <c r="AE677" s="67"/>
    </row>
    <row r="678" spans="1:31" hidden="1" x14ac:dyDescent="0.25">
      <c r="A678" s="66">
        <v>43669</v>
      </c>
      <c r="B678" s="67">
        <v>5813</v>
      </c>
      <c r="C678" s="67">
        <v>6278</v>
      </c>
      <c r="D678" s="67" t="s">
        <v>3169</v>
      </c>
      <c r="E678" s="67" t="s">
        <v>1684</v>
      </c>
      <c r="F678" s="67" t="s">
        <v>55</v>
      </c>
      <c r="G678" s="68"/>
      <c r="H678" s="69" t="s">
        <v>3170</v>
      </c>
      <c r="I678" s="69" t="s">
        <v>3171</v>
      </c>
      <c r="J678" s="67" t="s">
        <v>3172</v>
      </c>
      <c r="K678" s="67" t="s">
        <v>47</v>
      </c>
      <c r="L678" s="67">
        <v>4</v>
      </c>
      <c r="M678" s="67" t="s">
        <v>31</v>
      </c>
      <c r="N678" s="67" t="s">
        <v>2974</v>
      </c>
      <c r="O678" s="67" t="s">
        <v>48</v>
      </c>
      <c r="P678" s="67" t="s">
        <v>33</v>
      </c>
      <c r="Q678" s="67" t="s">
        <v>36</v>
      </c>
      <c r="R678" s="67" t="s">
        <v>35</v>
      </c>
      <c r="S678" s="67" t="s">
        <v>1406</v>
      </c>
      <c r="T678" s="67" t="s">
        <v>36</v>
      </c>
      <c r="U678" s="67" t="s">
        <v>44</v>
      </c>
      <c r="V678" s="67" t="s">
        <v>37</v>
      </c>
      <c r="W678" s="67" t="s">
        <v>1407</v>
      </c>
      <c r="X678" s="67" t="s">
        <v>71</v>
      </c>
      <c r="Y678" s="67" t="s">
        <v>39</v>
      </c>
      <c r="Z678" s="67" t="s">
        <v>45</v>
      </c>
      <c r="AA678" s="67" t="s">
        <v>3173</v>
      </c>
      <c r="AB678" s="67" t="s">
        <v>3174</v>
      </c>
      <c r="AC678" s="67" t="s">
        <v>3175</v>
      </c>
      <c r="AD678" s="67" t="s">
        <v>3176</v>
      </c>
      <c r="AE678" s="67"/>
    </row>
    <row r="679" spans="1:31" hidden="1" x14ac:dyDescent="0.25">
      <c r="A679" s="66">
        <v>43669</v>
      </c>
      <c r="B679" s="67">
        <v>5812</v>
      </c>
      <c r="C679" s="67">
        <v>6277</v>
      </c>
      <c r="D679" s="67" t="s">
        <v>3177</v>
      </c>
      <c r="E679" s="67" t="s">
        <v>80</v>
      </c>
      <c r="F679" s="67" t="s">
        <v>80</v>
      </c>
      <c r="G679" s="68"/>
      <c r="H679" s="69" t="s">
        <v>3178</v>
      </c>
      <c r="I679" s="69" t="s">
        <v>3179</v>
      </c>
      <c r="J679" s="67" t="s">
        <v>3180</v>
      </c>
      <c r="K679" s="67" t="s">
        <v>47</v>
      </c>
      <c r="L679" s="67">
        <v>73</v>
      </c>
      <c r="M679" s="67" t="s">
        <v>31</v>
      </c>
      <c r="N679" s="67" t="s">
        <v>32</v>
      </c>
      <c r="O679" s="67" t="s">
        <v>48</v>
      </c>
      <c r="P679" s="67" t="s">
        <v>62</v>
      </c>
      <c r="Q679" s="67" t="s">
        <v>36</v>
      </c>
      <c r="R679" s="67" t="s">
        <v>35</v>
      </c>
      <c r="S679" s="67" t="s">
        <v>3823</v>
      </c>
      <c r="T679" s="67" t="s">
        <v>36</v>
      </c>
      <c r="U679" s="67" t="s">
        <v>44</v>
      </c>
      <c r="V679" s="67" t="s">
        <v>37</v>
      </c>
      <c r="W679" s="67" t="s">
        <v>386</v>
      </c>
      <c r="X679" s="67" t="s">
        <v>39</v>
      </c>
      <c r="Y679" s="67" t="s">
        <v>103</v>
      </c>
      <c r="Z679" s="67" t="s">
        <v>45</v>
      </c>
      <c r="AA679" s="67" t="s">
        <v>3181</v>
      </c>
      <c r="AB679" s="67" t="s">
        <v>3182</v>
      </c>
      <c r="AC679" s="67" t="s">
        <v>3183</v>
      </c>
      <c r="AD679" s="67" t="s">
        <v>3184</v>
      </c>
      <c r="AE679" s="67" t="s">
        <v>3185</v>
      </c>
    </row>
    <row r="680" spans="1:31" hidden="1" x14ac:dyDescent="0.25">
      <c r="A680" s="66">
        <v>43669</v>
      </c>
      <c r="B680" s="67">
        <v>5811</v>
      </c>
      <c r="C680" s="67">
        <v>6276</v>
      </c>
      <c r="D680" s="67" t="s">
        <v>3186</v>
      </c>
      <c r="E680" s="67" t="s">
        <v>707</v>
      </c>
      <c r="F680" s="67" t="s">
        <v>123</v>
      </c>
      <c r="G680" s="68">
        <v>0.75</v>
      </c>
      <c r="H680" s="69" t="s">
        <v>3187</v>
      </c>
      <c r="I680" s="69" t="s">
        <v>3188</v>
      </c>
      <c r="J680" s="67" t="s">
        <v>3189</v>
      </c>
      <c r="K680" s="67" t="s">
        <v>47</v>
      </c>
      <c r="L680" s="67">
        <v>13</v>
      </c>
      <c r="M680" s="67" t="s">
        <v>31</v>
      </c>
      <c r="N680" s="67" t="s">
        <v>36</v>
      </c>
      <c r="O680" s="67" t="s">
        <v>36</v>
      </c>
      <c r="P680" s="67" t="s">
        <v>33</v>
      </c>
      <c r="Q680" s="67" t="s">
        <v>36</v>
      </c>
      <c r="R680" s="67" t="s">
        <v>76</v>
      </c>
      <c r="S680" s="67" t="s">
        <v>723</v>
      </c>
      <c r="T680" s="67" t="s">
        <v>863</v>
      </c>
      <c r="U680" s="67" t="s">
        <v>109</v>
      </c>
      <c r="V680" s="67" t="s">
        <v>66</v>
      </c>
      <c r="W680" s="67" t="s">
        <v>54</v>
      </c>
      <c r="X680" s="67" t="s">
        <v>36</v>
      </c>
      <c r="Y680" s="67" t="s">
        <v>129</v>
      </c>
      <c r="Z680" s="67" t="s">
        <v>108</v>
      </c>
      <c r="AA680" s="67" t="s">
        <v>3190</v>
      </c>
      <c r="AB680" s="67" t="s">
        <v>3191</v>
      </c>
      <c r="AC680" s="67" t="s">
        <v>3192</v>
      </c>
      <c r="AD680" s="67"/>
      <c r="AE680" s="67"/>
    </row>
    <row r="681" spans="1:31" hidden="1" x14ac:dyDescent="0.25">
      <c r="A681" s="66">
        <v>43669</v>
      </c>
      <c r="B681" s="67">
        <v>5810</v>
      </c>
      <c r="C681" s="67">
        <v>6275</v>
      </c>
      <c r="D681" s="67" t="s">
        <v>3193</v>
      </c>
      <c r="E681" s="67" t="s">
        <v>693</v>
      </c>
      <c r="F681" s="67" t="s">
        <v>123</v>
      </c>
      <c r="G681" s="68">
        <v>0.75</v>
      </c>
      <c r="H681" s="69" t="s">
        <v>3194</v>
      </c>
      <c r="I681" s="69" t="s">
        <v>3195</v>
      </c>
      <c r="J681" s="67" t="s">
        <v>3196</v>
      </c>
      <c r="K681" s="67" t="s">
        <v>47</v>
      </c>
      <c r="L681" s="67">
        <v>3</v>
      </c>
      <c r="M681" s="67" t="s">
        <v>31</v>
      </c>
      <c r="N681" s="67" t="s">
        <v>672</v>
      </c>
      <c r="O681" s="67" t="s">
        <v>48</v>
      </c>
      <c r="P681" s="67" t="s">
        <v>33</v>
      </c>
      <c r="Q681" s="67" t="s">
        <v>36</v>
      </c>
      <c r="R681" s="67" t="s">
        <v>76</v>
      </c>
      <c r="S681" s="67" t="s">
        <v>501</v>
      </c>
      <c r="T681" s="67" t="s">
        <v>863</v>
      </c>
      <c r="U681" s="67" t="s">
        <v>70</v>
      </c>
      <c r="V681" s="67" t="s">
        <v>37</v>
      </c>
      <c r="W681" s="67" t="s">
        <v>38</v>
      </c>
      <c r="X681" s="67" t="s">
        <v>71</v>
      </c>
      <c r="Y681" s="67" t="s">
        <v>71</v>
      </c>
      <c r="Z681" s="67" t="s">
        <v>40</v>
      </c>
      <c r="AA681" s="67" t="s">
        <v>3190</v>
      </c>
      <c r="AB681" s="67" t="s">
        <v>3191</v>
      </c>
      <c r="AC681" s="67" t="s">
        <v>3192</v>
      </c>
      <c r="AD681" s="67"/>
      <c r="AE681" s="67"/>
    </row>
    <row r="682" spans="1:31" hidden="1" x14ac:dyDescent="0.25">
      <c r="A682" s="66">
        <v>43669</v>
      </c>
      <c r="B682" s="67">
        <v>5809</v>
      </c>
      <c r="C682" s="67">
        <v>6274</v>
      </c>
      <c r="D682" s="67" t="s">
        <v>1347</v>
      </c>
      <c r="E682" s="67" t="s">
        <v>297</v>
      </c>
      <c r="F682" s="67" t="s">
        <v>46</v>
      </c>
      <c r="G682" s="68">
        <v>0.44791666666666669</v>
      </c>
      <c r="H682" s="69" t="s">
        <v>3197</v>
      </c>
      <c r="I682" s="69" t="s">
        <v>3198</v>
      </c>
      <c r="J682" s="67" t="s">
        <v>3199</v>
      </c>
      <c r="K682" s="67" t="s">
        <v>47</v>
      </c>
      <c r="L682" s="67">
        <v>63</v>
      </c>
      <c r="M682" s="67" t="s">
        <v>31</v>
      </c>
      <c r="N682" s="67" t="s">
        <v>36</v>
      </c>
      <c r="O682" s="67" t="s">
        <v>36</v>
      </c>
      <c r="P682" s="67" t="s">
        <v>33</v>
      </c>
      <c r="Q682" s="67" t="s">
        <v>60</v>
      </c>
      <c r="R682" s="67" t="s">
        <v>35</v>
      </c>
      <c r="S682" s="67" t="s">
        <v>43</v>
      </c>
      <c r="T682" s="67" t="s">
        <v>36</v>
      </c>
      <c r="U682" s="67" t="s">
        <v>1138</v>
      </c>
      <c r="V682" s="67" t="s">
        <v>157</v>
      </c>
      <c r="W682" s="67" t="s">
        <v>54</v>
      </c>
      <c r="X682" s="67" t="s">
        <v>39</v>
      </c>
      <c r="Y682" s="67" t="s">
        <v>39</v>
      </c>
      <c r="Z682" s="67" t="s">
        <v>40</v>
      </c>
      <c r="AA682" s="67" t="s">
        <v>3200</v>
      </c>
      <c r="AB682" s="67" t="s">
        <v>3201</v>
      </c>
      <c r="AC682" s="67"/>
      <c r="AD682" s="67"/>
      <c r="AE682" s="67"/>
    </row>
    <row r="683" spans="1:31" hidden="1" x14ac:dyDescent="0.25">
      <c r="A683" s="66">
        <v>43669</v>
      </c>
      <c r="B683" s="67">
        <v>5808</v>
      </c>
      <c r="C683" s="67">
        <v>6273</v>
      </c>
      <c r="D683" s="67" t="s">
        <v>3202</v>
      </c>
      <c r="E683" s="67" t="s">
        <v>80</v>
      </c>
      <c r="F683" s="67" t="s">
        <v>80</v>
      </c>
      <c r="G683" s="68">
        <v>0.79166666666666663</v>
      </c>
      <c r="H683" s="69" t="s">
        <v>3203</v>
      </c>
      <c r="I683" s="69" t="s">
        <v>3204</v>
      </c>
      <c r="J683" s="67" t="s">
        <v>3205</v>
      </c>
      <c r="K683" s="67" t="s">
        <v>47</v>
      </c>
      <c r="L683" s="67"/>
      <c r="M683" s="67" t="s">
        <v>31</v>
      </c>
      <c r="N683" s="67" t="s">
        <v>155</v>
      </c>
      <c r="O683" s="67" t="s">
        <v>368</v>
      </c>
      <c r="P683" s="67" t="s">
        <v>491</v>
      </c>
      <c r="Q683" s="67" t="s">
        <v>36</v>
      </c>
      <c r="R683" s="67" t="s">
        <v>76</v>
      </c>
      <c r="S683" s="67" t="s">
        <v>65</v>
      </c>
      <c r="T683" s="67" t="s">
        <v>36</v>
      </c>
      <c r="U683" s="67" t="s">
        <v>51</v>
      </c>
      <c r="V683" s="67" t="s">
        <v>66</v>
      </c>
      <c r="W683" s="67" t="s">
        <v>78</v>
      </c>
      <c r="X683" s="67" t="s">
        <v>107</v>
      </c>
      <c r="Y683" s="67" t="s">
        <v>129</v>
      </c>
      <c r="Z683" s="67" t="s">
        <v>108</v>
      </c>
      <c r="AA683" s="67" t="s">
        <v>3206</v>
      </c>
      <c r="AB683" s="67"/>
      <c r="AC683" s="67"/>
      <c r="AD683" s="67"/>
      <c r="AE683" s="67"/>
    </row>
    <row r="684" spans="1:31" hidden="1" x14ac:dyDescent="0.25">
      <c r="A684" s="66">
        <v>43668</v>
      </c>
      <c r="B684" s="67">
        <v>5901</v>
      </c>
      <c r="C684" s="67">
        <v>6371</v>
      </c>
      <c r="D684" s="67" t="s">
        <v>6539</v>
      </c>
      <c r="E684" s="67" t="s">
        <v>297</v>
      </c>
      <c r="F684" s="67" t="s">
        <v>46</v>
      </c>
      <c r="G684" s="68"/>
      <c r="H684" s="69" t="s">
        <v>6540</v>
      </c>
      <c r="I684" s="69" t="s">
        <v>6541</v>
      </c>
      <c r="J684" s="67" t="s">
        <v>6542</v>
      </c>
      <c r="K684" s="67" t="s">
        <v>30</v>
      </c>
      <c r="L684" s="67">
        <v>7</v>
      </c>
      <c r="M684" s="67" t="s">
        <v>154</v>
      </c>
      <c r="N684" s="67" t="s">
        <v>36</v>
      </c>
      <c r="O684" s="67" t="s">
        <v>133</v>
      </c>
      <c r="P684" s="67" t="s">
        <v>33</v>
      </c>
      <c r="Q684" s="67" t="s">
        <v>36</v>
      </c>
      <c r="R684" s="67" t="s">
        <v>76</v>
      </c>
      <c r="S684" s="67" t="s">
        <v>723</v>
      </c>
      <c r="T684" s="67" t="s">
        <v>863</v>
      </c>
      <c r="U684" s="67" t="s">
        <v>109</v>
      </c>
      <c r="V684" s="67" t="s">
        <v>66</v>
      </c>
      <c r="W684" s="67" t="s">
        <v>54</v>
      </c>
      <c r="X684" s="67" t="s">
        <v>107</v>
      </c>
      <c r="Y684" s="67" t="s">
        <v>129</v>
      </c>
      <c r="Z684" s="67" t="s">
        <v>108</v>
      </c>
      <c r="AA684" s="67" t="s">
        <v>6543</v>
      </c>
      <c r="AB684" s="67" t="s">
        <v>6544</v>
      </c>
      <c r="AC684" s="67"/>
      <c r="AD684" s="67"/>
      <c r="AE684" s="67"/>
    </row>
    <row r="685" spans="1:31" hidden="1" x14ac:dyDescent="0.25">
      <c r="A685" s="66">
        <v>43668</v>
      </c>
      <c r="B685" s="67">
        <v>5827</v>
      </c>
      <c r="C685" s="67">
        <v>6292</v>
      </c>
      <c r="D685" s="67" t="s">
        <v>3313</v>
      </c>
      <c r="E685" s="67" t="s">
        <v>1684</v>
      </c>
      <c r="F685" s="67" t="s">
        <v>55</v>
      </c>
      <c r="G685" s="68">
        <v>0.85416666666666663</v>
      </c>
      <c r="H685" s="69" t="s">
        <v>3314</v>
      </c>
      <c r="I685" s="69" t="s">
        <v>3315</v>
      </c>
      <c r="J685" s="67" t="s">
        <v>3316</v>
      </c>
      <c r="K685" s="67" t="s">
        <v>47</v>
      </c>
      <c r="L685" s="67">
        <v>56</v>
      </c>
      <c r="M685" s="67" t="s">
        <v>119</v>
      </c>
      <c r="N685" s="67" t="s">
        <v>155</v>
      </c>
      <c r="O685" s="67" t="s">
        <v>53</v>
      </c>
      <c r="P685" s="67" t="s">
        <v>33</v>
      </c>
      <c r="Q685" s="67" t="s">
        <v>36</v>
      </c>
      <c r="R685" s="67" t="s">
        <v>35</v>
      </c>
      <c r="S685" s="67" t="s">
        <v>3823</v>
      </c>
      <c r="T685" s="67" t="s">
        <v>36</v>
      </c>
      <c r="U685" s="67" t="s">
        <v>82</v>
      </c>
      <c r="V685" s="67" t="s">
        <v>37</v>
      </c>
      <c r="W685" s="67" t="s">
        <v>169</v>
      </c>
      <c r="X685" s="67" t="s">
        <v>71</v>
      </c>
      <c r="Y685" s="67" t="s">
        <v>39</v>
      </c>
      <c r="Z685" s="67" t="s">
        <v>120</v>
      </c>
      <c r="AA685" s="67" t="s">
        <v>3317</v>
      </c>
      <c r="AB685" s="67" t="s">
        <v>3318</v>
      </c>
      <c r="AC685" s="67" t="s">
        <v>3319</v>
      </c>
      <c r="AD685" s="67"/>
      <c r="AE685" s="67"/>
    </row>
    <row r="686" spans="1:31" hidden="1" x14ac:dyDescent="0.25">
      <c r="A686" s="66">
        <v>43668</v>
      </c>
      <c r="B686" s="67">
        <v>5807</v>
      </c>
      <c r="C686" s="67">
        <v>6272</v>
      </c>
      <c r="D686" s="67" t="s">
        <v>3207</v>
      </c>
      <c r="E686" s="67" t="s">
        <v>58</v>
      </c>
      <c r="F686" s="67" t="s">
        <v>59</v>
      </c>
      <c r="G686" s="68">
        <v>0.66666666666666663</v>
      </c>
      <c r="H686" s="69" t="s">
        <v>3208</v>
      </c>
      <c r="I686" s="69" t="s">
        <v>3209</v>
      </c>
      <c r="J686" s="67" t="s">
        <v>3210</v>
      </c>
      <c r="K686" s="67" t="s">
        <v>47</v>
      </c>
      <c r="L686" s="67">
        <v>69</v>
      </c>
      <c r="M686" s="67" t="s">
        <v>31</v>
      </c>
      <c r="N686" s="67" t="s">
        <v>36</v>
      </c>
      <c r="O686" s="67" t="s">
        <v>36</v>
      </c>
      <c r="P686" s="67" t="s">
        <v>42</v>
      </c>
      <c r="Q686" s="67" t="s">
        <v>60</v>
      </c>
      <c r="R686" s="67" t="s">
        <v>35</v>
      </c>
      <c r="S686" s="67" t="s">
        <v>65</v>
      </c>
      <c r="T686" s="67" t="s">
        <v>927</v>
      </c>
      <c r="U686" s="67" t="s">
        <v>109</v>
      </c>
      <c r="V686" s="67" t="s">
        <v>66</v>
      </c>
      <c r="W686" s="67" t="s">
        <v>54</v>
      </c>
      <c r="X686" s="67" t="s">
        <v>39</v>
      </c>
      <c r="Y686" s="67" t="s">
        <v>39</v>
      </c>
      <c r="Z686" s="67" t="s">
        <v>40</v>
      </c>
      <c r="AA686" s="67" t="s">
        <v>3211</v>
      </c>
      <c r="AB686" s="67" t="s">
        <v>3212</v>
      </c>
      <c r="AC686" s="67" t="s">
        <v>3213</v>
      </c>
      <c r="AD686" s="67" t="s">
        <v>3214</v>
      </c>
      <c r="AE686" s="67"/>
    </row>
    <row r="687" spans="1:31" hidden="1" x14ac:dyDescent="0.25">
      <c r="A687" s="66">
        <v>43668</v>
      </c>
      <c r="B687" s="67">
        <v>5806</v>
      </c>
      <c r="C687" s="67">
        <v>6271</v>
      </c>
      <c r="D687" s="67" t="s">
        <v>3215</v>
      </c>
      <c r="E687" s="67" t="s">
        <v>121</v>
      </c>
      <c r="F687" s="67" t="s">
        <v>122</v>
      </c>
      <c r="G687" s="68">
        <v>0.75</v>
      </c>
      <c r="H687" s="69" t="s">
        <v>3216</v>
      </c>
      <c r="I687" s="69" t="s">
        <v>3217</v>
      </c>
      <c r="J687" s="67" t="s">
        <v>3218</v>
      </c>
      <c r="K687" s="67" t="s">
        <v>30</v>
      </c>
      <c r="L687" s="67">
        <v>65</v>
      </c>
      <c r="M687" s="67" t="s">
        <v>31</v>
      </c>
      <c r="N687" s="67" t="s">
        <v>36</v>
      </c>
      <c r="O687" s="67" t="s">
        <v>36</v>
      </c>
      <c r="P687" s="67" t="s">
        <v>42</v>
      </c>
      <c r="Q687" s="67" t="s">
        <v>60</v>
      </c>
      <c r="R687" s="67" t="s">
        <v>35</v>
      </c>
      <c r="S687" s="67" t="s">
        <v>65</v>
      </c>
      <c r="T687" s="67" t="s">
        <v>36</v>
      </c>
      <c r="U687" s="67" t="s">
        <v>109</v>
      </c>
      <c r="V687" s="67" t="s">
        <v>66</v>
      </c>
      <c r="W687" s="67" t="s">
        <v>54</v>
      </c>
      <c r="X687" s="67" t="s">
        <v>39</v>
      </c>
      <c r="Y687" s="67" t="s">
        <v>39</v>
      </c>
      <c r="Z687" s="67" t="s">
        <v>40</v>
      </c>
      <c r="AA687" s="67" t="s">
        <v>3219</v>
      </c>
      <c r="AB687" s="67"/>
      <c r="AC687" s="67"/>
      <c r="AD687" s="67"/>
      <c r="AE687" s="67"/>
    </row>
    <row r="688" spans="1:31" hidden="1" x14ac:dyDescent="0.25">
      <c r="A688" s="66">
        <v>43668</v>
      </c>
      <c r="B688" s="67">
        <v>5804</v>
      </c>
      <c r="C688" s="67">
        <v>6269</v>
      </c>
      <c r="D688" s="67" t="s">
        <v>3220</v>
      </c>
      <c r="E688" s="67" t="s">
        <v>979</v>
      </c>
      <c r="F688" s="67" t="s">
        <v>59</v>
      </c>
      <c r="G688" s="68"/>
      <c r="H688" s="69" t="s">
        <v>3221</v>
      </c>
      <c r="I688" s="69" t="s">
        <v>3222</v>
      </c>
      <c r="J688" s="67" t="s">
        <v>3223</v>
      </c>
      <c r="K688" s="67" t="s">
        <v>30</v>
      </c>
      <c r="L688" s="67">
        <v>70</v>
      </c>
      <c r="M688" s="67" t="s">
        <v>31</v>
      </c>
      <c r="N688" s="67" t="s">
        <v>519</v>
      </c>
      <c r="O688" s="67" t="s">
        <v>48</v>
      </c>
      <c r="P688" s="67" t="s">
        <v>520</v>
      </c>
      <c r="Q688" s="67" t="s">
        <v>60</v>
      </c>
      <c r="R688" s="67" t="s">
        <v>76</v>
      </c>
      <c r="S688" s="67" t="s">
        <v>65</v>
      </c>
      <c r="T688" s="67" t="s">
        <v>36</v>
      </c>
      <c r="U688" s="67" t="s">
        <v>51</v>
      </c>
      <c r="V688" s="67" t="s">
        <v>66</v>
      </c>
      <c r="W688" s="67" t="s">
        <v>54</v>
      </c>
      <c r="X688" s="67" t="s">
        <v>107</v>
      </c>
      <c r="Y688" s="67" t="s">
        <v>129</v>
      </c>
      <c r="Z688" s="67" t="s">
        <v>108</v>
      </c>
      <c r="AA688" s="67" t="s">
        <v>3224</v>
      </c>
      <c r="AB688" s="67" t="s">
        <v>3225</v>
      </c>
      <c r="AC688" s="67" t="s">
        <v>3226</v>
      </c>
      <c r="AD688" s="67"/>
      <c r="AE688" s="67"/>
    </row>
    <row r="689" spans="1:31" hidden="1" x14ac:dyDescent="0.25">
      <c r="A689" s="66">
        <v>43668</v>
      </c>
      <c r="B689" s="67">
        <v>5794</v>
      </c>
      <c r="C689" s="67">
        <v>6259</v>
      </c>
      <c r="D689" s="67" t="s">
        <v>2832</v>
      </c>
      <c r="E689" s="67" t="s">
        <v>693</v>
      </c>
      <c r="F689" s="67" t="s">
        <v>123</v>
      </c>
      <c r="G689" s="68">
        <v>0.47916666666666669</v>
      </c>
      <c r="H689" s="69" t="s">
        <v>2833</v>
      </c>
      <c r="I689" s="69" t="s">
        <v>2834</v>
      </c>
      <c r="J689" s="67" t="s">
        <v>2835</v>
      </c>
      <c r="K689" s="67" t="s">
        <v>47</v>
      </c>
      <c r="L689" s="67">
        <v>72</v>
      </c>
      <c r="M689" s="67" t="s">
        <v>119</v>
      </c>
      <c r="N689" s="67" t="s">
        <v>459</v>
      </c>
      <c r="O689" s="67" t="s">
        <v>53</v>
      </c>
      <c r="P689" s="67" t="s">
        <v>33</v>
      </c>
      <c r="Q689" s="67" t="s">
        <v>60</v>
      </c>
      <c r="R689" s="67" t="s">
        <v>36</v>
      </c>
      <c r="S689" s="67" t="s">
        <v>65</v>
      </c>
      <c r="T689" s="67" t="s">
        <v>147</v>
      </c>
      <c r="U689" s="67" t="s">
        <v>109</v>
      </c>
      <c r="V689" s="67" t="s">
        <v>66</v>
      </c>
      <c r="W689" s="67" t="s">
        <v>54</v>
      </c>
      <c r="X689" s="67" t="s">
        <v>107</v>
      </c>
      <c r="Y689" s="67" t="s">
        <v>129</v>
      </c>
      <c r="Z689" s="67" t="s">
        <v>108</v>
      </c>
      <c r="AA689" s="67" t="s">
        <v>2836</v>
      </c>
      <c r="AB689" s="67" t="s">
        <v>3227</v>
      </c>
      <c r="AC689" s="67"/>
      <c r="AD689" s="67"/>
      <c r="AE689" s="67"/>
    </row>
    <row r="690" spans="1:31" hidden="1" x14ac:dyDescent="0.25">
      <c r="A690" s="66">
        <v>43668</v>
      </c>
      <c r="B690" s="67">
        <v>5793</v>
      </c>
      <c r="C690" s="67">
        <v>6258</v>
      </c>
      <c r="D690" s="67" t="s">
        <v>2837</v>
      </c>
      <c r="E690" s="67" t="s">
        <v>827</v>
      </c>
      <c r="F690" s="67" t="s">
        <v>537</v>
      </c>
      <c r="G690" s="68"/>
      <c r="H690" s="69" t="s">
        <v>2838</v>
      </c>
      <c r="I690" s="69" t="s">
        <v>2839</v>
      </c>
      <c r="J690" s="67" t="s">
        <v>2840</v>
      </c>
      <c r="K690" s="67" t="s">
        <v>47</v>
      </c>
      <c r="L690" s="67">
        <v>82</v>
      </c>
      <c r="M690" s="67" t="s">
        <v>31</v>
      </c>
      <c r="N690" s="67" t="s">
        <v>36</v>
      </c>
      <c r="O690" s="67" t="s">
        <v>48</v>
      </c>
      <c r="P690" s="67" t="s">
        <v>42</v>
      </c>
      <c r="Q690" s="67" t="s">
        <v>60</v>
      </c>
      <c r="R690" s="67" t="s">
        <v>35</v>
      </c>
      <c r="S690" s="67" t="s">
        <v>57</v>
      </c>
      <c r="T690" s="67" t="s">
        <v>36</v>
      </c>
      <c r="U690" s="67" t="s">
        <v>44</v>
      </c>
      <c r="V690" s="67" t="s">
        <v>37</v>
      </c>
      <c r="W690" s="67" t="s">
        <v>38</v>
      </c>
      <c r="X690" s="67" t="s">
        <v>39</v>
      </c>
      <c r="Y690" s="67" t="s">
        <v>39</v>
      </c>
      <c r="Z690" s="67" t="s">
        <v>45</v>
      </c>
      <c r="AA690" s="67" t="s">
        <v>2841</v>
      </c>
      <c r="AB690" s="67" t="s">
        <v>2842</v>
      </c>
      <c r="AC690" s="67"/>
      <c r="AD690" s="67"/>
      <c r="AE690" s="67"/>
    </row>
    <row r="691" spans="1:31" hidden="1" x14ac:dyDescent="0.25">
      <c r="A691" s="66">
        <v>43668</v>
      </c>
      <c r="B691" s="67">
        <v>5791</v>
      </c>
      <c r="C691" s="67">
        <v>6256</v>
      </c>
      <c r="D691" s="67" t="s">
        <v>2843</v>
      </c>
      <c r="E691" s="67" t="s">
        <v>2844</v>
      </c>
      <c r="F691" s="67" t="s">
        <v>41</v>
      </c>
      <c r="G691" s="68">
        <v>0.53680555555555554</v>
      </c>
      <c r="H691" s="69" t="s">
        <v>2845</v>
      </c>
      <c r="I691" s="69" t="s">
        <v>2846</v>
      </c>
      <c r="J691" s="67" t="s">
        <v>2847</v>
      </c>
      <c r="K691" s="67" t="s">
        <v>30</v>
      </c>
      <c r="L691" s="67">
        <v>50</v>
      </c>
      <c r="M691" s="67" t="s">
        <v>130</v>
      </c>
      <c r="N691" s="67" t="s">
        <v>36</v>
      </c>
      <c r="O691" s="67" t="s">
        <v>53</v>
      </c>
      <c r="P691" s="67" t="s">
        <v>33</v>
      </c>
      <c r="Q691" s="67" t="s">
        <v>36</v>
      </c>
      <c r="R691" s="67" t="s">
        <v>35</v>
      </c>
      <c r="S691" s="67" t="s">
        <v>65</v>
      </c>
      <c r="T691" s="67" t="s">
        <v>36</v>
      </c>
      <c r="U691" s="67" t="s">
        <v>109</v>
      </c>
      <c r="V691" s="67" t="s">
        <v>66</v>
      </c>
      <c r="W691" s="67" t="s">
        <v>54</v>
      </c>
      <c r="X691" s="67" t="s">
        <v>107</v>
      </c>
      <c r="Y691" s="67" t="s">
        <v>129</v>
      </c>
      <c r="Z691" s="67" t="s">
        <v>108</v>
      </c>
      <c r="AA691" s="67" t="s">
        <v>2848</v>
      </c>
      <c r="AB691" s="67" t="s">
        <v>2849</v>
      </c>
      <c r="AC691" s="67" t="s">
        <v>3228</v>
      </c>
      <c r="AD691" s="67" t="s">
        <v>3229</v>
      </c>
      <c r="AE691" s="67"/>
    </row>
    <row r="692" spans="1:31" hidden="1" x14ac:dyDescent="0.25">
      <c r="A692" s="66">
        <v>43667</v>
      </c>
      <c r="B692" s="67">
        <v>5802</v>
      </c>
      <c r="C692" s="67">
        <v>6267</v>
      </c>
      <c r="D692" s="67" t="s">
        <v>2850</v>
      </c>
      <c r="E692" s="67" t="s">
        <v>1248</v>
      </c>
      <c r="F692" s="67" t="s">
        <v>1248</v>
      </c>
      <c r="G692" s="68"/>
      <c r="H692" s="69" t="s">
        <v>2851</v>
      </c>
      <c r="I692" s="69" t="s">
        <v>2852</v>
      </c>
      <c r="J692" s="67" t="s">
        <v>2853</v>
      </c>
      <c r="K692" s="67" t="s">
        <v>30</v>
      </c>
      <c r="L692" s="67">
        <v>76</v>
      </c>
      <c r="M692" s="67" t="s">
        <v>31</v>
      </c>
      <c r="N692" s="67" t="s">
        <v>36</v>
      </c>
      <c r="O692" s="67" t="s">
        <v>48</v>
      </c>
      <c r="P692" s="67" t="s">
        <v>33</v>
      </c>
      <c r="Q692" s="67" t="s">
        <v>60</v>
      </c>
      <c r="R692" s="67" t="s">
        <v>35</v>
      </c>
      <c r="S692" s="67" t="s">
        <v>501</v>
      </c>
      <c r="T692" s="67" t="s">
        <v>863</v>
      </c>
      <c r="U692" s="67" t="s">
        <v>70</v>
      </c>
      <c r="V692" s="67" t="s">
        <v>37</v>
      </c>
      <c r="W692" s="67" t="s">
        <v>54</v>
      </c>
      <c r="X692" s="67" t="s">
        <v>71</v>
      </c>
      <c r="Y692" s="67" t="s">
        <v>71</v>
      </c>
      <c r="Z692" s="67" t="s">
        <v>40</v>
      </c>
      <c r="AA692" s="67" t="s">
        <v>2854</v>
      </c>
      <c r="AB692" s="67"/>
      <c r="AC692" s="67"/>
      <c r="AD692" s="67"/>
      <c r="AE692" s="67"/>
    </row>
    <row r="693" spans="1:31" hidden="1" x14ac:dyDescent="0.25">
      <c r="A693" s="66">
        <v>43667</v>
      </c>
      <c r="B693" s="67">
        <v>5801</v>
      </c>
      <c r="C693" s="67">
        <v>6266</v>
      </c>
      <c r="D693" s="67" t="s">
        <v>2855</v>
      </c>
      <c r="E693" s="67" t="s">
        <v>137</v>
      </c>
      <c r="F693" s="67" t="s">
        <v>122</v>
      </c>
      <c r="G693" s="68"/>
      <c r="H693" s="69" t="s">
        <v>2856</v>
      </c>
      <c r="I693" s="69" t="s">
        <v>2857</v>
      </c>
      <c r="J693" s="67" t="s">
        <v>2858</v>
      </c>
      <c r="K693" s="67" t="s">
        <v>30</v>
      </c>
      <c r="L693" s="67">
        <v>84</v>
      </c>
      <c r="M693" s="67" t="s">
        <v>31</v>
      </c>
      <c r="N693" s="67" t="s">
        <v>36</v>
      </c>
      <c r="O693" s="67" t="s">
        <v>36</v>
      </c>
      <c r="P693" s="67" t="s">
        <v>33</v>
      </c>
      <c r="Q693" s="67" t="s">
        <v>60</v>
      </c>
      <c r="R693" s="67" t="s">
        <v>76</v>
      </c>
      <c r="S693" s="67" t="s">
        <v>65</v>
      </c>
      <c r="T693" s="67" t="s">
        <v>36</v>
      </c>
      <c r="U693" s="67" t="s">
        <v>109</v>
      </c>
      <c r="V693" s="67" t="s">
        <v>66</v>
      </c>
      <c r="W693" s="67" t="s">
        <v>54</v>
      </c>
      <c r="X693" s="67" t="s">
        <v>107</v>
      </c>
      <c r="Y693" s="67" t="s">
        <v>129</v>
      </c>
      <c r="Z693" s="67" t="s">
        <v>108</v>
      </c>
      <c r="AA693" s="67" t="s">
        <v>2859</v>
      </c>
      <c r="AB693" s="67" t="s">
        <v>2860</v>
      </c>
      <c r="AC693" s="67" t="s">
        <v>2861</v>
      </c>
      <c r="AD693" s="67"/>
      <c r="AE693" s="67"/>
    </row>
    <row r="694" spans="1:31" hidden="1" x14ac:dyDescent="0.25">
      <c r="A694" s="66">
        <v>43667</v>
      </c>
      <c r="B694" s="67">
        <v>5800</v>
      </c>
      <c r="C694" s="67">
        <v>6265</v>
      </c>
      <c r="D694" s="67" t="s">
        <v>2862</v>
      </c>
      <c r="E694" s="67" t="s">
        <v>137</v>
      </c>
      <c r="F694" s="67" t="s">
        <v>122</v>
      </c>
      <c r="G694" s="68">
        <v>0.75</v>
      </c>
      <c r="H694" s="69" t="s">
        <v>2856</v>
      </c>
      <c r="I694" s="69" t="s">
        <v>2857</v>
      </c>
      <c r="J694" s="67" t="s">
        <v>2858</v>
      </c>
      <c r="K694" s="67" t="s">
        <v>47</v>
      </c>
      <c r="L694" s="67">
        <v>70</v>
      </c>
      <c r="M694" s="67" t="s">
        <v>31</v>
      </c>
      <c r="N694" s="67" t="s">
        <v>36</v>
      </c>
      <c r="O694" s="67" t="s">
        <v>36</v>
      </c>
      <c r="P694" s="67" t="s">
        <v>33</v>
      </c>
      <c r="Q694" s="67" t="s">
        <v>60</v>
      </c>
      <c r="R694" s="67" t="s">
        <v>35</v>
      </c>
      <c r="S694" s="67" t="s">
        <v>65</v>
      </c>
      <c r="T694" s="67" t="s">
        <v>36</v>
      </c>
      <c r="U694" s="67" t="s">
        <v>109</v>
      </c>
      <c r="V694" s="67" t="s">
        <v>66</v>
      </c>
      <c r="W694" s="67" t="s">
        <v>54</v>
      </c>
      <c r="X694" s="67" t="s">
        <v>107</v>
      </c>
      <c r="Y694" s="67" t="s">
        <v>129</v>
      </c>
      <c r="Z694" s="67" t="s">
        <v>108</v>
      </c>
      <c r="AA694" s="67" t="s">
        <v>2859</v>
      </c>
      <c r="AB694" s="67" t="s">
        <v>2860</v>
      </c>
      <c r="AC694" s="67" t="s">
        <v>2861</v>
      </c>
      <c r="AD694" s="67"/>
      <c r="AE694" s="67"/>
    </row>
    <row r="695" spans="1:31" hidden="1" x14ac:dyDescent="0.25">
      <c r="A695" s="66">
        <v>43667</v>
      </c>
      <c r="B695" s="67">
        <v>5799</v>
      </c>
      <c r="C695" s="67">
        <v>6264</v>
      </c>
      <c r="D695" s="67" t="s">
        <v>2863</v>
      </c>
      <c r="E695" s="67" t="s">
        <v>699</v>
      </c>
      <c r="F695" s="67" t="s">
        <v>122</v>
      </c>
      <c r="G695" s="68">
        <v>0.95138888888888884</v>
      </c>
      <c r="H695" s="69" t="s">
        <v>3491</v>
      </c>
      <c r="I695" s="69" t="s">
        <v>3492</v>
      </c>
      <c r="J695" s="67" t="s">
        <v>2864</v>
      </c>
      <c r="K695" s="67" t="s">
        <v>47</v>
      </c>
      <c r="L695" s="67">
        <v>22</v>
      </c>
      <c r="M695" s="67" t="s">
        <v>31</v>
      </c>
      <c r="N695" s="67" t="s">
        <v>36</v>
      </c>
      <c r="O695" s="67" t="s">
        <v>48</v>
      </c>
      <c r="P695" s="67" t="s">
        <v>33</v>
      </c>
      <c r="Q695" s="67" t="s">
        <v>36</v>
      </c>
      <c r="R695" s="67" t="s">
        <v>76</v>
      </c>
      <c r="S695" s="67" t="s">
        <v>501</v>
      </c>
      <c r="T695" s="67" t="s">
        <v>863</v>
      </c>
      <c r="U695" s="67" t="s">
        <v>70</v>
      </c>
      <c r="V695" s="67" t="s">
        <v>37</v>
      </c>
      <c r="W695" s="67" t="s">
        <v>54</v>
      </c>
      <c r="X695" s="67" t="s">
        <v>71</v>
      </c>
      <c r="Y695" s="67" t="s">
        <v>71</v>
      </c>
      <c r="Z695" s="67" t="s">
        <v>40</v>
      </c>
      <c r="AA695" s="67" t="s">
        <v>2865</v>
      </c>
      <c r="AB695" s="67" t="s">
        <v>2866</v>
      </c>
      <c r="AC695" s="67" t="s">
        <v>2860</v>
      </c>
      <c r="AD695" s="67"/>
      <c r="AE695" s="67"/>
    </row>
    <row r="696" spans="1:31" hidden="1" x14ac:dyDescent="0.25">
      <c r="A696" s="66">
        <v>43667</v>
      </c>
      <c r="B696" s="67">
        <v>5795</v>
      </c>
      <c r="C696" s="67">
        <v>6260</v>
      </c>
      <c r="D696" s="67" t="s">
        <v>2867</v>
      </c>
      <c r="E696" s="67" t="s">
        <v>74</v>
      </c>
      <c r="F696" s="67" t="s">
        <v>74</v>
      </c>
      <c r="G696" s="68">
        <v>0.54166666666666663</v>
      </c>
      <c r="H696" s="69" t="s">
        <v>2868</v>
      </c>
      <c r="I696" s="69" t="s">
        <v>2869</v>
      </c>
      <c r="J696" s="67" t="s">
        <v>2870</v>
      </c>
      <c r="K696" s="67" t="s">
        <v>47</v>
      </c>
      <c r="L696" s="67">
        <v>82</v>
      </c>
      <c r="M696" s="67" t="s">
        <v>31</v>
      </c>
      <c r="N696" s="67" t="s">
        <v>36</v>
      </c>
      <c r="O696" s="67" t="s">
        <v>36</v>
      </c>
      <c r="P696" s="67" t="s">
        <v>33</v>
      </c>
      <c r="Q696" s="67" t="s">
        <v>60</v>
      </c>
      <c r="R696" s="67" t="s">
        <v>35</v>
      </c>
      <c r="S696" s="67" t="s">
        <v>43</v>
      </c>
      <c r="T696" s="67" t="s">
        <v>36</v>
      </c>
      <c r="U696" s="67" t="s">
        <v>51</v>
      </c>
      <c r="V696" s="67" t="s">
        <v>37</v>
      </c>
      <c r="W696" s="67" t="s">
        <v>54</v>
      </c>
      <c r="X696" s="67" t="s">
        <v>39</v>
      </c>
      <c r="Y696" s="67" t="s">
        <v>39</v>
      </c>
      <c r="Z696" s="67" t="s">
        <v>40</v>
      </c>
      <c r="AA696" s="67" t="s">
        <v>2871</v>
      </c>
      <c r="AB696" s="67" t="s">
        <v>2872</v>
      </c>
      <c r="AC696" s="67" t="s">
        <v>2873</v>
      </c>
      <c r="AD696" s="67" t="s">
        <v>2874</v>
      </c>
      <c r="AE696" s="67" t="s">
        <v>2875</v>
      </c>
    </row>
    <row r="697" spans="1:31" hidden="1" x14ac:dyDescent="0.25">
      <c r="A697" s="66">
        <v>43667</v>
      </c>
      <c r="B697" s="67">
        <v>5792</v>
      </c>
      <c r="C697" s="67">
        <v>6257</v>
      </c>
      <c r="D697" s="67" t="s">
        <v>2876</v>
      </c>
      <c r="E697" s="67" t="s">
        <v>2877</v>
      </c>
      <c r="F697" s="67" t="s">
        <v>537</v>
      </c>
      <c r="G697" s="68"/>
      <c r="H697" s="69" t="s">
        <v>2878</v>
      </c>
      <c r="I697" s="69" t="s">
        <v>2879</v>
      </c>
      <c r="J697" s="67" t="s">
        <v>3230</v>
      </c>
      <c r="K697" s="67" t="s">
        <v>47</v>
      </c>
      <c r="L697" s="67">
        <v>63</v>
      </c>
      <c r="M697" s="67" t="s">
        <v>31</v>
      </c>
      <c r="N697" s="67" t="s">
        <v>36</v>
      </c>
      <c r="O697" s="67" t="s">
        <v>48</v>
      </c>
      <c r="P697" s="67" t="s">
        <v>33</v>
      </c>
      <c r="Q697" s="67" t="s">
        <v>36</v>
      </c>
      <c r="R697" s="67" t="s">
        <v>35</v>
      </c>
      <c r="S697" s="67" t="s">
        <v>57</v>
      </c>
      <c r="T697" s="67" t="s">
        <v>36</v>
      </c>
      <c r="U697" s="67" t="s">
        <v>44</v>
      </c>
      <c r="V697" s="67" t="s">
        <v>37</v>
      </c>
      <c r="W697" s="67" t="s">
        <v>54</v>
      </c>
      <c r="X697" s="67" t="s">
        <v>39</v>
      </c>
      <c r="Y697" s="67" t="s">
        <v>39</v>
      </c>
      <c r="Z697" s="67" t="s">
        <v>45</v>
      </c>
      <c r="AA697" s="67" t="s">
        <v>2880</v>
      </c>
      <c r="AB697" s="67" t="s">
        <v>2841</v>
      </c>
      <c r="AC697" s="67" t="s">
        <v>3231</v>
      </c>
      <c r="AD697" s="67"/>
      <c r="AE697" s="67"/>
    </row>
    <row r="698" spans="1:31" hidden="1" x14ac:dyDescent="0.25">
      <c r="A698" s="66">
        <v>43667</v>
      </c>
      <c r="B698" s="67">
        <v>5790</v>
      </c>
      <c r="C698" s="67">
        <v>6255</v>
      </c>
      <c r="D698" s="67" t="s">
        <v>2881</v>
      </c>
      <c r="E698" s="67" t="s">
        <v>1355</v>
      </c>
      <c r="F698" s="67" t="s">
        <v>46</v>
      </c>
      <c r="G698" s="68">
        <v>0.79166666666666663</v>
      </c>
      <c r="H698" s="69" t="s">
        <v>2882</v>
      </c>
      <c r="I698" s="69" t="s">
        <v>2883</v>
      </c>
      <c r="J698" s="67" t="s">
        <v>2884</v>
      </c>
      <c r="K698" s="67" t="s">
        <v>47</v>
      </c>
      <c r="L698" s="67">
        <v>3</v>
      </c>
      <c r="M698" s="67" t="s">
        <v>31</v>
      </c>
      <c r="N698" s="67" t="s">
        <v>672</v>
      </c>
      <c r="O698" s="67" t="s">
        <v>48</v>
      </c>
      <c r="P698" s="67" t="s">
        <v>33</v>
      </c>
      <c r="Q698" s="67" t="s">
        <v>36</v>
      </c>
      <c r="R698" s="67" t="s">
        <v>35</v>
      </c>
      <c r="S698" s="67" t="s">
        <v>2885</v>
      </c>
      <c r="T698" s="67" t="s">
        <v>36</v>
      </c>
      <c r="U698" s="67" t="s">
        <v>70</v>
      </c>
      <c r="V698" s="67" t="s">
        <v>37</v>
      </c>
      <c r="W698" s="67" t="s">
        <v>38</v>
      </c>
      <c r="X698" s="67" t="s">
        <v>71</v>
      </c>
      <c r="Y698" s="67" t="s">
        <v>71</v>
      </c>
      <c r="Z698" s="67" t="s">
        <v>40</v>
      </c>
      <c r="AA698" s="67" t="s">
        <v>2886</v>
      </c>
      <c r="AB698" s="67" t="s">
        <v>2887</v>
      </c>
      <c r="AC698" s="67" t="s">
        <v>2888</v>
      </c>
      <c r="AD698" s="67"/>
      <c r="AE698" s="67"/>
    </row>
    <row r="699" spans="1:31" hidden="1" x14ac:dyDescent="0.25">
      <c r="A699" s="66">
        <v>43666</v>
      </c>
      <c r="B699" s="67">
        <v>5805</v>
      </c>
      <c r="C699" s="67">
        <v>6270</v>
      </c>
      <c r="D699" s="67" t="s">
        <v>3232</v>
      </c>
      <c r="E699" s="67" t="s">
        <v>536</v>
      </c>
      <c r="F699" s="67" t="s">
        <v>537</v>
      </c>
      <c r="G699" s="68">
        <v>0.41666666666666669</v>
      </c>
      <c r="H699" s="69" t="s">
        <v>3233</v>
      </c>
      <c r="I699" s="69" t="s">
        <v>3234</v>
      </c>
      <c r="J699" s="67" t="s">
        <v>3235</v>
      </c>
      <c r="K699" s="67" t="s">
        <v>47</v>
      </c>
      <c r="L699" s="67">
        <v>79</v>
      </c>
      <c r="M699" s="67" t="s">
        <v>31</v>
      </c>
      <c r="N699" s="67" t="s">
        <v>32</v>
      </c>
      <c r="O699" s="67" t="s">
        <v>48</v>
      </c>
      <c r="P699" s="67" t="s">
        <v>62</v>
      </c>
      <c r="Q699" s="67" t="s">
        <v>60</v>
      </c>
      <c r="R699" s="67" t="s">
        <v>35</v>
      </c>
      <c r="S699" s="67" t="s">
        <v>57</v>
      </c>
      <c r="T699" s="67" t="s">
        <v>36</v>
      </c>
      <c r="U699" s="67" t="s">
        <v>44</v>
      </c>
      <c r="V699" s="67" t="s">
        <v>37</v>
      </c>
      <c r="W699" s="67" t="s">
        <v>386</v>
      </c>
      <c r="X699" s="67" t="s">
        <v>39</v>
      </c>
      <c r="Y699" s="67" t="s">
        <v>103</v>
      </c>
      <c r="Z699" s="67" t="s">
        <v>45</v>
      </c>
      <c r="AA699" s="67" t="s">
        <v>3236</v>
      </c>
      <c r="AB699" s="67" t="s">
        <v>3237</v>
      </c>
      <c r="AC699" s="67" t="s">
        <v>3238</v>
      </c>
      <c r="AD699" s="67"/>
      <c r="AE699" s="67"/>
    </row>
    <row r="700" spans="1:31" hidden="1" x14ac:dyDescent="0.25">
      <c r="A700" s="66">
        <v>43666</v>
      </c>
      <c r="B700" s="67">
        <v>5803</v>
      </c>
      <c r="C700" s="67">
        <v>6268</v>
      </c>
      <c r="D700" s="67" t="s">
        <v>3239</v>
      </c>
      <c r="E700" s="67" t="s">
        <v>58</v>
      </c>
      <c r="F700" s="67" t="s">
        <v>59</v>
      </c>
      <c r="G700" s="68">
        <v>0.79166666666666663</v>
      </c>
      <c r="H700" s="69" t="s">
        <v>3240</v>
      </c>
      <c r="I700" s="69" t="s">
        <v>3241</v>
      </c>
      <c r="J700" s="67" t="s">
        <v>3242</v>
      </c>
      <c r="K700" s="67" t="s">
        <v>47</v>
      </c>
      <c r="L700" s="67">
        <v>42</v>
      </c>
      <c r="M700" s="67" t="s">
        <v>31</v>
      </c>
      <c r="N700" s="67" t="s">
        <v>32</v>
      </c>
      <c r="O700" s="67" t="s">
        <v>48</v>
      </c>
      <c r="P700" s="67" t="s">
        <v>62</v>
      </c>
      <c r="Q700" s="67" t="s">
        <v>36</v>
      </c>
      <c r="R700" s="67" t="s">
        <v>35</v>
      </c>
      <c r="S700" s="67" t="s">
        <v>3823</v>
      </c>
      <c r="T700" s="67" t="s">
        <v>36</v>
      </c>
      <c r="U700" s="67" t="s">
        <v>70</v>
      </c>
      <c r="V700" s="67" t="s">
        <v>37</v>
      </c>
      <c r="W700" s="67" t="s">
        <v>386</v>
      </c>
      <c r="X700" s="67" t="s">
        <v>39</v>
      </c>
      <c r="Y700" s="67" t="s">
        <v>39</v>
      </c>
      <c r="Z700" s="67" t="s">
        <v>40</v>
      </c>
      <c r="AA700" s="67" t="s">
        <v>3243</v>
      </c>
      <c r="AB700" s="67" t="s">
        <v>3244</v>
      </c>
      <c r="AC700" s="67" t="s">
        <v>3245</v>
      </c>
      <c r="AD700" s="67"/>
      <c r="AE700" s="67"/>
    </row>
    <row r="701" spans="1:31" hidden="1" x14ac:dyDescent="0.25">
      <c r="A701" s="66">
        <v>43666</v>
      </c>
      <c r="B701" s="67">
        <v>5798</v>
      </c>
      <c r="C701" s="67">
        <v>6263</v>
      </c>
      <c r="D701" s="67" t="s">
        <v>2889</v>
      </c>
      <c r="E701" s="67" t="s">
        <v>2890</v>
      </c>
      <c r="F701" s="67" t="s">
        <v>327</v>
      </c>
      <c r="G701" s="68">
        <v>0.79166666666666663</v>
      </c>
      <c r="H701" s="69" t="s">
        <v>2891</v>
      </c>
      <c r="I701" s="69" t="s">
        <v>2892</v>
      </c>
      <c r="J701" s="67" t="s">
        <v>2893</v>
      </c>
      <c r="K701" s="67" t="s">
        <v>47</v>
      </c>
      <c r="L701" s="67">
        <v>42</v>
      </c>
      <c r="M701" s="67" t="s">
        <v>31</v>
      </c>
      <c r="N701" s="67" t="s">
        <v>36</v>
      </c>
      <c r="O701" s="67" t="s">
        <v>36</v>
      </c>
      <c r="P701" s="67" t="s">
        <v>33</v>
      </c>
      <c r="Q701" s="67" t="s">
        <v>36</v>
      </c>
      <c r="R701" s="67" t="s">
        <v>35</v>
      </c>
      <c r="S701" s="67" t="s">
        <v>2894</v>
      </c>
      <c r="T701" s="67" t="s">
        <v>36</v>
      </c>
      <c r="U701" s="67" t="s">
        <v>150</v>
      </c>
      <c r="V701" s="67" t="s">
        <v>37</v>
      </c>
      <c r="W701" s="67" t="s">
        <v>54</v>
      </c>
      <c r="X701" s="67" t="s">
        <v>71</v>
      </c>
      <c r="Y701" s="67" t="s">
        <v>39</v>
      </c>
      <c r="Z701" s="67" t="s">
        <v>40</v>
      </c>
      <c r="AA701" s="67" t="s">
        <v>2895</v>
      </c>
      <c r="AB701" s="67" t="s">
        <v>2896</v>
      </c>
      <c r="AC701" s="67" t="s">
        <v>2897</v>
      </c>
      <c r="AD701" s="67" t="s">
        <v>3320</v>
      </c>
      <c r="AE701" s="67"/>
    </row>
    <row r="702" spans="1:31" hidden="1" x14ac:dyDescent="0.25">
      <c r="A702" s="66">
        <v>43666</v>
      </c>
      <c r="B702" s="67">
        <v>5782</v>
      </c>
      <c r="C702" s="67">
        <v>6243</v>
      </c>
      <c r="D702" s="67" t="s">
        <v>2898</v>
      </c>
      <c r="E702" s="67" t="s">
        <v>364</v>
      </c>
      <c r="F702" s="67" t="s">
        <v>364</v>
      </c>
      <c r="G702" s="68"/>
      <c r="H702" s="69" t="s">
        <v>2899</v>
      </c>
      <c r="I702" s="69" t="s">
        <v>2900</v>
      </c>
      <c r="J702" s="67" t="s">
        <v>3246</v>
      </c>
      <c r="K702" s="67" t="s">
        <v>30</v>
      </c>
      <c r="L702" s="67">
        <v>64</v>
      </c>
      <c r="M702" s="67" t="s">
        <v>31</v>
      </c>
      <c r="N702" s="67" t="s">
        <v>519</v>
      </c>
      <c r="O702" s="67" t="s">
        <v>36</v>
      </c>
      <c r="P702" s="67" t="s">
        <v>520</v>
      </c>
      <c r="Q702" s="67" t="s">
        <v>60</v>
      </c>
      <c r="R702" s="67" t="s">
        <v>35</v>
      </c>
      <c r="S702" s="67" t="s">
        <v>65</v>
      </c>
      <c r="T702" s="67" t="s">
        <v>36</v>
      </c>
      <c r="U702" s="67" t="s">
        <v>109</v>
      </c>
      <c r="V702" s="67" t="s">
        <v>66</v>
      </c>
      <c r="W702" s="67" t="s">
        <v>54</v>
      </c>
      <c r="X702" s="67" t="s">
        <v>36</v>
      </c>
      <c r="Y702" s="67" t="s">
        <v>129</v>
      </c>
      <c r="Z702" s="67" t="s">
        <v>108</v>
      </c>
      <c r="AA702" s="67" t="s">
        <v>2901</v>
      </c>
      <c r="AB702" s="67" t="s">
        <v>2902</v>
      </c>
      <c r="AC702" s="67" t="s">
        <v>3247</v>
      </c>
      <c r="AD702" s="67"/>
      <c r="AE702" s="67"/>
    </row>
    <row r="703" spans="1:31" hidden="1" x14ac:dyDescent="0.25">
      <c r="A703" s="66">
        <v>43666</v>
      </c>
      <c r="B703" s="67">
        <v>5781</v>
      </c>
      <c r="C703" s="67">
        <v>6242</v>
      </c>
      <c r="D703" s="67" t="s">
        <v>2903</v>
      </c>
      <c r="E703" s="67" t="s">
        <v>364</v>
      </c>
      <c r="F703" s="67" t="s">
        <v>364</v>
      </c>
      <c r="G703" s="68">
        <v>0.55555555555555558</v>
      </c>
      <c r="H703" s="69" t="s">
        <v>2904</v>
      </c>
      <c r="I703" s="69" t="s">
        <v>2905</v>
      </c>
      <c r="J703" s="67" t="s">
        <v>2906</v>
      </c>
      <c r="K703" s="67" t="s">
        <v>47</v>
      </c>
      <c r="L703" s="67">
        <v>9</v>
      </c>
      <c r="M703" s="67" t="s">
        <v>31</v>
      </c>
      <c r="N703" s="67" t="s">
        <v>36</v>
      </c>
      <c r="O703" s="67" t="s">
        <v>36</v>
      </c>
      <c r="P703" s="67" t="s">
        <v>33</v>
      </c>
      <c r="Q703" s="67" t="s">
        <v>36</v>
      </c>
      <c r="R703" s="67" t="s">
        <v>76</v>
      </c>
      <c r="S703" s="67" t="s">
        <v>43</v>
      </c>
      <c r="T703" s="67" t="s">
        <v>36</v>
      </c>
      <c r="U703" s="67" t="s">
        <v>70</v>
      </c>
      <c r="V703" s="67" t="s">
        <v>37</v>
      </c>
      <c r="W703" s="67" t="s">
        <v>54</v>
      </c>
      <c r="X703" s="67" t="s">
        <v>39</v>
      </c>
      <c r="Y703" s="67" t="s">
        <v>39</v>
      </c>
      <c r="Z703" s="67" t="s">
        <v>40</v>
      </c>
      <c r="AA703" s="67" t="s">
        <v>2907</v>
      </c>
      <c r="AB703" s="67" t="s">
        <v>2901</v>
      </c>
      <c r="AC703" s="67"/>
      <c r="AD703" s="67"/>
      <c r="AE703" s="67"/>
    </row>
    <row r="704" spans="1:31" hidden="1" x14ac:dyDescent="0.25">
      <c r="A704" s="66">
        <v>43666</v>
      </c>
      <c r="B704" s="67">
        <v>5780</v>
      </c>
      <c r="C704" s="67">
        <v>6239</v>
      </c>
      <c r="D704" s="67" t="s">
        <v>2908</v>
      </c>
      <c r="E704" s="67" t="s">
        <v>364</v>
      </c>
      <c r="F704" s="67" t="s">
        <v>364</v>
      </c>
      <c r="G704" s="68">
        <v>0.66666666666666663</v>
      </c>
      <c r="H704" s="69" t="s">
        <v>2909</v>
      </c>
      <c r="I704" s="69" t="s">
        <v>2910</v>
      </c>
      <c r="J704" s="67" t="s">
        <v>2911</v>
      </c>
      <c r="K704" s="67" t="s">
        <v>47</v>
      </c>
      <c r="L704" s="67">
        <v>51</v>
      </c>
      <c r="M704" s="67" t="s">
        <v>31</v>
      </c>
      <c r="N704" s="67" t="s">
        <v>459</v>
      </c>
      <c r="O704" s="67" t="s">
        <v>368</v>
      </c>
      <c r="P704" s="67" t="s">
        <v>33</v>
      </c>
      <c r="Q704" s="67" t="s">
        <v>2912</v>
      </c>
      <c r="R704" s="67" t="s">
        <v>35</v>
      </c>
      <c r="S704" s="67" t="s">
        <v>65</v>
      </c>
      <c r="T704" s="67" t="s">
        <v>75</v>
      </c>
      <c r="U704" s="67" t="s">
        <v>109</v>
      </c>
      <c r="V704" s="67" t="s">
        <v>66</v>
      </c>
      <c r="W704" s="67" t="s">
        <v>54</v>
      </c>
      <c r="X704" s="67" t="s">
        <v>107</v>
      </c>
      <c r="Y704" s="67" t="s">
        <v>129</v>
      </c>
      <c r="Z704" s="67" t="s">
        <v>108</v>
      </c>
      <c r="AA704" s="67" t="s">
        <v>2913</v>
      </c>
      <c r="AB704" s="67" t="s">
        <v>2914</v>
      </c>
      <c r="AC704" s="67" t="s">
        <v>2907</v>
      </c>
      <c r="AD704" s="67" t="s">
        <v>2901</v>
      </c>
      <c r="AE704" s="67"/>
    </row>
    <row r="705" spans="1:31" hidden="1" x14ac:dyDescent="0.25">
      <c r="A705" s="66">
        <v>43666</v>
      </c>
      <c r="B705" s="67">
        <v>5780</v>
      </c>
      <c r="C705" s="67">
        <v>6240</v>
      </c>
      <c r="D705" s="67" t="s">
        <v>2908</v>
      </c>
      <c r="E705" s="67" t="s">
        <v>364</v>
      </c>
      <c r="F705" s="67" t="s">
        <v>364</v>
      </c>
      <c r="G705" s="68">
        <v>0.66666666666666663</v>
      </c>
      <c r="H705" s="69" t="s">
        <v>2909</v>
      </c>
      <c r="I705" s="69" t="s">
        <v>2910</v>
      </c>
      <c r="J705" s="67" t="s">
        <v>2911</v>
      </c>
      <c r="K705" s="67" t="s">
        <v>30</v>
      </c>
      <c r="L705" s="67">
        <v>15</v>
      </c>
      <c r="M705" s="67" t="s">
        <v>31</v>
      </c>
      <c r="N705" s="67" t="s">
        <v>459</v>
      </c>
      <c r="O705" s="67" t="s">
        <v>368</v>
      </c>
      <c r="P705" s="67" t="s">
        <v>49</v>
      </c>
      <c r="Q705" s="67" t="s">
        <v>2912</v>
      </c>
      <c r="R705" s="67" t="s">
        <v>50</v>
      </c>
      <c r="S705" s="67" t="s">
        <v>65</v>
      </c>
      <c r="T705" s="67" t="s">
        <v>75</v>
      </c>
      <c r="U705" s="67" t="s">
        <v>51</v>
      </c>
      <c r="V705" s="67" t="s">
        <v>66</v>
      </c>
      <c r="W705" s="67" t="s">
        <v>54</v>
      </c>
      <c r="X705" s="67" t="s">
        <v>107</v>
      </c>
      <c r="Y705" s="67" t="s">
        <v>105</v>
      </c>
      <c r="Z705" s="67" t="s">
        <v>108</v>
      </c>
      <c r="AA705" s="67" t="s">
        <v>2913</v>
      </c>
      <c r="AB705" s="67" t="s">
        <v>2914</v>
      </c>
      <c r="AC705" s="67" t="s">
        <v>2907</v>
      </c>
      <c r="AD705" s="67" t="s">
        <v>2901</v>
      </c>
      <c r="AE705" s="67"/>
    </row>
    <row r="706" spans="1:31" hidden="1" x14ac:dyDescent="0.25">
      <c r="A706" s="66">
        <v>43666</v>
      </c>
      <c r="B706" s="67">
        <v>5780</v>
      </c>
      <c r="C706" s="67">
        <v>6241</v>
      </c>
      <c r="D706" s="67" t="s">
        <v>2908</v>
      </c>
      <c r="E706" s="67" t="s">
        <v>364</v>
      </c>
      <c r="F706" s="67" t="s">
        <v>364</v>
      </c>
      <c r="G706" s="68">
        <v>0.66666666666666663</v>
      </c>
      <c r="H706" s="69" t="s">
        <v>2909</v>
      </c>
      <c r="I706" s="69" t="s">
        <v>2910</v>
      </c>
      <c r="J706" s="67" t="s">
        <v>2911</v>
      </c>
      <c r="K706" s="67" t="s">
        <v>30</v>
      </c>
      <c r="L706" s="67">
        <v>15</v>
      </c>
      <c r="M706" s="67" t="s">
        <v>31</v>
      </c>
      <c r="N706" s="67" t="s">
        <v>459</v>
      </c>
      <c r="O706" s="67" t="s">
        <v>368</v>
      </c>
      <c r="P706" s="67" t="s">
        <v>49</v>
      </c>
      <c r="Q706" s="67" t="s">
        <v>2912</v>
      </c>
      <c r="R706" s="67" t="s">
        <v>50</v>
      </c>
      <c r="S706" s="67" t="s">
        <v>65</v>
      </c>
      <c r="T706" s="67" t="s">
        <v>75</v>
      </c>
      <c r="U706" s="67" t="s">
        <v>51</v>
      </c>
      <c r="V706" s="67" t="s">
        <v>66</v>
      </c>
      <c r="W706" s="67" t="s">
        <v>54</v>
      </c>
      <c r="X706" s="67" t="s">
        <v>107</v>
      </c>
      <c r="Y706" s="67" t="s">
        <v>105</v>
      </c>
      <c r="Z706" s="67" t="s">
        <v>108</v>
      </c>
      <c r="AA706" s="67" t="s">
        <v>2913</v>
      </c>
      <c r="AB706" s="67" t="s">
        <v>2914</v>
      </c>
      <c r="AC706" s="67" t="s">
        <v>2907</v>
      </c>
      <c r="AD706" s="67" t="s">
        <v>2901</v>
      </c>
      <c r="AE706" s="67"/>
    </row>
    <row r="707" spans="1:31" hidden="1" x14ac:dyDescent="0.25">
      <c r="A707" s="66">
        <v>43666</v>
      </c>
      <c r="B707" s="67">
        <v>5779</v>
      </c>
      <c r="C707" s="67">
        <v>6238</v>
      </c>
      <c r="D707" s="67" t="s">
        <v>2915</v>
      </c>
      <c r="E707" s="67" t="s">
        <v>404</v>
      </c>
      <c r="F707" s="67" t="s">
        <v>405</v>
      </c>
      <c r="G707" s="68">
        <v>0.70833333333333337</v>
      </c>
      <c r="H707" s="69" t="s">
        <v>2916</v>
      </c>
      <c r="I707" s="69" t="s">
        <v>2917</v>
      </c>
      <c r="J707" s="67" t="s">
        <v>2918</v>
      </c>
      <c r="K707" s="67" t="s">
        <v>47</v>
      </c>
      <c r="L707" s="67">
        <v>39</v>
      </c>
      <c r="M707" s="67" t="s">
        <v>130</v>
      </c>
      <c r="N707" s="67" t="s">
        <v>36</v>
      </c>
      <c r="O707" s="67" t="s">
        <v>53</v>
      </c>
      <c r="P707" s="67" t="s">
        <v>42</v>
      </c>
      <c r="Q707" s="67" t="s">
        <v>36</v>
      </c>
      <c r="R707" s="67" t="s">
        <v>35</v>
      </c>
      <c r="S707" s="67" t="s">
        <v>65</v>
      </c>
      <c r="T707" s="67" t="s">
        <v>36</v>
      </c>
      <c r="U707" s="67" t="s">
        <v>109</v>
      </c>
      <c r="V707" s="67" t="s">
        <v>66</v>
      </c>
      <c r="W707" s="67" t="s">
        <v>54</v>
      </c>
      <c r="X707" s="67" t="s">
        <v>107</v>
      </c>
      <c r="Y707" s="67" t="s">
        <v>129</v>
      </c>
      <c r="Z707" s="67" t="s">
        <v>108</v>
      </c>
      <c r="AA707" s="67" t="s">
        <v>2919</v>
      </c>
      <c r="AB707" s="67" t="s">
        <v>2920</v>
      </c>
      <c r="AC707" s="67"/>
      <c r="AD707" s="67"/>
      <c r="AE707" s="67"/>
    </row>
    <row r="708" spans="1:31" hidden="1" x14ac:dyDescent="0.25">
      <c r="A708" s="66">
        <v>43666</v>
      </c>
      <c r="B708" s="67">
        <v>5777</v>
      </c>
      <c r="C708" s="67">
        <v>6236</v>
      </c>
      <c r="D708" s="67" t="s">
        <v>2921</v>
      </c>
      <c r="E708" s="67" t="s">
        <v>2922</v>
      </c>
      <c r="F708" s="67" t="s">
        <v>537</v>
      </c>
      <c r="G708" s="68">
        <v>0.70625000000000004</v>
      </c>
      <c r="H708" s="69" t="s">
        <v>2923</v>
      </c>
      <c r="I708" s="69" t="s">
        <v>2924</v>
      </c>
      <c r="J708" s="67" t="s">
        <v>2925</v>
      </c>
      <c r="K708" s="67" t="s">
        <v>47</v>
      </c>
      <c r="L708" s="67">
        <v>15</v>
      </c>
      <c r="M708" s="67" t="s">
        <v>2926</v>
      </c>
      <c r="N708" s="67" t="s">
        <v>437</v>
      </c>
      <c r="O708" s="67" t="s">
        <v>133</v>
      </c>
      <c r="P708" s="67" t="s">
        <v>33</v>
      </c>
      <c r="Q708" s="67" t="s">
        <v>36</v>
      </c>
      <c r="R708" s="67" t="s">
        <v>35</v>
      </c>
      <c r="S708" s="67" t="s">
        <v>152</v>
      </c>
      <c r="T708" s="67" t="s">
        <v>36</v>
      </c>
      <c r="U708" s="67" t="s">
        <v>51</v>
      </c>
      <c r="V708" s="67" t="s">
        <v>37</v>
      </c>
      <c r="W708" s="67" t="s">
        <v>54</v>
      </c>
      <c r="X708" s="67" t="s">
        <v>71</v>
      </c>
      <c r="Y708" s="67" t="s">
        <v>103</v>
      </c>
      <c r="Z708" s="67" t="s">
        <v>45</v>
      </c>
      <c r="AA708" s="67" t="s">
        <v>2927</v>
      </c>
      <c r="AB708" s="67" t="s">
        <v>2928</v>
      </c>
      <c r="AC708" s="67" t="s">
        <v>2929</v>
      </c>
      <c r="AD708" s="67"/>
      <c r="AE708" s="67"/>
    </row>
    <row r="709" spans="1:31" hidden="1" x14ac:dyDescent="0.25">
      <c r="A709" s="66">
        <v>43665</v>
      </c>
      <c r="B709" s="67">
        <v>5778</v>
      </c>
      <c r="C709" s="67">
        <v>6237</v>
      </c>
      <c r="D709" s="67" t="s">
        <v>2930</v>
      </c>
      <c r="E709" s="67" t="s">
        <v>156</v>
      </c>
      <c r="F709" s="67" t="s">
        <v>123</v>
      </c>
      <c r="G709" s="68">
        <v>0.80833333333333335</v>
      </c>
      <c r="H709" s="69" t="s">
        <v>2931</v>
      </c>
      <c r="I709" s="69" t="s">
        <v>2932</v>
      </c>
      <c r="J709" s="67" t="s">
        <v>2933</v>
      </c>
      <c r="K709" s="67" t="s">
        <v>47</v>
      </c>
      <c r="L709" s="67">
        <v>68</v>
      </c>
      <c r="M709" s="67" t="s">
        <v>31</v>
      </c>
      <c r="N709" s="67" t="s">
        <v>32</v>
      </c>
      <c r="O709" s="67" t="s">
        <v>36</v>
      </c>
      <c r="P709" s="67" t="s">
        <v>33</v>
      </c>
      <c r="Q709" s="67" t="s">
        <v>60</v>
      </c>
      <c r="R709" s="67" t="s">
        <v>35</v>
      </c>
      <c r="S709" s="67" t="s">
        <v>61</v>
      </c>
      <c r="T709" s="67" t="s">
        <v>36</v>
      </c>
      <c r="U709" s="67" t="s">
        <v>70</v>
      </c>
      <c r="V709" s="67" t="s">
        <v>37</v>
      </c>
      <c r="W709" s="67" t="s">
        <v>386</v>
      </c>
      <c r="X709" s="67" t="s">
        <v>71</v>
      </c>
      <c r="Y709" s="67" t="s">
        <v>103</v>
      </c>
      <c r="Z709" s="67" t="s">
        <v>52</v>
      </c>
      <c r="AA709" s="67" t="s">
        <v>2934</v>
      </c>
      <c r="AB709" s="67" t="s">
        <v>2935</v>
      </c>
      <c r="AC709" s="67" t="s">
        <v>2936</v>
      </c>
      <c r="AD709" s="67"/>
      <c r="AE709" s="67"/>
    </row>
    <row r="710" spans="1:31" hidden="1" x14ac:dyDescent="0.25">
      <c r="A710" s="66">
        <v>43665</v>
      </c>
      <c r="B710" s="67">
        <v>5771</v>
      </c>
      <c r="C710" s="67">
        <v>6231</v>
      </c>
      <c r="D710" s="67" t="s">
        <v>2937</v>
      </c>
      <c r="E710" s="67" t="s">
        <v>79</v>
      </c>
      <c r="F710" s="67" t="s">
        <v>59</v>
      </c>
      <c r="G710" s="68">
        <v>0.29166666666666669</v>
      </c>
      <c r="H710" s="69" t="s">
        <v>2938</v>
      </c>
      <c r="I710" s="69" t="s">
        <v>2939</v>
      </c>
      <c r="J710" s="67" t="s">
        <v>2940</v>
      </c>
      <c r="K710" s="67" t="s">
        <v>30</v>
      </c>
      <c r="L710" s="67">
        <v>85</v>
      </c>
      <c r="M710" s="67" t="s">
        <v>31</v>
      </c>
      <c r="N710" s="67" t="s">
        <v>32</v>
      </c>
      <c r="O710" s="67" t="s">
        <v>48</v>
      </c>
      <c r="P710" s="67" t="s">
        <v>49</v>
      </c>
      <c r="Q710" s="67" t="s">
        <v>60</v>
      </c>
      <c r="R710" s="67" t="s">
        <v>56</v>
      </c>
      <c r="S710" s="67" t="s">
        <v>57</v>
      </c>
      <c r="T710" s="67" t="s">
        <v>36</v>
      </c>
      <c r="U710" s="67" t="s">
        <v>51</v>
      </c>
      <c r="V710" s="67" t="s">
        <v>37</v>
      </c>
      <c r="W710" s="67" t="s">
        <v>38</v>
      </c>
      <c r="X710" s="67" t="s">
        <v>39</v>
      </c>
      <c r="Y710" s="67" t="s">
        <v>39</v>
      </c>
      <c r="Z710" s="67" t="s">
        <v>40</v>
      </c>
      <c r="AA710" s="67" t="s">
        <v>2941</v>
      </c>
      <c r="AB710" s="67"/>
      <c r="AC710" s="67"/>
      <c r="AD710" s="67"/>
      <c r="AE710" s="67"/>
    </row>
    <row r="711" spans="1:31" hidden="1" x14ac:dyDescent="0.25">
      <c r="A711" s="66">
        <v>43664</v>
      </c>
      <c r="B711" s="67">
        <v>5775</v>
      </c>
      <c r="C711" s="67">
        <v>6234</v>
      </c>
      <c r="D711" s="67" t="s">
        <v>2942</v>
      </c>
      <c r="E711" s="67" t="s">
        <v>297</v>
      </c>
      <c r="F711" s="67" t="s">
        <v>46</v>
      </c>
      <c r="G711" s="68"/>
      <c r="H711" s="69" t="s">
        <v>2943</v>
      </c>
      <c r="I711" s="69" t="s">
        <v>2944</v>
      </c>
      <c r="J711" s="67" t="s">
        <v>2945</v>
      </c>
      <c r="K711" s="67" t="s">
        <v>30</v>
      </c>
      <c r="L711" s="67">
        <v>5</v>
      </c>
      <c r="M711" s="67" t="s">
        <v>119</v>
      </c>
      <c r="N711" s="67" t="s">
        <v>36</v>
      </c>
      <c r="O711" s="67" t="s">
        <v>53</v>
      </c>
      <c r="P711" s="67" t="s">
        <v>33</v>
      </c>
      <c r="Q711" s="67" t="s">
        <v>672</v>
      </c>
      <c r="R711" s="67" t="s">
        <v>35</v>
      </c>
      <c r="S711" s="67" t="s">
        <v>1637</v>
      </c>
      <c r="T711" s="67" t="s">
        <v>863</v>
      </c>
      <c r="U711" s="67" t="s">
        <v>109</v>
      </c>
      <c r="V711" s="67" t="s">
        <v>66</v>
      </c>
      <c r="W711" s="67" t="s">
        <v>54</v>
      </c>
      <c r="X711" s="67" t="s">
        <v>39</v>
      </c>
      <c r="Y711" s="67" t="s">
        <v>39</v>
      </c>
      <c r="Z711" s="67" t="s">
        <v>40</v>
      </c>
      <c r="AA711" s="67" t="s">
        <v>2946</v>
      </c>
      <c r="AB711" s="67"/>
      <c r="AC711" s="67"/>
      <c r="AD711" s="67"/>
      <c r="AE711" s="67"/>
    </row>
    <row r="712" spans="1:31" hidden="1" x14ac:dyDescent="0.25">
      <c r="A712" s="66">
        <v>43664</v>
      </c>
      <c r="B712" s="67">
        <v>5773</v>
      </c>
      <c r="C712" s="67">
        <v>6232</v>
      </c>
      <c r="D712" s="67" t="s">
        <v>2947</v>
      </c>
      <c r="E712" s="67" t="s">
        <v>947</v>
      </c>
      <c r="F712" s="67" t="s">
        <v>327</v>
      </c>
      <c r="G712" s="68">
        <v>0.80208333333333337</v>
      </c>
      <c r="H712" s="69" t="s">
        <v>2948</v>
      </c>
      <c r="I712" s="69" t="s">
        <v>2949</v>
      </c>
      <c r="J712" s="67" t="s">
        <v>2950</v>
      </c>
      <c r="K712" s="67" t="s">
        <v>30</v>
      </c>
      <c r="L712" s="67">
        <v>4</v>
      </c>
      <c r="M712" s="67" t="s">
        <v>2951</v>
      </c>
      <c r="N712" s="67" t="s">
        <v>672</v>
      </c>
      <c r="O712" s="67" t="s">
        <v>133</v>
      </c>
      <c r="P712" s="67" t="s">
        <v>33</v>
      </c>
      <c r="Q712" s="67" t="s">
        <v>36</v>
      </c>
      <c r="R712" s="67" t="s">
        <v>76</v>
      </c>
      <c r="S712" s="67" t="s">
        <v>2952</v>
      </c>
      <c r="T712" s="67" t="s">
        <v>863</v>
      </c>
      <c r="U712" s="67" t="s">
        <v>109</v>
      </c>
      <c r="V712" s="67" t="s">
        <v>66</v>
      </c>
      <c r="W712" s="67" t="s">
        <v>54</v>
      </c>
      <c r="X712" s="67" t="s">
        <v>107</v>
      </c>
      <c r="Y712" s="67" t="s">
        <v>129</v>
      </c>
      <c r="Z712" s="67" t="s">
        <v>108</v>
      </c>
      <c r="AA712" s="67" t="s">
        <v>2953</v>
      </c>
      <c r="AB712" s="67" t="s">
        <v>2954</v>
      </c>
      <c r="AC712" s="67" t="s">
        <v>2955</v>
      </c>
      <c r="AD712" s="67" t="s">
        <v>2956</v>
      </c>
      <c r="AE712" s="67"/>
    </row>
    <row r="713" spans="1:31" hidden="1" x14ac:dyDescent="0.25">
      <c r="A713" s="66">
        <v>43664</v>
      </c>
      <c r="B713" s="67">
        <v>5770</v>
      </c>
      <c r="C713" s="67">
        <v>6230</v>
      </c>
      <c r="D713" s="67" t="s">
        <v>2957</v>
      </c>
      <c r="E713" s="67" t="s">
        <v>58</v>
      </c>
      <c r="F713" s="67" t="s">
        <v>59</v>
      </c>
      <c r="G713" s="68">
        <v>0.75</v>
      </c>
      <c r="H713" s="69" t="s">
        <v>2958</v>
      </c>
      <c r="I713" s="69" t="s">
        <v>2959</v>
      </c>
      <c r="J713" s="67" t="s">
        <v>2960</v>
      </c>
      <c r="K713" s="67" t="s">
        <v>30</v>
      </c>
      <c r="L713" s="67">
        <v>74</v>
      </c>
      <c r="M713" s="67" t="s">
        <v>31</v>
      </c>
      <c r="N713" s="67" t="s">
        <v>36</v>
      </c>
      <c r="O713" s="67" t="s">
        <v>368</v>
      </c>
      <c r="P713" s="67" t="s">
        <v>33</v>
      </c>
      <c r="Q713" s="67" t="s">
        <v>60</v>
      </c>
      <c r="R713" s="67" t="s">
        <v>35</v>
      </c>
      <c r="S713" s="67" t="s">
        <v>43</v>
      </c>
      <c r="T713" s="67" t="s">
        <v>36</v>
      </c>
      <c r="U713" s="67" t="s">
        <v>70</v>
      </c>
      <c r="V713" s="67" t="s">
        <v>37</v>
      </c>
      <c r="W713" s="67" t="s">
        <v>54</v>
      </c>
      <c r="X713" s="67" t="s">
        <v>39</v>
      </c>
      <c r="Y713" s="67" t="s">
        <v>39</v>
      </c>
      <c r="Z713" s="67" t="s">
        <v>40</v>
      </c>
      <c r="AA713" s="67" t="s">
        <v>2961</v>
      </c>
      <c r="AB713" s="67" t="s">
        <v>2962</v>
      </c>
      <c r="AC713" s="67" t="s">
        <v>2963</v>
      </c>
      <c r="AD713" s="67"/>
      <c r="AE713" s="67"/>
    </row>
    <row r="714" spans="1:31" hidden="1" x14ac:dyDescent="0.25">
      <c r="A714" s="66">
        <v>43664</v>
      </c>
      <c r="B714" s="67">
        <v>5769</v>
      </c>
      <c r="C714" s="67">
        <v>6229</v>
      </c>
      <c r="D714" s="67" t="s">
        <v>2964</v>
      </c>
      <c r="E714" s="67" t="s">
        <v>2877</v>
      </c>
      <c r="F714" s="67" t="s">
        <v>537</v>
      </c>
      <c r="G714" s="68">
        <v>0.77083333333333337</v>
      </c>
      <c r="H714" s="69" t="s">
        <v>2965</v>
      </c>
      <c r="I714" s="69" t="s">
        <v>2966</v>
      </c>
      <c r="J714" s="67" t="s">
        <v>2967</v>
      </c>
      <c r="K714" s="67" t="s">
        <v>47</v>
      </c>
      <c r="L714" s="67">
        <v>68</v>
      </c>
      <c r="M714" s="67" t="s">
        <v>31</v>
      </c>
      <c r="N714" s="67" t="s">
        <v>32</v>
      </c>
      <c r="O714" s="67" t="s">
        <v>48</v>
      </c>
      <c r="P714" s="67" t="s">
        <v>33</v>
      </c>
      <c r="Q714" s="67" t="s">
        <v>60</v>
      </c>
      <c r="R714" s="67" t="s">
        <v>35</v>
      </c>
      <c r="S714" s="67" t="s">
        <v>57</v>
      </c>
      <c r="T714" s="67" t="s">
        <v>36</v>
      </c>
      <c r="U714" s="67" t="s">
        <v>70</v>
      </c>
      <c r="V714" s="67" t="s">
        <v>37</v>
      </c>
      <c r="W714" s="67" t="s">
        <v>386</v>
      </c>
      <c r="X714" s="67" t="s">
        <v>71</v>
      </c>
      <c r="Y714" s="67" t="s">
        <v>39</v>
      </c>
      <c r="Z714" s="67" t="s">
        <v>40</v>
      </c>
      <c r="AA714" s="67" t="s">
        <v>2968</v>
      </c>
      <c r="AB714" s="67" t="s">
        <v>2969</v>
      </c>
      <c r="AC714" s="67" t="s">
        <v>3248</v>
      </c>
      <c r="AD714" s="67"/>
      <c r="AE714" s="67"/>
    </row>
    <row r="715" spans="1:31" hidden="1" x14ac:dyDescent="0.25">
      <c r="A715" s="66">
        <v>43664</v>
      </c>
      <c r="B715" s="67">
        <v>5768</v>
      </c>
      <c r="C715" s="67">
        <v>6228</v>
      </c>
      <c r="D715" s="67" t="s">
        <v>2970</v>
      </c>
      <c r="E715" s="67" t="s">
        <v>2253</v>
      </c>
      <c r="F715" s="67" t="s">
        <v>327</v>
      </c>
      <c r="G715" s="68"/>
      <c r="H715" s="69" t="s">
        <v>2971</v>
      </c>
      <c r="I715" s="69" t="s">
        <v>2972</v>
      </c>
      <c r="J715" s="67" t="s">
        <v>2973</v>
      </c>
      <c r="K715" s="67" t="s">
        <v>30</v>
      </c>
      <c r="L715" s="67">
        <v>31</v>
      </c>
      <c r="M715" s="67" t="s">
        <v>31</v>
      </c>
      <c r="N715" s="67" t="s">
        <v>2974</v>
      </c>
      <c r="O715" s="67" t="s">
        <v>451</v>
      </c>
      <c r="P715" s="67" t="s">
        <v>42</v>
      </c>
      <c r="Q715" s="67" t="s">
        <v>36</v>
      </c>
      <c r="R715" s="67" t="s">
        <v>35</v>
      </c>
      <c r="S715" s="67" t="s">
        <v>57</v>
      </c>
      <c r="T715" s="67" t="s">
        <v>36</v>
      </c>
      <c r="U715" s="67" t="s">
        <v>44</v>
      </c>
      <c r="V715" s="67" t="s">
        <v>37</v>
      </c>
      <c r="W715" s="67" t="s">
        <v>36</v>
      </c>
      <c r="X715" s="67" t="s">
        <v>39</v>
      </c>
      <c r="Y715" s="67" t="s">
        <v>103</v>
      </c>
      <c r="Z715" s="67" t="s">
        <v>45</v>
      </c>
      <c r="AA715" s="67" t="s">
        <v>2975</v>
      </c>
      <c r="AB715" s="67" t="s">
        <v>2976</v>
      </c>
      <c r="AC715" s="67" t="s">
        <v>2977</v>
      </c>
      <c r="AD715" s="67" t="s">
        <v>2978</v>
      </c>
      <c r="AE715" s="67" t="s">
        <v>2979</v>
      </c>
    </row>
    <row r="716" spans="1:31" hidden="1" x14ac:dyDescent="0.25">
      <c r="A716" s="66">
        <v>43664</v>
      </c>
      <c r="B716" s="67">
        <v>5767</v>
      </c>
      <c r="C716" s="67">
        <v>6227</v>
      </c>
      <c r="D716" s="67" t="s">
        <v>2980</v>
      </c>
      <c r="E716" s="67" t="s">
        <v>693</v>
      </c>
      <c r="F716" s="67" t="s">
        <v>123</v>
      </c>
      <c r="G716" s="68">
        <v>0.44444444444444442</v>
      </c>
      <c r="H716" s="69" t="s">
        <v>2981</v>
      </c>
      <c r="I716" s="69" t="s">
        <v>2982</v>
      </c>
      <c r="J716" s="67" t="s">
        <v>2983</v>
      </c>
      <c r="K716" s="67" t="s">
        <v>47</v>
      </c>
      <c r="L716" s="67">
        <v>71</v>
      </c>
      <c r="M716" s="67" t="s">
        <v>31</v>
      </c>
      <c r="N716" s="67" t="s">
        <v>36</v>
      </c>
      <c r="O716" s="67" t="s">
        <v>36</v>
      </c>
      <c r="P716" s="67" t="s">
        <v>33</v>
      </c>
      <c r="Q716" s="67" t="s">
        <v>60</v>
      </c>
      <c r="R716" s="67" t="s">
        <v>35</v>
      </c>
      <c r="S716" s="67" t="s">
        <v>65</v>
      </c>
      <c r="T716" s="67" t="s">
        <v>863</v>
      </c>
      <c r="U716" s="67" t="s">
        <v>109</v>
      </c>
      <c r="V716" s="67" t="s">
        <v>66</v>
      </c>
      <c r="W716" s="67" t="s">
        <v>54</v>
      </c>
      <c r="X716" s="67" t="s">
        <v>107</v>
      </c>
      <c r="Y716" s="67" t="s">
        <v>129</v>
      </c>
      <c r="Z716" s="67" t="s">
        <v>108</v>
      </c>
      <c r="AA716" s="67" t="s">
        <v>2984</v>
      </c>
      <c r="AB716" s="67" t="s">
        <v>2985</v>
      </c>
      <c r="AC716" s="67" t="s">
        <v>2986</v>
      </c>
      <c r="AD716" s="67"/>
      <c r="AE716" s="67"/>
    </row>
    <row r="717" spans="1:31" hidden="1" x14ac:dyDescent="0.25">
      <c r="A717" s="66">
        <v>43664</v>
      </c>
      <c r="B717" s="67">
        <v>5766</v>
      </c>
      <c r="C717" s="67">
        <v>6226</v>
      </c>
      <c r="D717" s="67" t="s">
        <v>2987</v>
      </c>
      <c r="E717" s="67" t="s">
        <v>1917</v>
      </c>
      <c r="F717" s="67" t="s">
        <v>405</v>
      </c>
      <c r="G717" s="68">
        <v>0.66666666666666663</v>
      </c>
      <c r="H717" s="69" t="s">
        <v>2988</v>
      </c>
      <c r="I717" s="69" t="s">
        <v>2989</v>
      </c>
      <c r="J717" s="67" t="s">
        <v>2990</v>
      </c>
      <c r="K717" s="67" t="s">
        <v>47</v>
      </c>
      <c r="L717" s="67">
        <v>72</v>
      </c>
      <c r="M717" s="67" t="s">
        <v>130</v>
      </c>
      <c r="N717" s="67" t="s">
        <v>519</v>
      </c>
      <c r="O717" s="67" t="s">
        <v>53</v>
      </c>
      <c r="P717" s="67" t="s">
        <v>520</v>
      </c>
      <c r="Q717" s="67" t="s">
        <v>60</v>
      </c>
      <c r="R717" s="67" t="s">
        <v>35</v>
      </c>
      <c r="S717" s="67" t="s">
        <v>65</v>
      </c>
      <c r="T717" s="67" t="s">
        <v>36</v>
      </c>
      <c r="U717" s="67" t="s">
        <v>109</v>
      </c>
      <c r="V717" s="67" t="s">
        <v>66</v>
      </c>
      <c r="W717" s="67" t="s">
        <v>54</v>
      </c>
      <c r="X717" s="67" t="s">
        <v>39</v>
      </c>
      <c r="Y717" s="67" t="s">
        <v>129</v>
      </c>
      <c r="Z717" s="67" t="s">
        <v>108</v>
      </c>
      <c r="AA717" s="67" t="s">
        <v>2991</v>
      </c>
      <c r="AB717" s="67" t="s">
        <v>2992</v>
      </c>
      <c r="AC717" s="67" t="s">
        <v>2993</v>
      </c>
      <c r="AD717" s="67" t="s">
        <v>2994</v>
      </c>
      <c r="AE717" s="67"/>
    </row>
    <row r="718" spans="1:31" hidden="1" x14ac:dyDescent="0.25">
      <c r="A718" s="66">
        <v>43664</v>
      </c>
      <c r="B718" s="67">
        <v>5765</v>
      </c>
      <c r="C718" s="67">
        <v>6225</v>
      </c>
      <c r="D718" s="67" t="s">
        <v>1893</v>
      </c>
      <c r="E718" s="67" t="s">
        <v>404</v>
      </c>
      <c r="F718" s="67" t="s">
        <v>405</v>
      </c>
      <c r="G718" s="68">
        <v>0.4236111111111111</v>
      </c>
      <c r="H718" s="69" t="s">
        <v>2995</v>
      </c>
      <c r="I718" s="69" t="s">
        <v>2996</v>
      </c>
      <c r="J718" s="67" t="s">
        <v>2997</v>
      </c>
      <c r="K718" s="67" t="s">
        <v>47</v>
      </c>
      <c r="L718" s="67">
        <v>55</v>
      </c>
      <c r="M718" s="67" t="s">
        <v>31</v>
      </c>
      <c r="N718" s="67" t="s">
        <v>36</v>
      </c>
      <c r="O718" s="67" t="s">
        <v>36</v>
      </c>
      <c r="P718" s="67" t="s">
        <v>33</v>
      </c>
      <c r="Q718" s="67" t="s">
        <v>492</v>
      </c>
      <c r="R718" s="67" t="s">
        <v>35</v>
      </c>
      <c r="S718" s="67" t="s">
        <v>65</v>
      </c>
      <c r="T718" s="67" t="s">
        <v>36</v>
      </c>
      <c r="U718" s="67" t="s">
        <v>109</v>
      </c>
      <c r="V718" s="67" t="s">
        <v>66</v>
      </c>
      <c r="W718" s="67" t="s">
        <v>54</v>
      </c>
      <c r="X718" s="67" t="s">
        <v>39</v>
      </c>
      <c r="Y718" s="67" t="s">
        <v>129</v>
      </c>
      <c r="Z718" s="67" t="s">
        <v>108</v>
      </c>
      <c r="AA718" s="67" t="s">
        <v>2998</v>
      </c>
      <c r="AB718" s="67" t="s">
        <v>2999</v>
      </c>
      <c r="AC718" s="67" t="s">
        <v>3000</v>
      </c>
      <c r="AD718" s="67" t="s">
        <v>3001</v>
      </c>
      <c r="AE718" s="67" t="s">
        <v>3002</v>
      </c>
    </row>
    <row r="719" spans="1:31" hidden="1" x14ac:dyDescent="0.25">
      <c r="A719" s="66">
        <v>43663</v>
      </c>
      <c r="B719" s="67">
        <v>5783</v>
      </c>
      <c r="C719" s="67">
        <v>6244</v>
      </c>
      <c r="D719" s="67" t="s">
        <v>1274</v>
      </c>
      <c r="E719" s="67" t="s">
        <v>693</v>
      </c>
      <c r="F719" s="67" t="s">
        <v>123</v>
      </c>
      <c r="G719" s="68">
        <v>0.54166666666666663</v>
      </c>
      <c r="H719" s="69" t="s">
        <v>3003</v>
      </c>
      <c r="I719" s="69" t="s">
        <v>3004</v>
      </c>
      <c r="J719" s="67" t="s">
        <v>3005</v>
      </c>
      <c r="K719" s="67" t="s">
        <v>47</v>
      </c>
      <c r="L719" s="67">
        <v>73</v>
      </c>
      <c r="M719" s="67" t="s">
        <v>31</v>
      </c>
      <c r="N719" s="67" t="s">
        <v>36</v>
      </c>
      <c r="O719" s="67" t="s">
        <v>36</v>
      </c>
      <c r="P719" s="67" t="s">
        <v>33</v>
      </c>
      <c r="Q719" s="67" t="s">
        <v>60</v>
      </c>
      <c r="R719" s="67" t="s">
        <v>76</v>
      </c>
      <c r="S719" s="67" t="s">
        <v>65</v>
      </c>
      <c r="T719" s="67" t="s">
        <v>36</v>
      </c>
      <c r="U719" s="67" t="s">
        <v>109</v>
      </c>
      <c r="V719" s="67" t="s">
        <v>66</v>
      </c>
      <c r="W719" s="67" t="s">
        <v>54</v>
      </c>
      <c r="X719" s="67" t="s">
        <v>107</v>
      </c>
      <c r="Y719" s="67" t="s">
        <v>129</v>
      </c>
      <c r="Z719" s="67" t="s">
        <v>108</v>
      </c>
      <c r="AA719" s="67" t="s">
        <v>3006</v>
      </c>
      <c r="AB719" s="67"/>
      <c r="AC719" s="67"/>
      <c r="AD719" s="67"/>
      <c r="AE719" s="67"/>
    </row>
    <row r="720" spans="1:31" hidden="1" x14ac:dyDescent="0.25">
      <c r="A720" s="66">
        <v>43663</v>
      </c>
      <c r="B720" s="67">
        <v>5764</v>
      </c>
      <c r="C720" s="67">
        <v>6224</v>
      </c>
      <c r="D720" s="67" t="s">
        <v>3007</v>
      </c>
      <c r="E720" s="67" t="s">
        <v>137</v>
      </c>
      <c r="F720" s="67" t="s">
        <v>122</v>
      </c>
      <c r="G720" s="68">
        <v>0.40972222222222221</v>
      </c>
      <c r="H720" s="69" t="s">
        <v>3008</v>
      </c>
      <c r="I720" s="69" t="s">
        <v>3009</v>
      </c>
      <c r="J720" s="67" t="s">
        <v>3010</v>
      </c>
      <c r="K720" s="67" t="s">
        <v>47</v>
      </c>
      <c r="L720" s="67">
        <v>70</v>
      </c>
      <c r="M720" s="67" t="s">
        <v>31</v>
      </c>
      <c r="N720" s="67" t="s">
        <v>36</v>
      </c>
      <c r="O720" s="67" t="s">
        <v>36</v>
      </c>
      <c r="P720" s="67" t="s">
        <v>33</v>
      </c>
      <c r="Q720" s="67" t="s">
        <v>60</v>
      </c>
      <c r="R720" s="67" t="s">
        <v>76</v>
      </c>
      <c r="S720" s="67" t="s">
        <v>43</v>
      </c>
      <c r="T720" s="67" t="s">
        <v>36</v>
      </c>
      <c r="U720" s="67" t="s">
        <v>70</v>
      </c>
      <c r="V720" s="67" t="s">
        <v>37</v>
      </c>
      <c r="W720" s="67" t="s">
        <v>54</v>
      </c>
      <c r="X720" s="67" t="s">
        <v>132</v>
      </c>
      <c r="Y720" s="67" t="s">
        <v>112</v>
      </c>
      <c r="Z720" s="67" t="s">
        <v>120</v>
      </c>
      <c r="AA720" s="67" t="s">
        <v>3011</v>
      </c>
      <c r="AB720" s="67" t="s">
        <v>3012</v>
      </c>
      <c r="AC720" s="67" t="s">
        <v>3013</v>
      </c>
      <c r="AD720" s="67"/>
      <c r="AE720" s="67"/>
    </row>
    <row r="721" spans="1:31" hidden="1" x14ac:dyDescent="0.25">
      <c r="A721" s="66">
        <v>43663</v>
      </c>
      <c r="B721" s="67">
        <v>5763</v>
      </c>
      <c r="C721" s="67">
        <v>6223</v>
      </c>
      <c r="D721" s="67" t="s">
        <v>3014</v>
      </c>
      <c r="E721" s="67" t="s">
        <v>137</v>
      </c>
      <c r="F721" s="67" t="s">
        <v>122</v>
      </c>
      <c r="G721" s="68">
        <v>0.40972222222222221</v>
      </c>
      <c r="H721" s="69" t="s">
        <v>3015</v>
      </c>
      <c r="I721" s="69" t="s">
        <v>3016</v>
      </c>
      <c r="J721" s="67" t="s">
        <v>3017</v>
      </c>
      <c r="K721" s="67" t="s">
        <v>30</v>
      </c>
      <c r="L721" s="67">
        <v>37</v>
      </c>
      <c r="M721" s="67" t="s">
        <v>118</v>
      </c>
      <c r="N721" s="67" t="s">
        <v>459</v>
      </c>
      <c r="O721" s="67" t="s">
        <v>53</v>
      </c>
      <c r="P721" s="67" t="s">
        <v>49</v>
      </c>
      <c r="Q721" s="67" t="s">
        <v>60</v>
      </c>
      <c r="R721" s="67" t="s">
        <v>56</v>
      </c>
      <c r="S721" s="67" t="s">
        <v>43</v>
      </c>
      <c r="T721" s="67" t="s">
        <v>36</v>
      </c>
      <c r="U721" s="67" t="s">
        <v>51</v>
      </c>
      <c r="V721" s="67" t="s">
        <v>37</v>
      </c>
      <c r="W721" s="67" t="s">
        <v>54</v>
      </c>
      <c r="X721" s="67" t="s">
        <v>132</v>
      </c>
      <c r="Y721" s="67" t="s">
        <v>112</v>
      </c>
      <c r="Z721" s="67" t="s">
        <v>120</v>
      </c>
      <c r="AA721" s="67" t="s">
        <v>3011</v>
      </c>
      <c r="AB721" s="67" t="s">
        <v>3012</v>
      </c>
      <c r="AC721" s="67" t="s">
        <v>3013</v>
      </c>
      <c r="AD721" s="67"/>
      <c r="AE721" s="67"/>
    </row>
    <row r="722" spans="1:31" hidden="1" x14ac:dyDescent="0.25">
      <c r="A722" s="66">
        <v>43663</v>
      </c>
      <c r="B722" s="67">
        <v>5762</v>
      </c>
      <c r="C722" s="67">
        <v>6222</v>
      </c>
      <c r="D722" s="67" t="s">
        <v>3018</v>
      </c>
      <c r="E722" s="67" t="s">
        <v>699</v>
      </c>
      <c r="F722" s="67" t="s">
        <v>122</v>
      </c>
      <c r="G722" s="68">
        <v>0.4375</v>
      </c>
      <c r="H722" s="69" t="s">
        <v>3019</v>
      </c>
      <c r="I722" s="69" t="s">
        <v>3020</v>
      </c>
      <c r="J722" s="67" t="s">
        <v>3021</v>
      </c>
      <c r="K722" s="67" t="s">
        <v>30</v>
      </c>
      <c r="L722" s="67">
        <v>63</v>
      </c>
      <c r="M722" s="67" t="s">
        <v>31</v>
      </c>
      <c r="N722" s="67" t="s">
        <v>36</v>
      </c>
      <c r="O722" s="67" t="s">
        <v>36</v>
      </c>
      <c r="P722" s="67" t="s">
        <v>33</v>
      </c>
      <c r="Q722" s="67" t="s">
        <v>60</v>
      </c>
      <c r="R722" s="67" t="s">
        <v>35</v>
      </c>
      <c r="S722" s="67" t="s">
        <v>65</v>
      </c>
      <c r="T722" s="67" t="s">
        <v>36</v>
      </c>
      <c r="U722" s="67" t="s">
        <v>109</v>
      </c>
      <c r="V722" s="67" t="s">
        <v>66</v>
      </c>
      <c r="W722" s="67" t="s">
        <v>54</v>
      </c>
      <c r="X722" s="67" t="s">
        <v>36</v>
      </c>
      <c r="Y722" s="67" t="s">
        <v>129</v>
      </c>
      <c r="Z722" s="67" t="s">
        <v>108</v>
      </c>
      <c r="AA722" s="67" t="s">
        <v>3022</v>
      </c>
      <c r="AB722" s="67" t="s">
        <v>3023</v>
      </c>
      <c r="AC722" s="67" t="s">
        <v>3024</v>
      </c>
      <c r="AD722" s="67" t="s">
        <v>3025</v>
      </c>
      <c r="AE722" s="67"/>
    </row>
    <row r="723" spans="1:31" hidden="1" x14ac:dyDescent="0.25">
      <c r="A723" s="66">
        <v>43663</v>
      </c>
      <c r="B723" s="67">
        <v>5761</v>
      </c>
      <c r="C723" s="67">
        <v>6221</v>
      </c>
      <c r="D723" s="67" t="s">
        <v>3026</v>
      </c>
      <c r="E723" s="67" t="s">
        <v>111</v>
      </c>
      <c r="F723" s="67" t="s">
        <v>41</v>
      </c>
      <c r="G723" s="68">
        <v>0.50555555555555554</v>
      </c>
      <c r="H723" s="69" t="s">
        <v>3027</v>
      </c>
      <c r="I723" s="69" t="s">
        <v>3028</v>
      </c>
      <c r="J723" s="67" t="s">
        <v>3029</v>
      </c>
      <c r="K723" s="67" t="s">
        <v>47</v>
      </c>
      <c r="L723" s="67">
        <v>90</v>
      </c>
      <c r="M723" s="67" t="s">
        <v>31</v>
      </c>
      <c r="N723" s="67" t="s">
        <v>32</v>
      </c>
      <c r="O723" s="67" t="s">
        <v>36</v>
      </c>
      <c r="P723" s="67" t="s">
        <v>62</v>
      </c>
      <c r="Q723" s="67" t="s">
        <v>60</v>
      </c>
      <c r="R723" s="67" t="s">
        <v>35</v>
      </c>
      <c r="S723" s="67" t="s">
        <v>43</v>
      </c>
      <c r="T723" s="67" t="s">
        <v>36</v>
      </c>
      <c r="U723" s="67" t="s">
        <v>82</v>
      </c>
      <c r="V723" s="67" t="s">
        <v>37</v>
      </c>
      <c r="W723" s="67" t="s">
        <v>54</v>
      </c>
      <c r="X723" s="67" t="s">
        <v>39</v>
      </c>
      <c r="Y723" s="67" t="s">
        <v>39</v>
      </c>
      <c r="Z723" s="67" t="s">
        <v>120</v>
      </c>
      <c r="AA723" s="67" t="s">
        <v>3030</v>
      </c>
      <c r="AB723" s="67" t="s">
        <v>3031</v>
      </c>
      <c r="AC723" s="67" t="s">
        <v>3032</v>
      </c>
      <c r="AD723" s="67" t="s">
        <v>3033</v>
      </c>
      <c r="AE723" s="67" t="s">
        <v>3034</v>
      </c>
    </row>
    <row r="724" spans="1:31" hidden="1" x14ac:dyDescent="0.25">
      <c r="A724" s="66">
        <v>43662</v>
      </c>
      <c r="B724" s="67">
        <v>5968</v>
      </c>
      <c r="C724" s="67">
        <v>6494</v>
      </c>
      <c r="D724" s="67" t="s">
        <v>4277</v>
      </c>
      <c r="E724" s="67" t="s">
        <v>80</v>
      </c>
      <c r="F724" s="67" t="s">
        <v>80</v>
      </c>
      <c r="G724" s="68">
        <v>0.5</v>
      </c>
      <c r="H724" s="69" t="s">
        <v>4278</v>
      </c>
      <c r="I724" s="69" t="s">
        <v>4279</v>
      </c>
      <c r="J724" s="67" t="s">
        <v>4280</v>
      </c>
      <c r="K724" s="67" t="s">
        <v>47</v>
      </c>
      <c r="L724" s="67">
        <v>40</v>
      </c>
      <c r="M724" s="67" t="s">
        <v>31</v>
      </c>
      <c r="N724" s="67" t="s">
        <v>459</v>
      </c>
      <c r="O724" s="67" t="s">
        <v>36</v>
      </c>
      <c r="P724" s="67" t="s">
        <v>49</v>
      </c>
      <c r="Q724" s="67" t="s">
        <v>36</v>
      </c>
      <c r="R724" s="67" t="s">
        <v>50</v>
      </c>
      <c r="S724" s="67" t="s">
        <v>65</v>
      </c>
      <c r="T724" s="67" t="s">
        <v>36</v>
      </c>
      <c r="U724" s="67" t="s">
        <v>51</v>
      </c>
      <c r="V724" s="67" t="s">
        <v>66</v>
      </c>
      <c r="W724" s="67" t="s">
        <v>54</v>
      </c>
      <c r="X724" s="67" t="s">
        <v>107</v>
      </c>
      <c r="Y724" s="67" t="s">
        <v>129</v>
      </c>
      <c r="Z724" s="67" t="s">
        <v>108</v>
      </c>
      <c r="AA724" s="67" t="s">
        <v>4281</v>
      </c>
      <c r="AB724" s="67"/>
      <c r="AC724" s="67"/>
      <c r="AD724" s="67"/>
      <c r="AE724" s="67"/>
    </row>
    <row r="725" spans="1:31" hidden="1" x14ac:dyDescent="0.25">
      <c r="A725" s="66">
        <v>43662</v>
      </c>
      <c r="B725" s="67">
        <v>5968</v>
      </c>
      <c r="C725" s="67">
        <v>6495</v>
      </c>
      <c r="D725" s="67" t="s">
        <v>4277</v>
      </c>
      <c r="E725" s="67" t="s">
        <v>80</v>
      </c>
      <c r="F725" s="67" t="s">
        <v>80</v>
      </c>
      <c r="G725" s="68">
        <v>0.5</v>
      </c>
      <c r="H725" s="69" t="s">
        <v>4278</v>
      </c>
      <c r="I725" s="69" t="s">
        <v>4279</v>
      </c>
      <c r="J725" s="67" t="s">
        <v>4280</v>
      </c>
      <c r="K725" s="67" t="s">
        <v>47</v>
      </c>
      <c r="L725" s="67">
        <v>10</v>
      </c>
      <c r="M725" s="67" t="s">
        <v>31</v>
      </c>
      <c r="N725" s="67" t="s">
        <v>459</v>
      </c>
      <c r="O725" s="67" t="s">
        <v>36</v>
      </c>
      <c r="P725" s="67" t="s">
        <v>49</v>
      </c>
      <c r="Q725" s="67" t="s">
        <v>36</v>
      </c>
      <c r="R725" s="67" t="s">
        <v>50</v>
      </c>
      <c r="S725" s="67" t="s">
        <v>65</v>
      </c>
      <c r="T725" s="67" t="s">
        <v>36</v>
      </c>
      <c r="U725" s="67" t="s">
        <v>51</v>
      </c>
      <c r="V725" s="67" t="s">
        <v>66</v>
      </c>
      <c r="W725" s="67" t="s">
        <v>54</v>
      </c>
      <c r="X725" s="67" t="s">
        <v>107</v>
      </c>
      <c r="Y725" s="67" t="s">
        <v>129</v>
      </c>
      <c r="Z725" s="67" t="s">
        <v>108</v>
      </c>
      <c r="AA725" s="67" t="s">
        <v>4281</v>
      </c>
      <c r="AB725" s="67"/>
      <c r="AC725" s="67"/>
      <c r="AD725" s="67"/>
      <c r="AE725" s="67"/>
    </row>
    <row r="726" spans="1:31" hidden="1" x14ac:dyDescent="0.25">
      <c r="A726" s="66">
        <v>43662</v>
      </c>
      <c r="B726" s="67">
        <v>5968</v>
      </c>
      <c r="C726" s="67">
        <v>6496</v>
      </c>
      <c r="D726" s="67" t="s">
        <v>4277</v>
      </c>
      <c r="E726" s="67" t="s">
        <v>80</v>
      </c>
      <c r="F726" s="67" t="s">
        <v>80</v>
      </c>
      <c r="G726" s="68">
        <v>0.5</v>
      </c>
      <c r="H726" s="69" t="s">
        <v>4278</v>
      </c>
      <c r="I726" s="69" t="s">
        <v>4279</v>
      </c>
      <c r="J726" s="67" t="s">
        <v>4280</v>
      </c>
      <c r="K726" s="67" t="s">
        <v>47</v>
      </c>
      <c r="L726" s="67">
        <v>8</v>
      </c>
      <c r="M726" s="67" t="s">
        <v>31</v>
      </c>
      <c r="N726" s="67" t="s">
        <v>459</v>
      </c>
      <c r="O726" s="67" t="s">
        <v>36</v>
      </c>
      <c r="P726" s="67" t="s">
        <v>49</v>
      </c>
      <c r="Q726" s="67" t="s">
        <v>36</v>
      </c>
      <c r="R726" s="67" t="s">
        <v>50</v>
      </c>
      <c r="S726" s="67" t="s">
        <v>65</v>
      </c>
      <c r="T726" s="67" t="s">
        <v>36</v>
      </c>
      <c r="U726" s="67" t="s">
        <v>51</v>
      </c>
      <c r="V726" s="67" t="s">
        <v>66</v>
      </c>
      <c r="W726" s="67" t="s">
        <v>54</v>
      </c>
      <c r="X726" s="67" t="s">
        <v>107</v>
      </c>
      <c r="Y726" s="67" t="s">
        <v>129</v>
      </c>
      <c r="Z726" s="67" t="s">
        <v>108</v>
      </c>
      <c r="AA726" s="67" t="s">
        <v>4281</v>
      </c>
      <c r="AB726" s="67"/>
      <c r="AC726" s="67"/>
      <c r="AD726" s="67"/>
      <c r="AE726" s="67"/>
    </row>
    <row r="727" spans="1:31" hidden="1" x14ac:dyDescent="0.25">
      <c r="A727" s="66">
        <v>43662</v>
      </c>
      <c r="B727" s="67">
        <v>5784</v>
      </c>
      <c r="C727" s="67">
        <v>6245</v>
      </c>
      <c r="D727" s="67" t="s">
        <v>3035</v>
      </c>
      <c r="E727" s="67" t="s">
        <v>137</v>
      </c>
      <c r="F727" s="67" t="s">
        <v>122</v>
      </c>
      <c r="G727" s="68">
        <v>0.58333333333333337</v>
      </c>
      <c r="H727" s="69" t="s">
        <v>3036</v>
      </c>
      <c r="I727" s="69" t="s">
        <v>3037</v>
      </c>
      <c r="J727" s="67" t="s">
        <v>3038</v>
      </c>
      <c r="K727" s="67" t="s">
        <v>47</v>
      </c>
      <c r="L727" s="67">
        <v>62</v>
      </c>
      <c r="M727" s="67" t="s">
        <v>31</v>
      </c>
      <c r="N727" s="67" t="s">
        <v>126</v>
      </c>
      <c r="O727" s="67" t="s">
        <v>36</v>
      </c>
      <c r="P727" s="67" t="s">
        <v>33</v>
      </c>
      <c r="Q727" s="67" t="s">
        <v>60</v>
      </c>
      <c r="R727" s="67" t="s">
        <v>35</v>
      </c>
      <c r="S727" s="67" t="s">
        <v>3823</v>
      </c>
      <c r="T727" s="67" t="s">
        <v>36</v>
      </c>
      <c r="U727" s="67" t="s">
        <v>70</v>
      </c>
      <c r="V727" s="67" t="s">
        <v>37</v>
      </c>
      <c r="W727" s="67" t="s">
        <v>301</v>
      </c>
      <c r="X727" s="67" t="s">
        <v>71</v>
      </c>
      <c r="Y727" s="67" t="s">
        <v>103</v>
      </c>
      <c r="Z727" s="67" t="s">
        <v>52</v>
      </c>
      <c r="AA727" s="67" t="s">
        <v>3039</v>
      </c>
      <c r="AB727" s="67" t="s">
        <v>3040</v>
      </c>
      <c r="AC727" s="67"/>
      <c r="AD727" s="67"/>
      <c r="AE727" s="67"/>
    </row>
    <row r="728" spans="1:31" hidden="1" x14ac:dyDescent="0.25">
      <c r="A728" s="66">
        <v>43662</v>
      </c>
      <c r="B728" s="67">
        <v>5760</v>
      </c>
      <c r="C728" s="67">
        <v>6220</v>
      </c>
      <c r="D728" s="67" t="s">
        <v>3041</v>
      </c>
      <c r="E728" s="67" t="s">
        <v>80</v>
      </c>
      <c r="F728" s="67" t="s">
        <v>80</v>
      </c>
      <c r="G728" s="68"/>
      <c r="H728" s="69" t="s">
        <v>3042</v>
      </c>
      <c r="I728" s="69" t="s">
        <v>3043</v>
      </c>
      <c r="J728" s="67" t="s">
        <v>3044</v>
      </c>
      <c r="K728" s="67" t="s">
        <v>47</v>
      </c>
      <c r="L728" s="67"/>
      <c r="M728" s="67" t="s">
        <v>31</v>
      </c>
      <c r="N728" s="67" t="s">
        <v>36</v>
      </c>
      <c r="O728" s="67" t="s">
        <v>36</v>
      </c>
      <c r="P728" s="67" t="s">
        <v>491</v>
      </c>
      <c r="Q728" s="67" t="s">
        <v>36</v>
      </c>
      <c r="R728" s="67" t="s">
        <v>56</v>
      </c>
      <c r="S728" s="67" t="s">
        <v>65</v>
      </c>
      <c r="T728" s="67" t="s">
        <v>36</v>
      </c>
      <c r="U728" s="67" t="s">
        <v>51</v>
      </c>
      <c r="V728" s="67" t="s">
        <v>66</v>
      </c>
      <c r="W728" s="67" t="s">
        <v>54</v>
      </c>
      <c r="X728" s="67" t="s">
        <v>107</v>
      </c>
      <c r="Y728" s="67" t="s">
        <v>105</v>
      </c>
      <c r="Z728" s="67" t="s">
        <v>108</v>
      </c>
      <c r="AA728" s="67" t="s">
        <v>3045</v>
      </c>
      <c r="AB728" s="67"/>
      <c r="AC728" s="67"/>
      <c r="AD728" s="67"/>
      <c r="AE728" s="67"/>
    </row>
    <row r="729" spans="1:31" hidden="1" x14ac:dyDescent="0.25">
      <c r="A729" s="66">
        <v>43662</v>
      </c>
      <c r="B729" s="67">
        <v>5759</v>
      </c>
      <c r="C729" s="67">
        <v>6219</v>
      </c>
      <c r="D729" s="67" t="s">
        <v>3046</v>
      </c>
      <c r="E729" s="67" t="s">
        <v>80</v>
      </c>
      <c r="F729" s="67" t="s">
        <v>80</v>
      </c>
      <c r="G729" s="68"/>
      <c r="H729" s="69" t="s">
        <v>3042</v>
      </c>
      <c r="I729" s="69" t="s">
        <v>3043</v>
      </c>
      <c r="J729" s="67" t="s">
        <v>3047</v>
      </c>
      <c r="K729" s="67" t="s">
        <v>47</v>
      </c>
      <c r="L729" s="67"/>
      <c r="M729" s="67" t="s">
        <v>31</v>
      </c>
      <c r="N729" s="67" t="s">
        <v>459</v>
      </c>
      <c r="O729" s="67" t="s">
        <v>368</v>
      </c>
      <c r="P729" s="67" t="s">
        <v>49</v>
      </c>
      <c r="Q729" s="67" t="s">
        <v>36</v>
      </c>
      <c r="R729" s="67" t="s">
        <v>50</v>
      </c>
      <c r="S729" s="67" t="s">
        <v>65</v>
      </c>
      <c r="T729" s="67" t="s">
        <v>36</v>
      </c>
      <c r="U729" s="67" t="s">
        <v>51</v>
      </c>
      <c r="V729" s="67" t="s">
        <v>66</v>
      </c>
      <c r="W729" s="67" t="s">
        <v>149</v>
      </c>
      <c r="X729" s="67" t="s">
        <v>107</v>
      </c>
      <c r="Y729" s="67" t="s">
        <v>129</v>
      </c>
      <c r="Z729" s="67" t="s">
        <v>108</v>
      </c>
      <c r="AA729" s="67" t="s">
        <v>3045</v>
      </c>
      <c r="AB729" s="67"/>
      <c r="AC729" s="67"/>
      <c r="AD729" s="67"/>
      <c r="AE729" s="67"/>
    </row>
    <row r="730" spans="1:31" hidden="1" x14ac:dyDescent="0.25">
      <c r="A730" s="66">
        <v>43662</v>
      </c>
      <c r="B730" s="67">
        <v>5758</v>
      </c>
      <c r="C730" s="67">
        <v>6218</v>
      </c>
      <c r="D730" s="67" t="s">
        <v>3048</v>
      </c>
      <c r="E730" s="67" t="s">
        <v>137</v>
      </c>
      <c r="F730" s="67" t="s">
        <v>122</v>
      </c>
      <c r="G730" s="68">
        <v>0.52083333333333337</v>
      </c>
      <c r="H730" s="69" t="s">
        <v>3049</v>
      </c>
      <c r="I730" s="69" t="s">
        <v>3050</v>
      </c>
      <c r="J730" s="67" t="s">
        <v>3051</v>
      </c>
      <c r="K730" s="67" t="s">
        <v>47</v>
      </c>
      <c r="L730" s="67">
        <v>70</v>
      </c>
      <c r="M730" s="67" t="s">
        <v>31</v>
      </c>
      <c r="N730" s="67" t="s">
        <v>36</v>
      </c>
      <c r="O730" s="67" t="s">
        <v>36</v>
      </c>
      <c r="P730" s="67" t="s">
        <v>42</v>
      </c>
      <c r="Q730" s="67" t="s">
        <v>60</v>
      </c>
      <c r="R730" s="67" t="s">
        <v>35</v>
      </c>
      <c r="S730" s="67" t="s">
        <v>65</v>
      </c>
      <c r="T730" s="67" t="s">
        <v>927</v>
      </c>
      <c r="U730" s="67" t="s">
        <v>44</v>
      </c>
      <c r="V730" s="67" t="s">
        <v>66</v>
      </c>
      <c r="W730" s="67" t="s">
        <v>54</v>
      </c>
      <c r="X730" s="67" t="s">
        <v>39</v>
      </c>
      <c r="Y730" s="67" t="s">
        <v>36</v>
      </c>
      <c r="Z730" s="67" t="s">
        <v>45</v>
      </c>
      <c r="AA730" s="67" t="s">
        <v>3052</v>
      </c>
      <c r="AB730" s="67" t="s">
        <v>3053</v>
      </c>
      <c r="AC730" s="67" t="s">
        <v>3054</v>
      </c>
      <c r="AD730" s="67" t="s">
        <v>3055</v>
      </c>
      <c r="AE730" s="67" t="s">
        <v>3056</v>
      </c>
    </row>
    <row r="731" spans="1:31" hidden="1" x14ac:dyDescent="0.25">
      <c r="A731" s="66">
        <v>43662</v>
      </c>
      <c r="B731" s="67">
        <v>5757</v>
      </c>
      <c r="C731" s="67">
        <v>6217</v>
      </c>
      <c r="D731" s="67" t="s">
        <v>3057</v>
      </c>
      <c r="E731" s="67" t="s">
        <v>699</v>
      </c>
      <c r="F731" s="67" t="s">
        <v>122</v>
      </c>
      <c r="G731" s="68">
        <v>0.54166666666666663</v>
      </c>
      <c r="H731" s="69" t="s">
        <v>3058</v>
      </c>
      <c r="I731" s="69" t="s">
        <v>3059</v>
      </c>
      <c r="J731" s="67" t="s">
        <v>3060</v>
      </c>
      <c r="K731" s="67" t="s">
        <v>47</v>
      </c>
      <c r="L731" s="67">
        <v>73</v>
      </c>
      <c r="M731" s="67" t="s">
        <v>31</v>
      </c>
      <c r="N731" s="67" t="s">
        <v>36</v>
      </c>
      <c r="O731" s="67" t="s">
        <v>36</v>
      </c>
      <c r="P731" s="67" t="s">
        <v>42</v>
      </c>
      <c r="Q731" s="67" t="s">
        <v>60</v>
      </c>
      <c r="R731" s="67" t="s">
        <v>35</v>
      </c>
      <c r="S731" s="67" t="s">
        <v>61</v>
      </c>
      <c r="T731" s="67" t="s">
        <v>36</v>
      </c>
      <c r="U731" s="67" t="s">
        <v>44</v>
      </c>
      <c r="V731" s="67" t="s">
        <v>37</v>
      </c>
      <c r="W731" s="67" t="s">
        <v>36</v>
      </c>
      <c r="X731" s="67" t="s">
        <v>39</v>
      </c>
      <c r="Y731" s="67" t="s">
        <v>39</v>
      </c>
      <c r="Z731" s="67" t="s">
        <v>45</v>
      </c>
      <c r="AA731" s="67" t="s">
        <v>3061</v>
      </c>
      <c r="AB731" s="67" t="s">
        <v>3062</v>
      </c>
      <c r="AC731" s="67"/>
      <c r="AD731" s="67"/>
      <c r="AE731" s="67"/>
    </row>
    <row r="732" spans="1:31" hidden="1" x14ac:dyDescent="0.25">
      <c r="A732" s="66">
        <v>43662</v>
      </c>
      <c r="B732" s="67">
        <v>5756</v>
      </c>
      <c r="C732" s="67">
        <v>6216</v>
      </c>
      <c r="D732" s="67" t="s">
        <v>3063</v>
      </c>
      <c r="E732" s="67" t="s">
        <v>74</v>
      </c>
      <c r="F732" s="67" t="s">
        <v>74</v>
      </c>
      <c r="G732" s="68">
        <v>0.50208333333333333</v>
      </c>
      <c r="H732" s="69" t="s">
        <v>3064</v>
      </c>
      <c r="I732" s="69" t="s">
        <v>3065</v>
      </c>
      <c r="J732" s="67" t="s">
        <v>3066</v>
      </c>
      <c r="K732" s="67" t="s">
        <v>47</v>
      </c>
      <c r="L732" s="67">
        <v>79</v>
      </c>
      <c r="M732" s="67" t="s">
        <v>31</v>
      </c>
      <c r="N732" s="67" t="s">
        <v>459</v>
      </c>
      <c r="O732" s="67" t="s">
        <v>36</v>
      </c>
      <c r="P732" s="67" t="s">
        <v>33</v>
      </c>
      <c r="Q732" s="67" t="s">
        <v>60</v>
      </c>
      <c r="R732" s="67" t="s">
        <v>76</v>
      </c>
      <c r="S732" s="67" t="s">
        <v>65</v>
      </c>
      <c r="T732" s="67" t="s">
        <v>36</v>
      </c>
      <c r="U732" s="67" t="s">
        <v>109</v>
      </c>
      <c r="V732" s="67" t="s">
        <v>66</v>
      </c>
      <c r="W732" s="67" t="s">
        <v>54</v>
      </c>
      <c r="X732" s="67" t="s">
        <v>107</v>
      </c>
      <c r="Y732" s="67" t="s">
        <v>129</v>
      </c>
      <c r="Z732" s="67" t="s">
        <v>108</v>
      </c>
      <c r="AA732" s="67" t="s">
        <v>3067</v>
      </c>
      <c r="AB732" s="67" t="s">
        <v>3068</v>
      </c>
      <c r="AC732" s="67" t="s">
        <v>3069</v>
      </c>
      <c r="AD732" s="67" t="s">
        <v>3070</v>
      </c>
      <c r="AE732" s="67"/>
    </row>
    <row r="733" spans="1:31" hidden="1" x14ac:dyDescent="0.25">
      <c r="A733" s="66">
        <v>43662</v>
      </c>
      <c r="B733" s="67">
        <v>5755</v>
      </c>
      <c r="C733" s="67">
        <v>6215</v>
      </c>
      <c r="D733" s="67" t="s">
        <v>3071</v>
      </c>
      <c r="E733" s="67" t="s">
        <v>74</v>
      </c>
      <c r="F733" s="67" t="s">
        <v>74</v>
      </c>
      <c r="G733" s="68">
        <v>0.80833333333333335</v>
      </c>
      <c r="H733" s="69" t="s">
        <v>3072</v>
      </c>
      <c r="I733" s="69" t="s">
        <v>3073</v>
      </c>
      <c r="J733" s="67" t="s">
        <v>3074</v>
      </c>
      <c r="K733" s="67" t="s">
        <v>47</v>
      </c>
      <c r="L733" s="67">
        <v>75</v>
      </c>
      <c r="M733" s="67" t="s">
        <v>31</v>
      </c>
      <c r="N733" s="67" t="s">
        <v>36</v>
      </c>
      <c r="O733" s="67" t="s">
        <v>36</v>
      </c>
      <c r="P733" s="67" t="s">
        <v>33</v>
      </c>
      <c r="Q733" s="67" t="s">
        <v>60</v>
      </c>
      <c r="R733" s="67" t="s">
        <v>35</v>
      </c>
      <c r="S733" s="67" t="s">
        <v>65</v>
      </c>
      <c r="T733" s="67" t="s">
        <v>36</v>
      </c>
      <c r="U733" s="67" t="s">
        <v>109</v>
      </c>
      <c r="V733" s="67" t="s">
        <v>66</v>
      </c>
      <c r="W733" s="67" t="s">
        <v>54</v>
      </c>
      <c r="X733" s="67" t="s">
        <v>107</v>
      </c>
      <c r="Y733" s="67" t="s">
        <v>129</v>
      </c>
      <c r="Z733" s="67" t="s">
        <v>108</v>
      </c>
      <c r="AA733" s="67" t="s">
        <v>3075</v>
      </c>
      <c r="AB733" s="67" t="s">
        <v>3076</v>
      </c>
      <c r="AC733" s="67"/>
      <c r="AD733" s="67"/>
      <c r="AE733" s="67"/>
    </row>
    <row r="734" spans="1:31" hidden="1" x14ac:dyDescent="0.25">
      <c r="A734" s="66">
        <v>43662</v>
      </c>
      <c r="B734" s="67">
        <v>5752</v>
      </c>
      <c r="C734" s="67">
        <v>6209</v>
      </c>
      <c r="D734" s="67" t="s">
        <v>2740</v>
      </c>
      <c r="E734" s="67" t="s">
        <v>156</v>
      </c>
      <c r="F734" s="67" t="s">
        <v>123</v>
      </c>
      <c r="G734" s="68">
        <v>0.43611111111111112</v>
      </c>
      <c r="H734" s="69" t="s">
        <v>2741</v>
      </c>
      <c r="I734" s="69" t="s">
        <v>2742</v>
      </c>
      <c r="J734" s="67" t="s">
        <v>2743</v>
      </c>
      <c r="K734" s="67" t="s">
        <v>47</v>
      </c>
      <c r="L734" s="67">
        <v>51</v>
      </c>
      <c r="M734" s="67" t="s">
        <v>170</v>
      </c>
      <c r="N734" s="67" t="s">
        <v>459</v>
      </c>
      <c r="O734" s="67" t="s">
        <v>53</v>
      </c>
      <c r="P734" s="67" t="s">
        <v>33</v>
      </c>
      <c r="Q734" s="67" t="s">
        <v>36</v>
      </c>
      <c r="R734" s="67" t="s">
        <v>35</v>
      </c>
      <c r="S734" s="67" t="s">
        <v>43</v>
      </c>
      <c r="T734" s="67" t="s">
        <v>147</v>
      </c>
      <c r="U734" s="67" t="s">
        <v>109</v>
      </c>
      <c r="V734" s="67" t="s">
        <v>37</v>
      </c>
      <c r="W734" s="67" t="s">
        <v>54</v>
      </c>
      <c r="X734" s="67" t="s">
        <v>39</v>
      </c>
      <c r="Y734" s="67" t="s">
        <v>129</v>
      </c>
      <c r="Z734" s="67" t="s">
        <v>40</v>
      </c>
      <c r="AA734" s="67" t="s">
        <v>2744</v>
      </c>
      <c r="AB734" s="67" t="s">
        <v>3077</v>
      </c>
      <c r="AC734" s="67"/>
      <c r="AD734" s="67"/>
      <c r="AE734" s="67"/>
    </row>
    <row r="735" spans="1:31" hidden="1" x14ac:dyDescent="0.25">
      <c r="A735" s="66">
        <v>43662</v>
      </c>
      <c r="B735" s="67">
        <v>5752</v>
      </c>
      <c r="C735" s="67">
        <v>6210</v>
      </c>
      <c r="D735" s="67" t="s">
        <v>2740</v>
      </c>
      <c r="E735" s="67" t="s">
        <v>156</v>
      </c>
      <c r="F735" s="67" t="s">
        <v>123</v>
      </c>
      <c r="G735" s="68">
        <v>0.43611111111111112</v>
      </c>
      <c r="H735" s="69" t="s">
        <v>2741</v>
      </c>
      <c r="I735" s="69" t="s">
        <v>2742</v>
      </c>
      <c r="J735" s="67" t="s">
        <v>2743</v>
      </c>
      <c r="K735" s="67" t="s">
        <v>47</v>
      </c>
      <c r="L735" s="67"/>
      <c r="M735" s="67" t="s">
        <v>31</v>
      </c>
      <c r="N735" s="67" t="s">
        <v>64</v>
      </c>
      <c r="O735" s="67" t="s">
        <v>36</v>
      </c>
      <c r="P735" s="67" t="s">
        <v>49</v>
      </c>
      <c r="Q735" s="67" t="s">
        <v>36</v>
      </c>
      <c r="R735" s="67" t="s">
        <v>50</v>
      </c>
      <c r="S735" s="67" t="s">
        <v>43</v>
      </c>
      <c r="T735" s="67" t="s">
        <v>147</v>
      </c>
      <c r="U735" s="67" t="s">
        <v>51</v>
      </c>
      <c r="V735" s="67" t="s">
        <v>37</v>
      </c>
      <c r="W735" s="67" t="s">
        <v>54</v>
      </c>
      <c r="X735" s="67" t="s">
        <v>39</v>
      </c>
      <c r="Y735" s="67" t="s">
        <v>129</v>
      </c>
      <c r="Z735" s="67" t="s">
        <v>40</v>
      </c>
      <c r="AA735" s="67" t="s">
        <v>2744</v>
      </c>
      <c r="AB735" s="67" t="s">
        <v>3077</v>
      </c>
      <c r="AC735" s="67"/>
      <c r="AD735" s="67"/>
      <c r="AE735" s="67"/>
    </row>
    <row r="736" spans="1:31" hidden="1" x14ac:dyDescent="0.25">
      <c r="A736" s="66">
        <v>43662</v>
      </c>
      <c r="B736" s="67">
        <v>5752</v>
      </c>
      <c r="C736" s="67">
        <v>6211</v>
      </c>
      <c r="D736" s="67" t="s">
        <v>2740</v>
      </c>
      <c r="E736" s="67" t="s">
        <v>156</v>
      </c>
      <c r="F736" s="67" t="s">
        <v>123</v>
      </c>
      <c r="G736" s="68">
        <v>0.43611111111111112</v>
      </c>
      <c r="H736" s="69" t="s">
        <v>2741</v>
      </c>
      <c r="I736" s="69" t="s">
        <v>2742</v>
      </c>
      <c r="J736" s="67" t="s">
        <v>2743</v>
      </c>
      <c r="K736" s="67" t="s">
        <v>47</v>
      </c>
      <c r="L736" s="67"/>
      <c r="M736" s="67" t="s">
        <v>31</v>
      </c>
      <c r="N736" s="67" t="s">
        <v>64</v>
      </c>
      <c r="O736" s="67" t="s">
        <v>36</v>
      </c>
      <c r="P736" s="67" t="s">
        <v>49</v>
      </c>
      <c r="Q736" s="67" t="s">
        <v>36</v>
      </c>
      <c r="R736" s="67" t="s">
        <v>50</v>
      </c>
      <c r="S736" s="67" t="s">
        <v>43</v>
      </c>
      <c r="T736" s="67" t="s">
        <v>147</v>
      </c>
      <c r="U736" s="67" t="s">
        <v>51</v>
      </c>
      <c r="V736" s="67" t="s">
        <v>37</v>
      </c>
      <c r="W736" s="67" t="s">
        <v>54</v>
      </c>
      <c r="X736" s="67" t="s">
        <v>39</v>
      </c>
      <c r="Y736" s="67" t="s">
        <v>129</v>
      </c>
      <c r="Z736" s="67" t="s">
        <v>40</v>
      </c>
      <c r="AA736" s="67" t="s">
        <v>2744</v>
      </c>
      <c r="AB736" s="67" t="s">
        <v>3077</v>
      </c>
      <c r="AC736" s="67"/>
      <c r="AD736" s="67"/>
      <c r="AE736" s="67"/>
    </row>
    <row r="737" spans="1:31" hidden="1" x14ac:dyDescent="0.25">
      <c r="A737" s="66">
        <v>43662</v>
      </c>
      <c r="B737" s="67">
        <v>5752</v>
      </c>
      <c r="C737" s="67">
        <v>6212</v>
      </c>
      <c r="D737" s="67" t="s">
        <v>2740</v>
      </c>
      <c r="E737" s="67" t="s">
        <v>156</v>
      </c>
      <c r="F737" s="67" t="s">
        <v>123</v>
      </c>
      <c r="G737" s="68">
        <v>0.43611111111111112</v>
      </c>
      <c r="H737" s="69" t="s">
        <v>2741</v>
      </c>
      <c r="I737" s="69" t="s">
        <v>2742</v>
      </c>
      <c r="J737" s="67" t="s">
        <v>2743</v>
      </c>
      <c r="K737" s="67" t="s">
        <v>47</v>
      </c>
      <c r="L737" s="67"/>
      <c r="M737" s="67" t="s">
        <v>31</v>
      </c>
      <c r="N737" s="67" t="s">
        <v>64</v>
      </c>
      <c r="O737" s="67" t="s">
        <v>36</v>
      </c>
      <c r="P737" s="67" t="s">
        <v>49</v>
      </c>
      <c r="Q737" s="67" t="s">
        <v>36</v>
      </c>
      <c r="R737" s="67" t="s">
        <v>50</v>
      </c>
      <c r="S737" s="67" t="s">
        <v>43</v>
      </c>
      <c r="T737" s="67" t="s">
        <v>147</v>
      </c>
      <c r="U737" s="67" t="s">
        <v>51</v>
      </c>
      <c r="V737" s="67" t="s">
        <v>37</v>
      </c>
      <c r="W737" s="67" t="s">
        <v>54</v>
      </c>
      <c r="X737" s="67" t="s">
        <v>39</v>
      </c>
      <c r="Y737" s="67" t="s">
        <v>129</v>
      </c>
      <c r="Z737" s="67" t="s">
        <v>40</v>
      </c>
      <c r="AA737" s="67" t="s">
        <v>2744</v>
      </c>
      <c r="AB737" s="67" t="s">
        <v>3077</v>
      </c>
      <c r="AC737" s="67"/>
      <c r="AD737" s="67"/>
      <c r="AE737" s="67"/>
    </row>
    <row r="738" spans="1:31" hidden="1" x14ac:dyDescent="0.25">
      <c r="A738" s="66">
        <v>43661</v>
      </c>
      <c r="B738" s="67">
        <v>5786</v>
      </c>
      <c r="C738" s="67">
        <v>6250</v>
      </c>
      <c r="D738" s="67" t="s">
        <v>3078</v>
      </c>
      <c r="E738" s="67" t="s">
        <v>121</v>
      </c>
      <c r="F738" s="67" t="s">
        <v>122</v>
      </c>
      <c r="G738" s="68">
        <v>0.77777777777777779</v>
      </c>
      <c r="H738" s="69" t="s">
        <v>3079</v>
      </c>
      <c r="I738" s="69" t="s">
        <v>3080</v>
      </c>
      <c r="J738" s="67" t="s">
        <v>3081</v>
      </c>
      <c r="K738" s="67" t="s">
        <v>30</v>
      </c>
      <c r="L738" s="67">
        <v>60</v>
      </c>
      <c r="M738" s="67" t="s">
        <v>31</v>
      </c>
      <c r="N738" s="67" t="s">
        <v>36</v>
      </c>
      <c r="O738" s="67" t="s">
        <v>48</v>
      </c>
      <c r="P738" s="67" t="s">
        <v>33</v>
      </c>
      <c r="Q738" s="67" t="s">
        <v>36</v>
      </c>
      <c r="R738" s="67" t="s">
        <v>35</v>
      </c>
      <c r="S738" s="67" t="s">
        <v>521</v>
      </c>
      <c r="T738" s="67" t="s">
        <v>863</v>
      </c>
      <c r="U738" s="67" t="s">
        <v>70</v>
      </c>
      <c r="V738" s="67" t="s">
        <v>36</v>
      </c>
      <c r="W738" s="67" t="s">
        <v>54</v>
      </c>
      <c r="X738" s="67" t="s">
        <v>36</v>
      </c>
      <c r="Y738" s="67" t="s">
        <v>36</v>
      </c>
      <c r="Z738" s="67" t="s">
        <v>36</v>
      </c>
      <c r="AA738" s="67" t="s">
        <v>3082</v>
      </c>
      <c r="AB738" s="67" t="s">
        <v>3083</v>
      </c>
      <c r="AC738" s="67" t="s">
        <v>3084</v>
      </c>
      <c r="AD738" s="67"/>
      <c r="AE738" s="67"/>
    </row>
    <row r="739" spans="1:31" hidden="1" x14ac:dyDescent="0.25">
      <c r="A739" s="66">
        <v>43661</v>
      </c>
      <c r="B739" s="67">
        <v>5785</v>
      </c>
      <c r="C739" s="67">
        <v>6246</v>
      </c>
      <c r="D739" s="67" t="s">
        <v>3085</v>
      </c>
      <c r="E739" s="67" t="s">
        <v>693</v>
      </c>
      <c r="F739" s="67" t="s">
        <v>123</v>
      </c>
      <c r="G739" s="68">
        <v>0.70833333333333337</v>
      </c>
      <c r="H739" s="69" t="s">
        <v>3086</v>
      </c>
      <c r="I739" s="69" t="s">
        <v>3087</v>
      </c>
      <c r="J739" s="67" t="s">
        <v>3088</v>
      </c>
      <c r="K739" s="67" t="s">
        <v>47</v>
      </c>
      <c r="L739" s="67">
        <v>30</v>
      </c>
      <c r="M739" s="67" t="s">
        <v>119</v>
      </c>
      <c r="N739" s="67" t="s">
        <v>126</v>
      </c>
      <c r="O739" s="67" t="s">
        <v>53</v>
      </c>
      <c r="P739" s="67" t="s">
        <v>49</v>
      </c>
      <c r="Q739" s="67" t="s">
        <v>36</v>
      </c>
      <c r="R739" s="67" t="s">
        <v>50</v>
      </c>
      <c r="S739" s="67" t="s">
        <v>127</v>
      </c>
      <c r="T739" s="67" t="s">
        <v>36</v>
      </c>
      <c r="U739" s="67" t="s">
        <v>51</v>
      </c>
      <c r="V739" s="67" t="s">
        <v>37</v>
      </c>
      <c r="W739" s="67" t="s">
        <v>301</v>
      </c>
      <c r="X739" s="67" t="s">
        <v>71</v>
      </c>
      <c r="Y739" s="67" t="s">
        <v>103</v>
      </c>
      <c r="Z739" s="67" t="s">
        <v>52</v>
      </c>
      <c r="AA739" s="67" t="s">
        <v>3089</v>
      </c>
      <c r="AB739" s="67"/>
      <c r="AC739" s="67"/>
      <c r="AD739" s="67"/>
      <c r="AE739" s="67"/>
    </row>
    <row r="740" spans="1:31" hidden="1" x14ac:dyDescent="0.25">
      <c r="A740" s="66">
        <v>43661</v>
      </c>
      <c r="B740" s="67">
        <v>5785</v>
      </c>
      <c r="C740" s="67">
        <v>6247</v>
      </c>
      <c r="D740" s="67" t="s">
        <v>3085</v>
      </c>
      <c r="E740" s="67" t="s">
        <v>693</v>
      </c>
      <c r="F740" s="67" t="s">
        <v>123</v>
      </c>
      <c r="G740" s="68">
        <v>0.70833333333333337</v>
      </c>
      <c r="H740" s="69" t="s">
        <v>3086</v>
      </c>
      <c r="I740" s="69" t="s">
        <v>3087</v>
      </c>
      <c r="J740" s="67" t="s">
        <v>3088</v>
      </c>
      <c r="K740" s="67" t="s">
        <v>47</v>
      </c>
      <c r="L740" s="67">
        <v>30</v>
      </c>
      <c r="M740" s="67" t="s">
        <v>119</v>
      </c>
      <c r="N740" s="67" t="s">
        <v>126</v>
      </c>
      <c r="O740" s="67" t="s">
        <v>53</v>
      </c>
      <c r="P740" s="67" t="s">
        <v>49</v>
      </c>
      <c r="Q740" s="67" t="s">
        <v>36</v>
      </c>
      <c r="R740" s="67" t="s">
        <v>50</v>
      </c>
      <c r="S740" s="67" t="s">
        <v>127</v>
      </c>
      <c r="T740" s="67" t="s">
        <v>36</v>
      </c>
      <c r="U740" s="67" t="s">
        <v>51</v>
      </c>
      <c r="V740" s="67" t="s">
        <v>37</v>
      </c>
      <c r="W740" s="67" t="s">
        <v>301</v>
      </c>
      <c r="X740" s="67" t="s">
        <v>71</v>
      </c>
      <c r="Y740" s="67" t="s">
        <v>103</v>
      </c>
      <c r="Z740" s="67" t="s">
        <v>52</v>
      </c>
      <c r="AA740" s="67" t="s">
        <v>3089</v>
      </c>
      <c r="AB740" s="67"/>
      <c r="AC740" s="67"/>
      <c r="AD740" s="67"/>
      <c r="AE740" s="67"/>
    </row>
    <row r="741" spans="1:31" hidden="1" x14ac:dyDescent="0.25">
      <c r="A741" s="66">
        <v>43661</v>
      </c>
      <c r="B741" s="67">
        <v>5785</v>
      </c>
      <c r="C741" s="67">
        <v>6248</v>
      </c>
      <c r="D741" s="67" t="s">
        <v>3085</v>
      </c>
      <c r="E741" s="67" t="s">
        <v>693</v>
      </c>
      <c r="F741" s="67" t="s">
        <v>123</v>
      </c>
      <c r="G741" s="68">
        <v>0.70833333333333337</v>
      </c>
      <c r="H741" s="69" t="s">
        <v>3086</v>
      </c>
      <c r="I741" s="69" t="s">
        <v>3087</v>
      </c>
      <c r="J741" s="67" t="s">
        <v>3088</v>
      </c>
      <c r="K741" s="67" t="s">
        <v>30</v>
      </c>
      <c r="L741" s="67">
        <v>30</v>
      </c>
      <c r="M741" s="67" t="s">
        <v>119</v>
      </c>
      <c r="N741" s="67" t="s">
        <v>126</v>
      </c>
      <c r="O741" s="67" t="s">
        <v>53</v>
      </c>
      <c r="P741" s="67" t="s">
        <v>49</v>
      </c>
      <c r="Q741" s="67" t="s">
        <v>36</v>
      </c>
      <c r="R741" s="67" t="s">
        <v>50</v>
      </c>
      <c r="S741" s="67" t="s">
        <v>127</v>
      </c>
      <c r="T741" s="67" t="s">
        <v>36</v>
      </c>
      <c r="U741" s="67" t="s">
        <v>51</v>
      </c>
      <c r="V741" s="67" t="s">
        <v>37</v>
      </c>
      <c r="W741" s="67" t="s">
        <v>301</v>
      </c>
      <c r="X741" s="67" t="s">
        <v>71</v>
      </c>
      <c r="Y741" s="67" t="s">
        <v>103</v>
      </c>
      <c r="Z741" s="67" t="s">
        <v>52</v>
      </c>
      <c r="AA741" s="67" t="s">
        <v>3089</v>
      </c>
      <c r="AB741" s="67"/>
      <c r="AC741" s="67"/>
      <c r="AD741" s="67"/>
      <c r="AE741" s="67"/>
    </row>
    <row r="742" spans="1:31" hidden="1" x14ac:dyDescent="0.25">
      <c r="A742" s="66">
        <v>43661</v>
      </c>
      <c r="B742" s="67">
        <v>5785</v>
      </c>
      <c r="C742" s="67">
        <v>6249</v>
      </c>
      <c r="D742" s="67" t="s">
        <v>3085</v>
      </c>
      <c r="E742" s="67" t="s">
        <v>693</v>
      </c>
      <c r="F742" s="67" t="s">
        <v>123</v>
      </c>
      <c r="G742" s="68">
        <v>0.70833333333333337</v>
      </c>
      <c r="H742" s="69" t="s">
        <v>3086</v>
      </c>
      <c r="I742" s="69" t="s">
        <v>3087</v>
      </c>
      <c r="J742" s="67" t="s">
        <v>3088</v>
      </c>
      <c r="K742" s="67" t="s">
        <v>30</v>
      </c>
      <c r="L742" s="67">
        <v>30</v>
      </c>
      <c r="M742" s="67" t="s">
        <v>119</v>
      </c>
      <c r="N742" s="67" t="s">
        <v>126</v>
      </c>
      <c r="O742" s="67" t="s">
        <v>53</v>
      </c>
      <c r="P742" s="67" t="s">
        <v>49</v>
      </c>
      <c r="Q742" s="67" t="s">
        <v>36</v>
      </c>
      <c r="R742" s="67" t="s">
        <v>50</v>
      </c>
      <c r="S742" s="67" t="s">
        <v>127</v>
      </c>
      <c r="T742" s="67" t="s">
        <v>36</v>
      </c>
      <c r="U742" s="67" t="s">
        <v>51</v>
      </c>
      <c r="V742" s="67" t="s">
        <v>37</v>
      </c>
      <c r="W742" s="67" t="s">
        <v>301</v>
      </c>
      <c r="X742" s="67" t="s">
        <v>71</v>
      </c>
      <c r="Y742" s="67" t="s">
        <v>103</v>
      </c>
      <c r="Z742" s="67" t="s">
        <v>52</v>
      </c>
      <c r="AA742" s="67" t="s">
        <v>3089</v>
      </c>
      <c r="AB742" s="67"/>
      <c r="AC742" s="67"/>
      <c r="AD742" s="67"/>
      <c r="AE742" s="67"/>
    </row>
    <row r="743" spans="1:31" hidden="1" x14ac:dyDescent="0.25">
      <c r="A743" s="66">
        <v>43661</v>
      </c>
      <c r="B743" s="67">
        <v>5751</v>
      </c>
      <c r="C743" s="67">
        <v>6208</v>
      </c>
      <c r="D743" s="67" t="s">
        <v>1815</v>
      </c>
      <c r="E743" s="67" t="s">
        <v>79</v>
      </c>
      <c r="F743" s="67" t="s">
        <v>59</v>
      </c>
      <c r="G743" s="68"/>
      <c r="H743" s="69" t="s">
        <v>2745</v>
      </c>
      <c r="I743" s="69" t="s">
        <v>2746</v>
      </c>
      <c r="J743" s="67" t="s">
        <v>2747</v>
      </c>
      <c r="K743" s="67" t="s">
        <v>47</v>
      </c>
      <c r="L743" s="67">
        <v>74</v>
      </c>
      <c r="M743" s="67" t="s">
        <v>31</v>
      </c>
      <c r="N743" s="67" t="s">
        <v>615</v>
      </c>
      <c r="O743" s="67" t="s">
        <v>48</v>
      </c>
      <c r="P743" s="67" t="s">
        <v>33</v>
      </c>
      <c r="Q743" s="67" t="s">
        <v>60</v>
      </c>
      <c r="R743" s="67" t="s">
        <v>76</v>
      </c>
      <c r="S743" s="67" t="s">
        <v>65</v>
      </c>
      <c r="T743" s="67" t="s">
        <v>36</v>
      </c>
      <c r="U743" s="67" t="s">
        <v>109</v>
      </c>
      <c r="V743" s="67" t="s">
        <v>66</v>
      </c>
      <c r="W743" s="67" t="s">
        <v>54</v>
      </c>
      <c r="X743" s="67" t="s">
        <v>107</v>
      </c>
      <c r="Y743" s="67" t="s">
        <v>129</v>
      </c>
      <c r="Z743" s="67" t="s">
        <v>108</v>
      </c>
      <c r="AA743" s="67" t="s">
        <v>2748</v>
      </c>
      <c r="AB743" s="67"/>
      <c r="AC743" s="67"/>
      <c r="AD743" s="67"/>
      <c r="AE743" s="67"/>
    </row>
    <row r="744" spans="1:31" hidden="1" x14ac:dyDescent="0.25">
      <c r="A744" s="66">
        <v>43661</v>
      </c>
      <c r="B744" s="67">
        <v>5750</v>
      </c>
      <c r="C744" s="67">
        <v>6207</v>
      </c>
      <c r="D744" s="67" t="s">
        <v>2749</v>
      </c>
      <c r="E744" s="67" t="s">
        <v>1248</v>
      </c>
      <c r="F744" s="67" t="s">
        <v>1248</v>
      </c>
      <c r="G744" s="68">
        <v>0.68055555555555558</v>
      </c>
      <c r="H744" s="69" t="s">
        <v>2750</v>
      </c>
      <c r="I744" s="69" t="s">
        <v>2751</v>
      </c>
      <c r="J744" s="67" t="s">
        <v>2752</v>
      </c>
      <c r="K744" s="67" t="s">
        <v>47</v>
      </c>
      <c r="L744" s="67">
        <v>6</v>
      </c>
      <c r="M744" s="67" t="s">
        <v>31</v>
      </c>
      <c r="N744" s="67" t="s">
        <v>36</v>
      </c>
      <c r="O744" s="67" t="s">
        <v>48</v>
      </c>
      <c r="P744" s="67" t="s">
        <v>33</v>
      </c>
      <c r="Q744" s="67" t="s">
        <v>36</v>
      </c>
      <c r="R744" s="67" t="s">
        <v>76</v>
      </c>
      <c r="S744" s="67" t="s">
        <v>1637</v>
      </c>
      <c r="T744" s="67" t="s">
        <v>863</v>
      </c>
      <c r="U744" s="67" t="s">
        <v>109</v>
      </c>
      <c r="V744" s="67" t="s">
        <v>66</v>
      </c>
      <c r="W744" s="67" t="s">
        <v>54</v>
      </c>
      <c r="X744" s="67" t="s">
        <v>107</v>
      </c>
      <c r="Y744" s="67" t="s">
        <v>129</v>
      </c>
      <c r="Z744" s="67" t="s">
        <v>108</v>
      </c>
      <c r="AA744" s="67" t="s">
        <v>2753</v>
      </c>
      <c r="AB744" s="67" t="s">
        <v>2754</v>
      </c>
      <c r="AC744" s="67" t="s">
        <v>2755</v>
      </c>
      <c r="AD744" s="67"/>
      <c r="AE744" s="67"/>
    </row>
    <row r="745" spans="1:31" hidden="1" x14ac:dyDescent="0.25">
      <c r="A745" s="66">
        <v>43661</v>
      </c>
      <c r="B745" s="67">
        <v>5748</v>
      </c>
      <c r="C745" s="67">
        <v>6205</v>
      </c>
      <c r="D745" s="67" t="s">
        <v>2756</v>
      </c>
      <c r="E745" s="67" t="s">
        <v>137</v>
      </c>
      <c r="F745" s="67" t="s">
        <v>122</v>
      </c>
      <c r="G745" s="68">
        <v>0.47916666666666669</v>
      </c>
      <c r="H745" s="69" t="s">
        <v>2757</v>
      </c>
      <c r="I745" s="69" t="s">
        <v>2758</v>
      </c>
      <c r="J745" s="67" t="s">
        <v>2759</v>
      </c>
      <c r="K745" s="67" t="s">
        <v>30</v>
      </c>
      <c r="L745" s="67"/>
      <c r="M745" s="67" t="s">
        <v>31</v>
      </c>
      <c r="N745" s="67" t="s">
        <v>36</v>
      </c>
      <c r="O745" s="67" t="s">
        <v>36</v>
      </c>
      <c r="P745" s="67" t="s">
        <v>42</v>
      </c>
      <c r="Q745" s="67" t="s">
        <v>36</v>
      </c>
      <c r="R745" s="67" t="s">
        <v>35</v>
      </c>
      <c r="S745" s="67" t="s">
        <v>65</v>
      </c>
      <c r="T745" s="67" t="s">
        <v>36</v>
      </c>
      <c r="U745" s="67" t="s">
        <v>109</v>
      </c>
      <c r="V745" s="67" t="s">
        <v>66</v>
      </c>
      <c r="W745" s="67" t="s">
        <v>54</v>
      </c>
      <c r="X745" s="67" t="s">
        <v>107</v>
      </c>
      <c r="Y745" s="67" t="s">
        <v>129</v>
      </c>
      <c r="Z745" s="67" t="s">
        <v>108</v>
      </c>
      <c r="AA745" s="67" t="s">
        <v>2760</v>
      </c>
      <c r="AB745" s="67" t="s">
        <v>2761</v>
      </c>
      <c r="AC745" s="67" t="s">
        <v>2762</v>
      </c>
      <c r="AD745" s="67" t="s">
        <v>2763</v>
      </c>
      <c r="AE745" s="67"/>
    </row>
    <row r="746" spans="1:31" hidden="1" x14ac:dyDescent="0.25">
      <c r="A746" s="66">
        <v>43661</v>
      </c>
      <c r="B746" s="67">
        <v>5747</v>
      </c>
      <c r="C746" s="67">
        <v>6204</v>
      </c>
      <c r="D746" s="67" t="s">
        <v>2764</v>
      </c>
      <c r="E746" s="67" t="s">
        <v>693</v>
      </c>
      <c r="F746" s="67" t="s">
        <v>123</v>
      </c>
      <c r="G746" s="68">
        <v>0.3611111111111111</v>
      </c>
      <c r="H746" s="69" t="s">
        <v>2765</v>
      </c>
      <c r="I746" s="69" t="s">
        <v>5425</v>
      </c>
      <c r="J746" s="67" t="s">
        <v>2766</v>
      </c>
      <c r="K746" s="67" t="s">
        <v>47</v>
      </c>
      <c r="L746" s="67">
        <v>57</v>
      </c>
      <c r="M746" s="67" t="s">
        <v>168</v>
      </c>
      <c r="N746" s="67" t="s">
        <v>36</v>
      </c>
      <c r="O746" s="67" t="s">
        <v>53</v>
      </c>
      <c r="P746" s="67" t="s">
        <v>42</v>
      </c>
      <c r="Q746" s="67" t="s">
        <v>36</v>
      </c>
      <c r="R746" s="67" t="s">
        <v>35</v>
      </c>
      <c r="S746" s="67" t="s">
        <v>43</v>
      </c>
      <c r="T746" s="67" t="s">
        <v>36</v>
      </c>
      <c r="U746" s="67" t="s">
        <v>44</v>
      </c>
      <c r="V746" s="67" t="s">
        <v>37</v>
      </c>
      <c r="W746" s="67" t="s">
        <v>36</v>
      </c>
      <c r="X746" s="67" t="s">
        <v>39</v>
      </c>
      <c r="Y746" s="67" t="s">
        <v>103</v>
      </c>
      <c r="Z746" s="67" t="s">
        <v>45</v>
      </c>
      <c r="AA746" s="67" t="s">
        <v>2767</v>
      </c>
      <c r="AB746" s="67" t="s">
        <v>2768</v>
      </c>
      <c r="AC746" s="67" t="s">
        <v>2769</v>
      </c>
      <c r="AD746" s="67" t="s">
        <v>2770</v>
      </c>
      <c r="AE746" s="67"/>
    </row>
    <row r="747" spans="1:31" hidden="1" x14ac:dyDescent="0.25">
      <c r="A747" s="66">
        <v>43661</v>
      </c>
      <c r="B747" s="67">
        <v>5746</v>
      </c>
      <c r="C747" s="67">
        <v>6203</v>
      </c>
      <c r="D747" s="67" t="s">
        <v>2771</v>
      </c>
      <c r="E747" s="67" t="s">
        <v>297</v>
      </c>
      <c r="F747" s="67" t="s">
        <v>46</v>
      </c>
      <c r="G747" s="68">
        <v>0.54166666666666663</v>
      </c>
      <c r="H747" s="69" t="s">
        <v>2772</v>
      </c>
      <c r="I747" s="69" t="s">
        <v>2773</v>
      </c>
      <c r="J747" s="67" t="s">
        <v>2774</v>
      </c>
      <c r="K747" s="67" t="s">
        <v>47</v>
      </c>
      <c r="L747" s="67"/>
      <c r="M747" s="67" t="s">
        <v>31</v>
      </c>
      <c r="N747" s="67" t="s">
        <v>36</v>
      </c>
      <c r="O747" s="67" t="s">
        <v>36</v>
      </c>
      <c r="P747" s="67" t="s">
        <v>33</v>
      </c>
      <c r="Q747" s="67" t="s">
        <v>36</v>
      </c>
      <c r="R747" s="67" t="s">
        <v>35</v>
      </c>
      <c r="S747" s="67" t="s">
        <v>65</v>
      </c>
      <c r="T747" s="67" t="s">
        <v>36</v>
      </c>
      <c r="U747" s="67" t="s">
        <v>109</v>
      </c>
      <c r="V747" s="67" t="s">
        <v>66</v>
      </c>
      <c r="W747" s="67" t="s">
        <v>54</v>
      </c>
      <c r="X747" s="67" t="s">
        <v>107</v>
      </c>
      <c r="Y747" s="67" t="s">
        <v>129</v>
      </c>
      <c r="Z747" s="67" t="s">
        <v>108</v>
      </c>
      <c r="AA747" s="67" t="s">
        <v>2775</v>
      </c>
      <c r="AB747" s="67" t="s">
        <v>2776</v>
      </c>
      <c r="AC747" s="67" t="s">
        <v>2777</v>
      </c>
      <c r="AD747" s="67"/>
      <c r="AE747" s="67"/>
    </row>
    <row r="748" spans="1:31" hidden="1" x14ac:dyDescent="0.25">
      <c r="A748" s="66">
        <v>43660</v>
      </c>
      <c r="B748" s="67">
        <v>5776</v>
      </c>
      <c r="C748" s="67">
        <v>6235</v>
      </c>
      <c r="D748" s="67" t="s">
        <v>3090</v>
      </c>
      <c r="E748" s="67" t="s">
        <v>297</v>
      </c>
      <c r="F748" s="67" t="s">
        <v>46</v>
      </c>
      <c r="G748" s="68"/>
      <c r="H748" s="69" t="s">
        <v>2943</v>
      </c>
      <c r="I748" s="69" t="s">
        <v>2944</v>
      </c>
      <c r="J748" s="67" t="s">
        <v>3091</v>
      </c>
      <c r="K748" s="67" t="s">
        <v>30</v>
      </c>
      <c r="L748" s="67">
        <v>2</v>
      </c>
      <c r="M748" s="67" t="s">
        <v>31</v>
      </c>
      <c r="N748" s="67" t="s">
        <v>672</v>
      </c>
      <c r="O748" s="67" t="s">
        <v>36</v>
      </c>
      <c r="P748" s="67" t="s">
        <v>49</v>
      </c>
      <c r="Q748" s="67" t="s">
        <v>36</v>
      </c>
      <c r="R748" s="67" t="s">
        <v>56</v>
      </c>
      <c r="S748" s="67" t="s">
        <v>862</v>
      </c>
      <c r="T748" s="67" t="s">
        <v>863</v>
      </c>
      <c r="U748" s="67" t="s">
        <v>51</v>
      </c>
      <c r="V748" s="67" t="s">
        <v>66</v>
      </c>
      <c r="W748" s="67" t="s">
        <v>54</v>
      </c>
      <c r="X748" s="67" t="s">
        <v>107</v>
      </c>
      <c r="Y748" s="67" t="s">
        <v>129</v>
      </c>
      <c r="Z748" s="67" t="s">
        <v>108</v>
      </c>
      <c r="AA748" s="67" t="s">
        <v>2946</v>
      </c>
      <c r="AB748" s="67"/>
      <c r="AC748" s="67"/>
      <c r="AD748" s="67"/>
      <c r="AE748" s="67"/>
    </row>
    <row r="749" spans="1:31" hidden="1" x14ac:dyDescent="0.25">
      <c r="A749" s="66">
        <v>43660</v>
      </c>
      <c r="B749" s="67">
        <v>5744</v>
      </c>
      <c r="C749" s="67">
        <v>6200</v>
      </c>
      <c r="D749" s="67" t="s">
        <v>2778</v>
      </c>
      <c r="E749" s="67" t="s">
        <v>2779</v>
      </c>
      <c r="F749" s="67" t="s">
        <v>55</v>
      </c>
      <c r="G749" s="68"/>
      <c r="H749" s="69" t="s">
        <v>5426</v>
      </c>
      <c r="I749" s="69" t="s">
        <v>2780</v>
      </c>
      <c r="J749" s="67" t="s">
        <v>2781</v>
      </c>
      <c r="K749" s="67" t="s">
        <v>47</v>
      </c>
      <c r="L749" s="67">
        <v>69</v>
      </c>
      <c r="M749" s="67" t="s">
        <v>31</v>
      </c>
      <c r="N749" s="67" t="s">
        <v>36</v>
      </c>
      <c r="O749" s="67" t="s">
        <v>36</v>
      </c>
      <c r="P749" s="67" t="s">
        <v>42</v>
      </c>
      <c r="Q749" s="67" t="s">
        <v>36</v>
      </c>
      <c r="R749" s="67" t="s">
        <v>35</v>
      </c>
      <c r="S749" s="67" t="s">
        <v>152</v>
      </c>
      <c r="T749" s="67" t="s">
        <v>36</v>
      </c>
      <c r="U749" s="67" t="s">
        <v>44</v>
      </c>
      <c r="V749" s="67" t="s">
        <v>37</v>
      </c>
      <c r="W749" s="67" t="s">
        <v>54</v>
      </c>
      <c r="X749" s="67" t="s">
        <v>39</v>
      </c>
      <c r="Y749" s="67" t="s">
        <v>103</v>
      </c>
      <c r="Z749" s="67" t="s">
        <v>45</v>
      </c>
      <c r="AA749" s="67" t="s">
        <v>2782</v>
      </c>
      <c r="AB749" s="67" t="s">
        <v>2783</v>
      </c>
      <c r="AC749" s="67" t="s">
        <v>2784</v>
      </c>
      <c r="AD749" s="67" t="s">
        <v>2785</v>
      </c>
      <c r="AE749" s="67" t="s">
        <v>3092</v>
      </c>
    </row>
    <row r="750" spans="1:31" hidden="1" x14ac:dyDescent="0.25">
      <c r="A750" s="66">
        <v>43660</v>
      </c>
      <c r="B750" s="67">
        <v>5743</v>
      </c>
      <c r="C750" s="67">
        <v>6199</v>
      </c>
      <c r="D750" s="67" t="s">
        <v>2786</v>
      </c>
      <c r="E750" s="67" t="s">
        <v>297</v>
      </c>
      <c r="F750" s="67" t="s">
        <v>46</v>
      </c>
      <c r="G750" s="68">
        <v>0.5625</v>
      </c>
      <c r="H750" s="69" t="s">
        <v>2787</v>
      </c>
      <c r="I750" s="69" t="s">
        <v>2788</v>
      </c>
      <c r="J750" s="67" t="s">
        <v>2789</v>
      </c>
      <c r="K750" s="67" t="s">
        <v>47</v>
      </c>
      <c r="L750" s="67">
        <v>53</v>
      </c>
      <c r="M750" s="67" t="s">
        <v>31</v>
      </c>
      <c r="N750" s="67" t="s">
        <v>32</v>
      </c>
      <c r="O750" s="67" t="s">
        <v>36</v>
      </c>
      <c r="P750" s="67" t="s">
        <v>62</v>
      </c>
      <c r="Q750" s="67" t="s">
        <v>34</v>
      </c>
      <c r="R750" s="67" t="s">
        <v>35</v>
      </c>
      <c r="S750" s="67" t="s">
        <v>3823</v>
      </c>
      <c r="T750" s="67" t="s">
        <v>36</v>
      </c>
      <c r="U750" s="67" t="s">
        <v>44</v>
      </c>
      <c r="V750" s="67" t="s">
        <v>37</v>
      </c>
      <c r="W750" s="67" t="s">
        <v>1535</v>
      </c>
      <c r="X750" s="67" t="s">
        <v>71</v>
      </c>
      <c r="Y750" s="67" t="s">
        <v>542</v>
      </c>
      <c r="Z750" s="67" t="s">
        <v>45</v>
      </c>
      <c r="AA750" s="67" t="s">
        <v>2790</v>
      </c>
      <c r="AB750" s="67" t="s">
        <v>2791</v>
      </c>
      <c r="AC750" s="67" t="s">
        <v>2792</v>
      </c>
      <c r="AD750" s="67"/>
      <c r="AE750" s="67"/>
    </row>
    <row r="751" spans="1:31" hidden="1" x14ac:dyDescent="0.25">
      <c r="A751" s="66">
        <v>43659</v>
      </c>
      <c r="B751" s="67">
        <v>5796</v>
      </c>
      <c r="C751" s="67">
        <v>6261</v>
      </c>
      <c r="D751" s="67" t="s">
        <v>3093</v>
      </c>
      <c r="E751" s="67" t="s">
        <v>74</v>
      </c>
      <c r="F751" s="67" t="s">
        <v>74</v>
      </c>
      <c r="G751" s="68">
        <v>0.74375000000000002</v>
      </c>
      <c r="H751" s="69" t="s">
        <v>3094</v>
      </c>
      <c r="I751" s="69" t="s">
        <v>3095</v>
      </c>
      <c r="J751" s="67" t="s">
        <v>3096</v>
      </c>
      <c r="K751" s="67" t="s">
        <v>47</v>
      </c>
      <c r="L751" s="67">
        <v>6</v>
      </c>
      <c r="M751" s="67" t="s">
        <v>31</v>
      </c>
      <c r="N751" s="67" t="s">
        <v>672</v>
      </c>
      <c r="O751" s="67" t="s">
        <v>48</v>
      </c>
      <c r="P751" s="67" t="s">
        <v>33</v>
      </c>
      <c r="Q751" s="67" t="s">
        <v>36</v>
      </c>
      <c r="R751" s="67" t="s">
        <v>76</v>
      </c>
      <c r="S751" s="67" t="s">
        <v>723</v>
      </c>
      <c r="T751" s="67" t="s">
        <v>863</v>
      </c>
      <c r="U751" s="67" t="s">
        <v>109</v>
      </c>
      <c r="V751" s="67" t="s">
        <v>66</v>
      </c>
      <c r="W751" s="67" t="s">
        <v>54</v>
      </c>
      <c r="X751" s="67" t="s">
        <v>107</v>
      </c>
      <c r="Y751" s="67" t="s">
        <v>129</v>
      </c>
      <c r="Z751" s="67" t="s">
        <v>108</v>
      </c>
      <c r="AA751" s="67" t="s">
        <v>3097</v>
      </c>
      <c r="AB751" s="67" t="s">
        <v>3098</v>
      </c>
      <c r="AC751" s="67" t="s">
        <v>3099</v>
      </c>
      <c r="AD751" s="67"/>
      <c r="AE751" s="67"/>
    </row>
    <row r="752" spans="1:31" hidden="1" x14ac:dyDescent="0.25">
      <c r="A752" s="66">
        <v>43659</v>
      </c>
      <c r="B752" s="67">
        <v>5742</v>
      </c>
      <c r="C752" s="67">
        <v>6198</v>
      </c>
      <c r="D752" s="67" t="s">
        <v>2793</v>
      </c>
      <c r="E752" s="67" t="s">
        <v>1255</v>
      </c>
      <c r="F752" s="67" t="s">
        <v>537</v>
      </c>
      <c r="G752" s="68">
        <v>0.54166666666666663</v>
      </c>
      <c r="H752" s="69" t="s">
        <v>2794</v>
      </c>
      <c r="I752" s="69" t="s">
        <v>2795</v>
      </c>
      <c r="J752" s="67" t="s">
        <v>2796</v>
      </c>
      <c r="K752" s="67" t="s">
        <v>47</v>
      </c>
      <c r="L752" s="67">
        <v>20</v>
      </c>
      <c r="M752" s="67" t="s">
        <v>31</v>
      </c>
      <c r="N752" s="67" t="s">
        <v>32</v>
      </c>
      <c r="O752" s="67" t="s">
        <v>368</v>
      </c>
      <c r="P752" s="67" t="s">
        <v>62</v>
      </c>
      <c r="Q752" s="67" t="s">
        <v>34</v>
      </c>
      <c r="R752" s="67" t="s">
        <v>35</v>
      </c>
      <c r="S752" s="67" t="s">
        <v>57</v>
      </c>
      <c r="T752" s="67" t="s">
        <v>36</v>
      </c>
      <c r="U752" s="67" t="s">
        <v>44</v>
      </c>
      <c r="V752" s="67" t="s">
        <v>37</v>
      </c>
      <c r="W752" s="67" t="s">
        <v>801</v>
      </c>
      <c r="X752" s="67" t="s">
        <v>71</v>
      </c>
      <c r="Y752" s="67" t="s">
        <v>103</v>
      </c>
      <c r="Z752" s="67" t="s">
        <v>45</v>
      </c>
      <c r="AA752" s="67" t="s">
        <v>2797</v>
      </c>
      <c r="AB752" s="67"/>
      <c r="AC752" s="67"/>
      <c r="AD752" s="67"/>
      <c r="AE752" s="67"/>
    </row>
    <row r="753" spans="1:31" hidden="1" x14ac:dyDescent="0.25">
      <c r="A753" s="66">
        <v>43659</v>
      </c>
      <c r="B753" s="67">
        <v>5734</v>
      </c>
      <c r="C753" s="67">
        <v>6186</v>
      </c>
      <c r="D753" s="67" t="s">
        <v>2087</v>
      </c>
      <c r="E753" s="67" t="s">
        <v>74</v>
      </c>
      <c r="F753" s="67" t="s">
        <v>74</v>
      </c>
      <c r="G753" s="68">
        <v>0.54166666666666663</v>
      </c>
      <c r="H753" s="69" t="s">
        <v>3493</v>
      </c>
      <c r="I753" s="69" t="s">
        <v>3494</v>
      </c>
      <c r="J753" s="67" t="s">
        <v>2088</v>
      </c>
      <c r="K753" s="67" t="s">
        <v>47</v>
      </c>
      <c r="L753" s="67">
        <v>24</v>
      </c>
      <c r="M753" s="67" t="s">
        <v>31</v>
      </c>
      <c r="N753" s="67" t="s">
        <v>459</v>
      </c>
      <c r="O753" s="67" t="s">
        <v>36</v>
      </c>
      <c r="P753" s="67" t="s">
        <v>49</v>
      </c>
      <c r="Q753" s="67" t="s">
        <v>36</v>
      </c>
      <c r="R753" s="67" t="s">
        <v>50</v>
      </c>
      <c r="S753" s="67" t="s">
        <v>65</v>
      </c>
      <c r="T753" s="67" t="s">
        <v>147</v>
      </c>
      <c r="U753" s="67" t="s">
        <v>51</v>
      </c>
      <c r="V753" s="67" t="s">
        <v>66</v>
      </c>
      <c r="W753" s="67" t="s">
        <v>54</v>
      </c>
      <c r="X753" s="67" t="s">
        <v>107</v>
      </c>
      <c r="Y753" s="67" t="s">
        <v>129</v>
      </c>
      <c r="Z753" s="67" t="s">
        <v>108</v>
      </c>
      <c r="AA753" s="67" t="s">
        <v>2089</v>
      </c>
      <c r="AB753" s="67"/>
      <c r="AC753" s="67"/>
      <c r="AD753" s="67"/>
      <c r="AE753" s="67"/>
    </row>
    <row r="754" spans="1:31" hidden="1" x14ac:dyDescent="0.25">
      <c r="A754" s="66">
        <v>43659</v>
      </c>
      <c r="B754" s="67">
        <v>5734</v>
      </c>
      <c r="C754" s="67">
        <v>6187</v>
      </c>
      <c r="D754" s="67" t="s">
        <v>2087</v>
      </c>
      <c r="E754" s="67" t="s">
        <v>74</v>
      </c>
      <c r="F754" s="67" t="s">
        <v>74</v>
      </c>
      <c r="G754" s="68">
        <v>0.54166666666666663</v>
      </c>
      <c r="H754" s="69" t="s">
        <v>3493</v>
      </c>
      <c r="I754" s="69" t="s">
        <v>3494</v>
      </c>
      <c r="J754" s="67" t="s">
        <v>2088</v>
      </c>
      <c r="K754" s="67" t="s">
        <v>47</v>
      </c>
      <c r="L754" s="67">
        <v>49</v>
      </c>
      <c r="M754" s="67" t="s">
        <v>31</v>
      </c>
      <c r="N754" s="67" t="s">
        <v>459</v>
      </c>
      <c r="O754" s="67" t="s">
        <v>36</v>
      </c>
      <c r="P754" s="67" t="s">
        <v>49</v>
      </c>
      <c r="Q754" s="67" t="s">
        <v>36</v>
      </c>
      <c r="R754" s="67" t="s">
        <v>50</v>
      </c>
      <c r="S754" s="67" t="s">
        <v>65</v>
      </c>
      <c r="T754" s="67" t="s">
        <v>147</v>
      </c>
      <c r="U754" s="67" t="s">
        <v>51</v>
      </c>
      <c r="V754" s="67" t="s">
        <v>66</v>
      </c>
      <c r="W754" s="67" t="s">
        <v>54</v>
      </c>
      <c r="X754" s="67" t="s">
        <v>107</v>
      </c>
      <c r="Y754" s="67" t="s">
        <v>129</v>
      </c>
      <c r="Z754" s="67" t="s">
        <v>108</v>
      </c>
      <c r="AA754" s="67" t="s">
        <v>2089</v>
      </c>
      <c r="AB754" s="67"/>
      <c r="AC754" s="67"/>
      <c r="AD754" s="67"/>
      <c r="AE754" s="67"/>
    </row>
    <row r="755" spans="1:31" hidden="1" x14ac:dyDescent="0.25">
      <c r="A755" s="66">
        <v>43659</v>
      </c>
      <c r="B755" s="67">
        <v>5716</v>
      </c>
      <c r="C755" s="67">
        <v>6168</v>
      </c>
      <c r="D755" s="67" t="s">
        <v>2090</v>
      </c>
      <c r="E755" s="67" t="s">
        <v>404</v>
      </c>
      <c r="F755" s="67" t="s">
        <v>405</v>
      </c>
      <c r="G755" s="68">
        <v>0.58333333333333337</v>
      </c>
      <c r="H755" s="69" t="s">
        <v>2091</v>
      </c>
      <c r="I755" s="69" t="s">
        <v>2092</v>
      </c>
      <c r="J755" s="67" t="s">
        <v>2093</v>
      </c>
      <c r="K755" s="67" t="s">
        <v>30</v>
      </c>
      <c r="L755" s="67">
        <v>4</v>
      </c>
      <c r="M755" s="67" t="s">
        <v>31</v>
      </c>
      <c r="N755" s="67" t="s">
        <v>672</v>
      </c>
      <c r="O755" s="67" t="s">
        <v>36</v>
      </c>
      <c r="P755" s="67" t="s">
        <v>33</v>
      </c>
      <c r="Q755" s="67" t="s">
        <v>36</v>
      </c>
      <c r="R755" s="67" t="s">
        <v>76</v>
      </c>
      <c r="S755" s="67" t="s">
        <v>723</v>
      </c>
      <c r="T755" s="67" t="s">
        <v>863</v>
      </c>
      <c r="U755" s="67" t="s">
        <v>109</v>
      </c>
      <c r="V755" s="67" t="s">
        <v>66</v>
      </c>
      <c r="W755" s="67" t="s">
        <v>54</v>
      </c>
      <c r="X755" s="67" t="s">
        <v>107</v>
      </c>
      <c r="Y755" s="67" t="s">
        <v>129</v>
      </c>
      <c r="Z755" s="67" t="s">
        <v>108</v>
      </c>
      <c r="AA755" s="67" t="s">
        <v>2094</v>
      </c>
      <c r="AB755" s="67"/>
      <c r="AC755" s="67"/>
      <c r="AD755" s="67"/>
      <c r="AE755" s="67"/>
    </row>
    <row r="756" spans="1:31" hidden="1" x14ac:dyDescent="0.25">
      <c r="A756" s="66">
        <v>43658</v>
      </c>
      <c r="B756" s="67">
        <v>5753</v>
      </c>
      <c r="C756" s="67">
        <v>6213</v>
      </c>
      <c r="D756" s="67" t="s">
        <v>2825</v>
      </c>
      <c r="E756" s="67" t="s">
        <v>827</v>
      </c>
      <c r="F756" s="67" t="s">
        <v>537</v>
      </c>
      <c r="G756" s="68">
        <v>0.58819444444444446</v>
      </c>
      <c r="H756" s="69" t="s">
        <v>2826</v>
      </c>
      <c r="I756" s="69" t="s">
        <v>2827</v>
      </c>
      <c r="J756" s="67" t="s">
        <v>2828</v>
      </c>
      <c r="K756" s="67" t="s">
        <v>47</v>
      </c>
      <c r="L756" s="67">
        <v>90</v>
      </c>
      <c r="M756" s="67" t="s">
        <v>31</v>
      </c>
      <c r="N756" s="67" t="s">
        <v>36</v>
      </c>
      <c r="O756" s="67" t="s">
        <v>48</v>
      </c>
      <c r="P756" s="67" t="s">
        <v>42</v>
      </c>
      <c r="Q756" s="67" t="s">
        <v>60</v>
      </c>
      <c r="R756" s="67" t="s">
        <v>35</v>
      </c>
      <c r="S756" s="67" t="s">
        <v>723</v>
      </c>
      <c r="T756" s="67" t="s">
        <v>863</v>
      </c>
      <c r="U756" s="67" t="s">
        <v>109</v>
      </c>
      <c r="V756" s="67" t="s">
        <v>66</v>
      </c>
      <c r="W756" s="67" t="s">
        <v>54</v>
      </c>
      <c r="X756" s="67" t="s">
        <v>107</v>
      </c>
      <c r="Y756" s="67" t="s">
        <v>129</v>
      </c>
      <c r="Z756" s="67" t="s">
        <v>108</v>
      </c>
      <c r="AA756" s="67" t="s">
        <v>2829</v>
      </c>
      <c r="AB756" s="67" t="s">
        <v>2830</v>
      </c>
      <c r="AC756" s="67" t="s">
        <v>2831</v>
      </c>
      <c r="AD756" s="67"/>
      <c r="AE756" s="67"/>
    </row>
    <row r="757" spans="1:31" hidden="1" x14ac:dyDescent="0.25">
      <c r="A757" s="66">
        <v>43658</v>
      </c>
      <c r="B757" s="67">
        <v>5741</v>
      </c>
      <c r="C757" s="67">
        <v>6197</v>
      </c>
      <c r="D757" s="67" t="s">
        <v>2095</v>
      </c>
      <c r="E757" s="67" t="s">
        <v>2096</v>
      </c>
      <c r="F757" s="67" t="s">
        <v>405</v>
      </c>
      <c r="G757" s="68">
        <v>0.78888888888888886</v>
      </c>
      <c r="H757" s="69" t="s">
        <v>2097</v>
      </c>
      <c r="I757" s="69" t="s">
        <v>2098</v>
      </c>
      <c r="J757" s="67" t="s">
        <v>2099</v>
      </c>
      <c r="K757" s="67" t="s">
        <v>47</v>
      </c>
      <c r="L757" s="67">
        <v>40</v>
      </c>
      <c r="M757" s="67" t="s">
        <v>2100</v>
      </c>
      <c r="N757" s="67" t="s">
        <v>138</v>
      </c>
      <c r="O757" s="67" t="s">
        <v>53</v>
      </c>
      <c r="P757" s="67" t="s">
        <v>77</v>
      </c>
      <c r="Q757" s="67" t="s">
        <v>36</v>
      </c>
      <c r="R757" s="67" t="s">
        <v>139</v>
      </c>
      <c r="S757" s="67" t="s">
        <v>43</v>
      </c>
      <c r="T757" s="67" t="s">
        <v>36</v>
      </c>
      <c r="U757" s="67" t="s">
        <v>51</v>
      </c>
      <c r="V757" s="67" t="s">
        <v>37</v>
      </c>
      <c r="W757" s="67" t="s">
        <v>54</v>
      </c>
      <c r="X757" s="67" t="s">
        <v>39</v>
      </c>
      <c r="Y757" s="67" t="s">
        <v>39</v>
      </c>
      <c r="Z757" s="67" t="s">
        <v>40</v>
      </c>
      <c r="AA757" s="67" t="s">
        <v>2101</v>
      </c>
      <c r="AB757" s="67"/>
      <c r="AC757" s="67"/>
      <c r="AD757" s="67"/>
      <c r="AE757" s="67"/>
    </row>
    <row r="758" spans="1:31" hidden="1" x14ac:dyDescent="0.25">
      <c r="A758" s="66">
        <v>43658</v>
      </c>
      <c r="B758" s="67">
        <v>5725</v>
      </c>
      <c r="C758" s="67">
        <v>6176</v>
      </c>
      <c r="D758" s="67" t="s">
        <v>2102</v>
      </c>
      <c r="E758" s="67" t="s">
        <v>74</v>
      </c>
      <c r="F758" s="67" t="s">
        <v>74</v>
      </c>
      <c r="G758" s="68">
        <v>0.54652777777777772</v>
      </c>
      <c r="H758" s="69" t="s">
        <v>2103</v>
      </c>
      <c r="I758" s="69" t="s">
        <v>2104</v>
      </c>
      <c r="J758" s="67" t="s">
        <v>2105</v>
      </c>
      <c r="K758" s="67" t="s">
        <v>47</v>
      </c>
      <c r="L758" s="67"/>
      <c r="M758" s="67" t="s">
        <v>31</v>
      </c>
      <c r="N758" s="67" t="s">
        <v>36</v>
      </c>
      <c r="O758" s="67" t="s">
        <v>36</v>
      </c>
      <c r="P758" s="67" t="s">
        <v>33</v>
      </c>
      <c r="Q758" s="67" t="s">
        <v>36</v>
      </c>
      <c r="R758" s="67" t="s">
        <v>35</v>
      </c>
      <c r="S758" s="67" t="s">
        <v>65</v>
      </c>
      <c r="T758" s="67" t="s">
        <v>36</v>
      </c>
      <c r="U758" s="67" t="s">
        <v>109</v>
      </c>
      <c r="V758" s="67" t="s">
        <v>66</v>
      </c>
      <c r="W758" s="67" t="s">
        <v>54</v>
      </c>
      <c r="X758" s="67" t="s">
        <v>107</v>
      </c>
      <c r="Y758" s="67" t="s">
        <v>129</v>
      </c>
      <c r="Z758" s="67" t="s">
        <v>40</v>
      </c>
      <c r="AA758" s="67" t="s">
        <v>2106</v>
      </c>
      <c r="AB758" s="67" t="s">
        <v>2107</v>
      </c>
      <c r="AC758" s="67" t="s">
        <v>2108</v>
      </c>
      <c r="AD758" s="67"/>
      <c r="AE758" s="67"/>
    </row>
    <row r="759" spans="1:31" hidden="1" x14ac:dyDescent="0.25">
      <c r="A759" s="66">
        <v>43657</v>
      </c>
      <c r="B759" s="67">
        <v>5708</v>
      </c>
      <c r="C759" s="67">
        <v>6150</v>
      </c>
      <c r="D759" s="67" t="s">
        <v>2109</v>
      </c>
      <c r="E759" s="67" t="s">
        <v>297</v>
      </c>
      <c r="F759" s="67" t="s">
        <v>46</v>
      </c>
      <c r="G759" s="68"/>
      <c r="H759" s="69" t="s">
        <v>2110</v>
      </c>
      <c r="I759" s="69" t="s">
        <v>2111</v>
      </c>
      <c r="J759" s="67" t="s">
        <v>2112</v>
      </c>
      <c r="K759" s="67" t="s">
        <v>30</v>
      </c>
      <c r="L759" s="67"/>
      <c r="M759" s="67" t="s">
        <v>31</v>
      </c>
      <c r="N759" s="67" t="s">
        <v>36</v>
      </c>
      <c r="O759" s="67" t="s">
        <v>36</v>
      </c>
      <c r="P759" s="67" t="s">
        <v>42</v>
      </c>
      <c r="Q759" s="67" t="s">
        <v>36</v>
      </c>
      <c r="R759" s="67" t="s">
        <v>35</v>
      </c>
      <c r="S759" s="67" t="s">
        <v>43</v>
      </c>
      <c r="T759" s="67" t="s">
        <v>36</v>
      </c>
      <c r="U759" s="67" t="s">
        <v>44</v>
      </c>
      <c r="V759" s="67" t="s">
        <v>37</v>
      </c>
      <c r="W759" s="67" t="s">
        <v>36</v>
      </c>
      <c r="X759" s="67" t="s">
        <v>39</v>
      </c>
      <c r="Y759" s="67" t="s">
        <v>39</v>
      </c>
      <c r="Z759" s="67" t="s">
        <v>45</v>
      </c>
      <c r="AA759" s="67" t="s">
        <v>2113</v>
      </c>
      <c r="AB759" s="67" t="s">
        <v>2114</v>
      </c>
      <c r="AC759" s="67" t="s">
        <v>2115</v>
      </c>
      <c r="AD759" s="67"/>
      <c r="AE759" s="67"/>
    </row>
    <row r="760" spans="1:31" hidden="1" x14ac:dyDescent="0.25">
      <c r="A760" s="66">
        <v>43657</v>
      </c>
      <c r="B760" s="67">
        <v>5691</v>
      </c>
      <c r="C760" s="67">
        <v>6129</v>
      </c>
      <c r="D760" s="67" t="s">
        <v>2116</v>
      </c>
      <c r="E760" s="67" t="s">
        <v>156</v>
      </c>
      <c r="F760" s="67" t="s">
        <v>123</v>
      </c>
      <c r="G760" s="68">
        <v>0.875</v>
      </c>
      <c r="H760" s="69" t="s">
        <v>2117</v>
      </c>
      <c r="I760" s="69" t="s">
        <v>5427</v>
      </c>
      <c r="J760" s="67" t="s">
        <v>2118</v>
      </c>
      <c r="K760" s="67" t="s">
        <v>30</v>
      </c>
      <c r="L760" s="67">
        <v>84</v>
      </c>
      <c r="M760" s="67" t="s">
        <v>119</v>
      </c>
      <c r="N760" s="67" t="s">
        <v>36</v>
      </c>
      <c r="O760" s="67" t="s">
        <v>53</v>
      </c>
      <c r="P760" s="67" t="s">
        <v>33</v>
      </c>
      <c r="Q760" s="67" t="s">
        <v>60</v>
      </c>
      <c r="R760" s="67" t="s">
        <v>35</v>
      </c>
      <c r="S760" s="67" t="s">
        <v>521</v>
      </c>
      <c r="T760" s="67" t="s">
        <v>502</v>
      </c>
      <c r="U760" s="67" t="s">
        <v>70</v>
      </c>
      <c r="V760" s="67" t="s">
        <v>37</v>
      </c>
      <c r="W760" s="67" t="s">
        <v>54</v>
      </c>
      <c r="X760" s="67" t="s">
        <v>39</v>
      </c>
      <c r="Y760" s="67" t="s">
        <v>39</v>
      </c>
      <c r="Z760" s="67" t="s">
        <v>40</v>
      </c>
      <c r="AA760" s="67" t="s">
        <v>2119</v>
      </c>
      <c r="AB760" s="67" t="s">
        <v>2120</v>
      </c>
      <c r="AC760" s="67" t="s">
        <v>2121</v>
      </c>
      <c r="AD760" s="67" t="s">
        <v>2122</v>
      </c>
      <c r="AE760" s="67"/>
    </row>
    <row r="761" spans="1:31" hidden="1" x14ac:dyDescent="0.25">
      <c r="A761" s="66">
        <v>43657</v>
      </c>
      <c r="B761" s="67">
        <v>5683</v>
      </c>
      <c r="C761" s="67">
        <v>6119</v>
      </c>
      <c r="D761" s="67" t="s">
        <v>2123</v>
      </c>
      <c r="E761" s="67" t="s">
        <v>58</v>
      </c>
      <c r="F761" s="67" t="s">
        <v>59</v>
      </c>
      <c r="G761" s="68">
        <v>0.91666666666666663</v>
      </c>
      <c r="H761" s="69" t="s">
        <v>2124</v>
      </c>
      <c r="I761" s="69" t="s">
        <v>2125</v>
      </c>
      <c r="J761" s="67" t="s">
        <v>2126</v>
      </c>
      <c r="K761" s="67" t="s">
        <v>47</v>
      </c>
      <c r="L761" s="67">
        <v>64</v>
      </c>
      <c r="M761" s="67" t="s">
        <v>31</v>
      </c>
      <c r="N761" s="67" t="s">
        <v>126</v>
      </c>
      <c r="O761" s="67" t="s">
        <v>48</v>
      </c>
      <c r="P761" s="67" t="s">
        <v>42</v>
      </c>
      <c r="Q761" s="67" t="s">
        <v>36</v>
      </c>
      <c r="R761" s="67" t="s">
        <v>35</v>
      </c>
      <c r="S761" s="67" t="s">
        <v>3823</v>
      </c>
      <c r="T761" s="67" t="s">
        <v>36</v>
      </c>
      <c r="U761" s="67" t="s">
        <v>44</v>
      </c>
      <c r="V761" s="67" t="s">
        <v>37</v>
      </c>
      <c r="W761" s="67" t="s">
        <v>160</v>
      </c>
      <c r="X761" s="67" t="s">
        <v>39</v>
      </c>
      <c r="Y761" s="67" t="s">
        <v>39</v>
      </c>
      <c r="Z761" s="67" t="s">
        <v>45</v>
      </c>
      <c r="AA761" s="67" t="s">
        <v>2127</v>
      </c>
      <c r="AB761" s="67" t="s">
        <v>3100</v>
      </c>
      <c r="AC761" s="67"/>
      <c r="AD761" s="67"/>
      <c r="AE761" s="67"/>
    </row>
    <row r="762" spans="1:31" hidden="1" x14ac:dyDescent="0.25">
      <c r="A762" s="66">
        <v>43656</v>
      </c>
      <c r="B762" s="67">
        <v>5788</v>
      </c>
      <c r="C762" s="67">
        <v>6252</v>
      </c>
      <c r="D762" s="67" t="s">
        <v>3101</v>
      </c>
      <c r="E762" s="67" t="s">
        <v>74</v>
      </c>
      <c r="F762" s="67" t="s">
        <v>74</v>
      </c>
      <c r="G762" s="68">
        <v>0.52083333333333337</v>
      </c>
      <c r="H762" s="69" t="s">
        <v>3102</v>
      </c>
      <c r="I762" s="69" t="s">
        <v>3103</v>
      </c>
      <c r="J762" s="67" t="s">
        <v>3104</v>
      </c>
      <c r="K762" s="67" t="s">
        <v>30</v>
      </c>
      <c r="L762" s="67">
        <v>83</v>
      </c>
      <c r="M762" s="67" t="s">
        <v>31</v>
      </c>
      <c r="N762" s="67" t="s">
        <v>36</v>
      </c>
      <c r="O762" s="67" t="s">
        <v>36</v>
      </c>
      <c r="P762" s="67" t="s">
        <v>33</v>
      </c>
      <c r="Q762" s="67" t="s">
        <v>60</v>
      </c>
      <c r="R762" s="67" t="s">
        <v>76</v>
      </c>
      <c r="S762" s="67" t="s">
        <v>65</v>
      </c>
      <c r="T762" s="67" t="s">
        <v>36</v>
      </c>
      <c r="U762" s="67" t="s">
        <v>109</v>
      </c>
      <c r="V762" s="67" t="s">
        <v>66</v>
      </c>
      <c r="W762" s="67" t="s">
        <v>54</v>
      </c>
      <c r="X762" s="67" t="s">
        <v>107</v>
      </c>
      <c r="Y762" s="67" t="s">
        <v>129</v>
      </c>
      <c r="Z762" s="67" t="s">
        <v>108</v>
      </c>
      <c r="AA762" s="67" t="s">
        <v>3105</v>
      </c>
      <c r="AB762" s="67"/>
      <c r="AC762" s="67"/>
      <c r="AD762" s="67"/>
      <c r="AE762" s="67"/>
    </row>
    <row r="763" spans="1:31" hidden="1" x14ac:dyDescent="0.25">
      <c r="A763" s="66">
        <v>43656</v>
      </c>
      <c r="B763" s="67">
        <v>5787</v>
      </c>
      <c r="C763" s="67">
        <v>6251</v>
      </c>
      <c r="D763" s="67" t="s">
        <v>3063</v>
      </c>
      <c r="E763" s="67" t="s">
        <v>74</v>
      </c>
      <c r="F763" s="67" t="s">
        <v>74</v>
      </c>
      <c r="G763" s="68">
        <v>0.5131944444444444</v>
      </c>
      <c r="H763" s="69" t="s">
        <v>3106</v>
      </c>
      <c r="I763" s="69" t="s">
        <v>3107</v>
      </c>
      <c r="J763" s="67" t="s">
        <v>3104</v>
      </c>
      <c r="K763" s="67" t="s">
        <v>47</v>
      </c>
      <c r="L763" s="67">
        <v>84</v>
      </c>
      <c r="M763" s="67" t="s">
        <v>31</v>
      </c>
      <c r="N763" s="67" t="s">
        <v>36</v>
      </c>
      <c r="O763" s="67" t="s">
        <v>36</v>
      </c>
      <c r="P763" s="67" t="s">
        <v>33</v>
      </c>
      <c r="Q763" s="67" t="s">
        <v>60</v>
      </c>
      <c r="R763" s="67" t="s">
        <v>76</v>
      </c>
      <c r="S763" s="67" t="s">
        <v>65</v>
      </c>
      <c r="T763" s="67" t="s">
        <v>36</v>
      </c>
      <c r="U763" s="67" t="s">
        <v>109</v>
      </c>
      <c r="V763" s="67" t="s">
        <v>66</v>
      </c>
      <c r="W763" s="67" t="s">
        <v>54</v>
      </c>
      <c r="X763" s="67" t="s">
        <v>107</v>
      </c>
      <c r="Y763" s="67" t="s">
        <v>129</v>
      </c>
      <c r="Z763" s="67" t="s">
        <v>108</v>
      </c>
      <c r="AA763" s="67" t="s">
        <v>3105</v>
      </c>
      <c r="AB763" s="67"/>
      <c r="AC763" s="67"/>
      <c r="AD763" s="67"/>
      <c r="AE763" s="67"/>
    </row>
    <row r="764" spans="1:31" hidden="1" x14ac:dyDescent="0.25">
      <c r="A764" s="66">
        <v>43656</v>
      </c>
      <c r="B764" s="67">
        <v>5737</v>
      </c>
      <c r="C764" s="67">
        <v>6193</v>
      </c>
      <c r="D764" s="67" t="s">
        <v>3108</v>
      </c>
      <c r="E764" s="67" t="s">
        <v>412</v>
      </c>
      <c r="F764" s="67" t="s">
        <v>59</v>
      </c>
      <c r="G764" s="68">
        <v>0.375</v>
      </c>
      <c r="H764" s="69" t="s">
        <v>2128</v>
      </c>
      <c r="I764" s="69" t="s">
        <v>2129</v>
      </c>
      <c r="J764" s="67" t="s">
        <v>2130</v>
      </c>
      <c r="K764" s="67" t="s">
        <v>30</v>
      </c>
      <c r="L764" s="67">
        <v>72</v>
      </c>
      <c r="M764" s="67" t="s">
        <v>31</v>
      </c>
      <c r="N764" s="67" t="s">
        <v>32</v>
      </c>
      <c r="O764" s="67" t="s">
        <v>48</v>
      </c>
      <c r="P764" s="67" t="s">
        <v>62</v>
      </c>
      <c r="Q764" s="67" t="s">
        <v>60</v>
      </c>
      <c r="R764" s="67" t="s">
        <v>35</v>
      </c>
      <c r="S764" s="67" t="s">
        <v>57</v>
      </c>
      <c r="T764" s="67" t="s">
        <v>36</v>
      </c>
      <c r="U764" s="67" t="s">
        <v>44</v>
      </c>
      <c r="V764" s="67" t="s">
        <v>37</v>
      </c>
      <c r="W764" s="67" t="s">
        <v>38</v>
      </c>
      <c r="X764" s="67" t="s">
        <v>39</v>
      </c>
      <c r="Y764" s="67" t="s">
        <v>103</v>
      </c>
      <c r="Z764" s="67" t="s">
        <v>45</v>
      </c>
      <c r="AA764" s="67" t="s">
        <v>2131</v>
      </c>
      <c r="AB764" s="67" t="s">
        <v>2132</v>
      </c>
      <c r="AC764" s="67" t="s">
        <v>2133</v>
      </c>
      <c r="AD764" s="67" t="s">
        <v>2134</v>
      </c>
      <c r="AE764" s="67"/>
    </row>
    <row r="765" spans="1:31" hidden="1" x14ac:dyDescent="0.25">
      <c r="A765" s="66">
        <v>43656</v>
      </c>
      <c r="B765" s="67">
        <v>5695</v>
      </c>
      <c r="C765" s="67">
        <v>6132</v>
      </c>
      <c r="D765" s="67" t="s">
        <v>5400</v>
      </c>
      <c r="E765" s="67" t="s">
        <v>80</v>
      </c>
      <c r="F765" s="67" t="s">
        <v>80</v>
      </c>
      <c r="G765" s="68">
        <v>0.78472222222222221</v>
      </c>
      <c r="H765" s="69" t="s">
        <v>5401</v>
      </c>
      <c r="I765" s="69" t="s">
        <v>5402</v>
      </c>
      <c r="J765" s="67" t="s">
        <v>2135</v>
      </c>
      <c r="K765" s="67" t="s">
        <v>47</v>
      </c>
      <c r="L765" s="67">
        <v>14</v>
      </c>
      <c r="M765" s="67" t="s">
        <v>31</v>
      </c>
      <c r="N765" s="67" t="s">
        <v>36</v>
      </c>
      <c r="O765" s="67" t="s">
        <v>48</v>
      </c>
      <c r="P765" s="67" t="s">
        <v>2136</v>
      </c>
      <c r="Q765" s="67" t="s">
        <v>36</v>
      </c>
      <c r="R765" s="67" t="s">
        <v>76</v>
      </c>
      <c r="S765" s="67" t="s">
        <v>723</v>
      </c>
      <c r="T765" s="67" t="s">
        <v>863</v>
      </c>
      <c r="U765" s="67" t="s">
        <v>51</v>
      </c>
      <c r="V765" s="67" t="s">
        <v>66</v>
      </c>
      <c r="W765" s="67" t="s">
        <v>54</v>
      </c>
      <c r="X765" s="67" t="s">
        <v>71</v>
      </c>
      <c r="Y765" s="67" t="s">
        <v>129</v>
      </c>
      <c r="Z765" s="67" t="s">
        <v>108</v>
      </c>
      <c r="AA765" s="67" t="s">
        <v>2137</v>
      </c>
      <c r="AB765" s="67" t="s">
        <v>2138</v>
      </c>
      <c r="AC765" s="67"/>
      <c r="AD765" s="67"/>
      <c r="AE765" s="67"/>
    </row>
    <row r="766" spans="1:31" hidden="1" x14ac:dyDescent="0.25">
      <c r="A766" s="66">
        <v>43656</v>
      </c>
      <c r="B766" s="67">
        <v>5682</v>
      </c>
      <c r="C766" s="67">
        <v>6118</v>
      </c>
      <c r="D766" s="67" t="s">
        <v>2139</v>
      </c>
      <c r="E766" s="67" t="s">
        <v>297</v>
      </c>
      <c r="F766" s="67" t="s">
        <v>46</v>
      </c>
      <c r="G766" s="68">
        <v>0.79166666666666663</v>
      </c>
      <c r="H766" s="69" t="s">
        <v>5403</v>
      </c>
      <c r="I766" s="69" t="s">
        <v>5404</v>
      </c>
      <c r="J766" s="67" t="s">
        <v>2140</v>
      </c>
      <c r="K766" s="67" t="s">
        <v>47</v>
      </c>
      <c r="L766" s="67">
        <v>3</v>
      </c>
      <c r="M766" s="67" t="s">
        <v>31</v>
      </c>
      <c r="N766" s="67" t="s">
        <v>36</v>
      </c>
      <c r="O766" s="67" t="s">
        <v>48</v>
      </c>
      <c r="P766" s="67" t="s">
        <v>33</v>
      </c>
      <c r="Q766" s="67" t="s">
        <v>36</v>
      </c>
      <c r="R766" s="67" t="s">
        <v>76</v>
      </c>
      <c r="S766" s="67" t="s">
        <v>1637</v>
      </c>
      <c r="T766" s="67" t="s">
        <v>863</v>
      </c>
      <c r="U766" s="67" t="s">
        <v>109</v>
      </c>
      <c r="V766" s="67" t="s">
        <v>37</v>
      </c>
      <c r="W766" s="67" t="s">
        <v>54</v>
      </c>
      <c r="X766" s="67" t="s">
        <v>107</v>
      </c>
      <c r="Y766" s="67" t="s">
        <v>129</v>
      </c>
      <c r="Z766" s="67" t="s">
        <v>108</v>
      </c>
      <c r="AA766" s="67" t="s">
        <v>2141</v>
      </c>
      <c r="AB766" s="67" t="s">
        <v>2142</v>
      </c>
      <c r="AC766" s="67"/>
      <c r="AD766" s="67"/>
      <c r="AE766" s="67"/>
    </row>
    <row r="767" spans="1:31" hidden="1" x14ac:dyDescent="0.25">
      <c r="A767" s="66">
        <v>43655</v>
      </c>
      <c r="B767" s="67">
        <v>5739</v>
      </c>
      <c r="C767" s="67">
        <v>6195</v>
      </c>
      <c r="D767" s="67" t="s">
        <v>2143</v>
      </c>
      <c r="E767" s="67" t="s">
        <v>741</v>
      </c>
      <c r="F767" s="67" t="s">
        <v>405</v>
      </c>
      <c r="G767" s="68"/>
      <c r="H767" s="69" t="s">
        <v>2144</v>
      </c>
      <c r="I767" s="69" t="s">
        <v>2145</v>
      </c>
      <c r="J767" s="67" t="s">
        <v>2146</v>
      </c>
      <c r="K767" s="67" t="s">
        <v>30</v>
      </c>
      <c r="L767" s="67">
        <v>35</v>
      </c>
      <c r="M767" s="67" t="s">
        <v>31</v>
      </c>
      <c r="N767" s="67" t="s">
        <v>36</v>
      </c>
      <c r="O767" s="67" t="s">
        <v>36</v>
      </c>
      <c r="P767" s="67" t="s">
        <v>33</v>
      </c>
      <c r="Q767" s="67" t="s">
        <v>36</v>
      </c>
      <c r="R767" s="67" t="s">
        <v>35</v>
      </c>
      <c r="S767" s="67" t="s">
        <v>3823</v>
      </c>
      <c r="T767" s="67" t="s">
        <v>36</v>
      </c>
      <c r="U767" s="67" t="s">
        <v>44</v>
      </c>
      <c r="V767" s="67" t="s">
        <v>37</v>
      </c>
      <c r="W767" s="67" t="s">
        <v>36</v>
      </c>
      <c r="X767" s="67" t="s">
        <v>39</v>
      </c>
      <c r="Y767" s="67" t="s">
        <v>39</v>
      </c>
      <c r="Z767" s="67" t="s">
        <v>45</v>
      </c>
      <c r="AA767" s="67" t="s">
        <v>2147</v>
      </c>
      <c r="AB767" s="67" t="s">
        <v>2148</v>
      </c>
      <c r="AC767" s="67"/>
      <c r="AD767" s="67"/>
      <c r="AE767" s="67"/>
    </row>
    <row r="768" spans="1:31" hidden="1" x14ac:dyDescent="0.25">
      <c r="A768" s="66">
        <v>43655</v>
      </c>
      <c r="B768" s="67">
        <v>5738</v>
      </c>
      <c r="C768" s="67">
        <v>6194</v>
      </c>
      <c r="D768" s="67" t="s">
        <v>2149</v>
      </c>
      <c r="E768" s="67" t="s">
        <v>536</v>
      </c>
      <c r="F768" s="67" t="s">
        <v>537</v>
      </c>
      <c r="G768" s="68"/>
      <c r="H768" s="69" t="s">
        <v>2150</v>
      </c>
      <c r="I768" s="69" t="s">
        <v>2151</v>
      </c>
      <c r="J768" s="67" t="s">
        <v>2152</v>
      </c>
      <c r="K768" s="67" t="s">
        <v>47</v>
      </c>
      <c r="L768" s="67">
        <v>70</v>
      </c>
      <c r="M768" s="67" t="s">
        <v>31</v>
      </c>
      <c r="N768" s="67" t="s">
        <v>126</v>
      </c>
      <c r="O768" s="67" t="s">
        <v>385</v>
      </c>
      <c r="P768" s="67" t="s">
        <v>62</v>
      </c>
      <c r="Q768" s="67" t="s">
        <v>60</v>
      </c>
      <c r="R768" s="67" t="s">
        <v>35</v>
      </c>
      <c r="S768" s="67" t="s">
        <v>152</v>
      </c>
      <c r="T768" s="67" t="s">
        <v>36</v>
      </c>
      <c r="U768" s="67" t="s">
        <v>51</v>
      </c>
      <c r="V768" s="67" t="s">
        <v>37</v>
      </c>
      <c r="W768" s="67" t="s">
        <v>301</v>
      </c>
      <c r="X768" s="67" t="s">
        <v>71</v>
      </c>
      <c r="Y768" s="67" t="s">
        <v>103</v>
      </c>
      <c r="Z768" s="67" t="s">
        <v>45</v>
      </c>
      <c r="AA768" s="67" t="s">
        <v>2153</v>
      </c>
      <c r="AB768" s="67" t="s">
        <v>2154</v>
      </c>
      <c r="AC768" s="67" t="s">
        <v>2155</v>
      </c>
      <c r="AD768" s="67" t="s">
        <v>2156</v>
      </c>
      <c r="AE768" s="67"/>
    </row>
    <row r="769" spans="1:31" hidden="1" x14ac:dyDescent="0.25">
      <c r="A769" s="66">
        <v>43655</v>
      </c>
      <c r="B769" s="67">
        <v>5733</v>
      </c>
      <c r="C769" s="67">
        <v>6185</v>
      </c>
      <c r="D769" s="67" t="s">
        <v>2157</v>
      </c>
      <c r="E769" s="67" t="s">
        <v>121</v>
      </c>
      <c r="F769" s="67" t="s">
        <v>122</v>
      </c>
      <c r="G769" s="68">
        <v>0.52083333333333337</v>
      </c>
      <c r="H769" s="69" t="s">
        <v>2158</v>
      </c>
      <c r="I769" s="69" t="s">
        <v>2159</v>
      </c>
      <c r="J769" s="67" t="s">
        <v>2160</v>
      </c>
      <c r="K769" s="67" t="s">
        <v>47</v>
      </c>
      <c r="L769" s="67">
        <v>66</v>
      </c>
      <c r="M769" s="67" t="s">
        <v>31</v>
      </c>
      <c r="N769" s="67" t="s">
        <v>459</v>
      </c>
      <c r="O769" s="67" t="s">
        <v>48</v>
      </c>
      <c r="P769" s="67" t="s">
        <v>33</v>
      </c>
      <c r="Q769" s="67" t="s">
        <v>36</v>
      </c>
      <c r="R769" s="67" t="s">
        <v>35</v>
      </c>
      <c r="S769" s="67" t="s">
        <v>65</v>
      </c>
      <c r="T769" s="67" t="s">
        <v>147</v>
      </c>
      <c r="U769" s="67" t="s">
        <v>109</v>
      </c>
      <c r="V769" s="67" t="s">
        <v>66</v>
      </c>
      <c r="W769" s="67" t="s">
        <v>54</v>
      </c>
      <c r="X769" s="67" t="s">
        <v>71</v>
      </c>
      <c r="Y769" s="67" t="s">
        <v>71</v>
      </c>
      <c r="Z769" s="67" t="s">
        <v>108</v>
      </c>
      <c r="AA769" s="67" t="s">
        <v>2161</v>
      </c>
      <c r="AB769" s="67" t="s">
        <v>2162</v>
      </c>
      <c r="AC769" s="67" t="s">
        <v>2163</v>
      </c>
      <c r="AD769" s="67" t="s">
        <v>2164</v>
      </c>
      <c r="AE769" s="67"/>
    </row>
    <row r="770" spans="1:31" hidden="1" x14ac:dyDescent="0.25">
      <c r="A770" s="66">
        <v>43654</v>
      </c>
      <c r="B770" s="67">
        <v>5736</v>
      </c>
      <c r="C770" s="67">
        <v>6192</v>
      </c>
      <c r="D770" s="67" t="s">
        <v>2165</v>
      </c>
      <c r="E770" s="67" t="s">
        <v>137</v>
      </c>
      <c r="F770" s="67" t="s">
        <v>122</v>
      </c>
      <c r="G770" s="68">
        <v>0.66666666666666663</v>
      </c>
      <c r="H770" s="69" t="s">
        <v>2166</v>
      </c>
      <c r="I770" s="69" t="s">
        <v>2167</v>
      </c>
      <c r="J770" s="67" t="s">
        <v>2168</v>
      </c>
      <c r="K770" s="67" t="s">
        <v>47</v>
      </c>
      <c r="L770" s="67">
        <v>18</v>
      </c>
      <c r="M770" s="67" t="s">
        <v>176</v>
      </c>
      <c r="N770" s="67" t="s">
        <v>32</v>
      </c>
      <c r="O770" s="67" t="s">
        <v>133</v>
      </c>
      <c r="P770" s="67" t="s">
        <v>33</v>
      </c>
      <c r="Q770" s="67" t="s">
        <v>36</v>
      </c>
      <c r="R770" s="67" t="s">
        <v>35</v>
      </c>
      <c r="S770" s="67" t="s">
        <v>3823</v>
      </c>
      <c r="T770" s="67" t="s">
        <v>36</v>
      </c>
      <c r="U770" s="67" t="s">
        <v>44</v>
      </c>
      <c r="V770" s="67" t="s">
        <v>37</v>
      </c>
      <c r="W770" s="67" t="s">
        <v>801</v>
      </c>
      <c r="X770" s="67" t="s">
        <v>71</v>
      </c>
      <c r="Y770" s="67" t="s">
        <v>103</v>
      </c>
      <c r="Z770" s="67" t="s">
        <v>45</v>
      </c>
      <c r="AA770" s="67" t="s">
        <v>2169</v>
      </c>
      <c r="AB770" s="67" t="s">
        <v>2170</v>
      </c>
      <c r="AC770" s="67" t="s">
        <v>2171</v>
      </c>
      <c r="AD770" s="67"/>
      <c r="AE770" s="67"/>
    </row>
    <row r="771" spans="1:31" hidden="1" x14ac:dyDescent="0.25">
      <c r="A771" s="66">
        <v>43654</v>
      </c>
      <c r="B771" s="67">
        <v>5735</v>
      </c>
      <c r="C771" s="67">
        <v>6188</v>
      </c>
      <c r="D771" s="67" t="s">
        <v>2172</v>
      </c>
      <c r="E771" s="67" t="s">
        <v>404</v>
      </c>
      <c r="F771" s="67" t="s">
        <v>405</v>
      </c>
      <c r="G771" s="68">
        <v>0.95833333333333337</v>
      </c>
      <c r="H771" s="69" t="s">
        <v>2173</v>
      </c>
      <c r="I771" s="69" t="s">
        <v>2174</v>
      </c>
      <c r="J771" s="67" t="s">
        <v>2175</v>
      </c>
      <c r="K771" s="67" t="s">
        <v>47</v>
      </c>
      <c r="L771" s="67"/>
      <c r="M771" s="67" t="s">
        <v>119</v>
      </c>
      <c r="N771" s="67" t="s">
        <v>126</v>
      </c>
      <c r="O771" s="67" t="s">
        <v>53</v>
      </c>
      <c r="P771" s="67" t="s">
        <v>49</v>
      </c>
      <c r="Q771" s="67" t="s">
        <v>36</v>
      </c>
      <c r="R771" s="67" t="s">
        <v>56</v>
      </c>
      <c r="S771" s="67" t="s">
        <v>127</v>
      </c>
      <c r="T771" s="67" t="s">
        <v>147</v>
      </c>
      <c r="U771" s="67" t="s">
        <v>51</v>
      </c>
      <c r="V771" s="67" t="s">
        <v>37</v>
      </c>
      <c r="W771" s="67" t="s">
        <v>465</v>
      </c>
      <c r="X771" s="67" t="s">
        <v>39</v>
      </c>
      <c r="Y771" s="67" t="s">
        <v>117</v>
      </c>
      <c r="Z771" s="67" t="s">
        <v>1192</v>
      </c>
      <c r="AA771" s="67" t="s">
        <v>2176</v>
      </c>
      <c r="AB771" s="67"/>
      <c r="AC771" s="67"/>
      <c r="AD771" s="67"/>
      <c r="AE771" s="67"/>
    </row>
    <row r="772" spans="1:31" hidden="1" x14ac:dyDescent="0.25">
      <c r="A772" s="66">
        <v>43654</v>
      </c>
      <c r="B772" s="67">
        <v>5735</v>
      </c>
      <c r="C772" s="67">
        <v>6189</v>
      </c>
      <c r="D772" s="67" t="s">
        <v>2172</v>
      </c>
      <c r="E772" s="67" t="s">
        <v>404</v>
      </c>
      <c r="F772" s="67" t="s">
        <v>405</v>
      </c>
      <c r="G772" s="68">
        <v>0.95833333333333337</v>
      </c>
      <c r="H772" s="69" t="s">
        <v>2173</v>
      </c>
      <c r="I772" s="69" t="s">
        <v>2174</v>
      </c>
      <c r="J772" s="67" t="s">
        <v>2175</v>
      </c>
      <c r="K772" s="67" t="s">
        <v>47</v>
      </c>
      <c r="L772" s="67"/>
      <c r="M772" s="67" t="s">
        <v>119</v>
      </c>
      <c r="N772" s="67" t="s">
        <v>126</v>
      </c>
      <c r="O772" s="67" t="s">
        <v>53</v>
      </c>
      <c r="P772" s="67" t="s">
        <v>49</v>
      </c>
      <c r="Q772" s="67" t="s">
        <v>36</v>
      </c>
      <c r="R772" s="67" t="s">
        <v>56</v>
      </c>
      <c r="S772" s="67" t="s">
        <v>127</v>
      </c>
      <c r="T772" s="67" t="s">
        <v>147</v>
      </c>
      <c r="U772" s="67" t="s">
        <v>51</v>
      </c>
      <c r="V772" s="67" t="s">
        <v>37</v>
      </c>
      <c r="W772" s="67" t="s">
        <v>465</v>
      </c>
      <c r="X772" s="67" t="s">
        <v>39</v>
      </c>
      <c r="Y772" s="67" t="s">
        <v>117</v>
      </c>
      <c r="Z772" s="67" t="s">
        <v>1192</v>
      </c>
      <c r="AA772" s="67" t="s">
        <v>2176</v>
      </c>
      <c r="AB772" s="67"/>
      <c r="AC772" s="67"/>
      <c r="AD772" s="67"/>
      <c r="AE772" s="67"/>
    </row>
    <row r="773" spans="1:31" hidden="1" x14ac:dyDescent="0.25">
      <c r="A773" s="66">
        <v>43654</v>
      </c>
      <c r="B773" s="67">
        <v>5735</v>
      </c>
      <c r="C773" s="67">
        <v>6190</v>
      </c>
      <c r="D773" s="67" t="s">
        <v>2172</v>
      </c>
      <c r="E773" s="67" t="s">
        <v>404</v>
      </c>
      <c r="F773" s="67" t="s">
        <v>405</v>
      </c>
      <c r="G773" s="68">
        <v>0.95833333333333337</v>
      </c>
      <c r="H773" s="69" t="s">
        <v>2173</v>
      </c>
      <c r="I773" s="69" t="s">
        <v>2174</v>
      </c>
      <c r="J773" s="67" t="s">
        <v>2175</v>
      </c>
      <c r="K773" s="67" t="s">
        <v>47</v>
      </c>
      <c r="L773" s="67"/>
      <c r="M773" s="67" t="s">
        <v>119</v>
      </c>
      <c r="N773" s="67" t="s">
        <v>126</v>
      </c>
      <c r="O773" s="67" t="s">
        <v>53</v>
      </c>
      <c r="P773" s="67" t="s">
        <v>49</v>
      </c>
      <c r="Q773" s="67" t="s">
        <v>36</v>
      </c>
      <c r="R773" s="67" t="s">
        <v>56</v>
      </c>
      <c r="S773" s="67" t="s">
        <v>127</v>
      </c>
      <c r="T773" s="67" t="s">
        <v>147</v>
      </c>
      <c r="U773" s="67" t="s">
        <v>51</v>
      </c>
      <c r="V773" s="67" t="s">
        <v>37</v>
      </c>
      <c r="W773" s="67" t="s">
        <v>465</v>
      </c>
      <c r="X773" s="67" t="s">
        <v>39</v>
      </c>
      <c r="Y773" s="67" t="s">
        <v>117</v>
      </c>
      <c r="Z773" s="67" t="s">
        <v>1192</v>
      </c>
      <c r="AA773" s="67" t="s">
        <v>2176</v>
      </c>
      <c r="AB773" s="67"/>
      <c r="AC773" s="67"/>
      <c r="AD773" s="67"/>
      <c r="AE773" s="67"/>
    </row>
    <row r="774" spans="1:31" hidden="1" x14ac:dyDescent="0.25">
      <c r="A774" s="66">
        <v>43654</v>
      </c>
      <c r="B774" s="67">
        <v>5735</v>
      </c>
      <c r="C774" s="67">
        <v>6191</v>
      </c>
      <c r="D774" s="67" t="s">
        <v>2172</v>
      </c>
      <c r="E774" s="67" t="s">
        <v>404</v>
      </c>
      <c r="F774" s="67" t="s">
        <v>405</v>
      </c>
      <c r="G774" s="68">
        <v>0.95833333333333337</v>
      </c>
      <c r="H774" s="69" t="s">
        <v>2173</v>
      </c>
      <c r="I774" s="69" t="s">
        <v>2174</v>
      </c>
      <c r="J774" s="67" t="s">
        <v>2175</v>
      </c>
      <c r="K774" s="67" t="s">
        <v>47</v>
      </c>
      <c r="L774" s="67"/>
      <c r="M774" s="67" t="s">
        <v>119</v>
      </c>
      <c r="N774" s="67" t="s">
        <v>126</v>
      </c>
      <c r="O774" s="67" t="s">
        <v>53</v>
      </c>
      <c r="P774" s="67" t="s">
        <v>49</v>
      </c>
      <c r="Q774" s="67" t="s">
        <v>36</v>
      </c>
      <c r="R774" s="67" t="s">
        <v>56</v>
      </c>
      <c r="S774" s="67" t="s">
        <v>127</v>
      </c>
      <c r="T774" s="67" t="s">
        <v>147</v>
      </c>
      <c r="U774" s="67" t="s">
        <v>51</v>
      </c>
      <c r="V774" s="67" t="s">
        <v>37</v>
      </c>
      <c r="W774" s="67" t="s">
        <v>465</v>
      </c>
      <c r="X774" s="67" t="s">
        <v>39</v>
      </c>
      <c r="Y774" s="67" t="s">
        <v>117</v>
      </c>
      <c r="Z774" s="67" t="s">
        <v>1192</v>
      </c>
      <c r="AA774" s="67" t="s">
        <v>2176</v>
      </c>
      <c r="AB774" s="67"/>
      <c r="AC774" s="67"/>
      <c r="AD774" s="67"/>
      <c r="AE774" s="67"/>
    </row>
    <row r="775" spans="1:31" hidden="1" x14ac:dyDescent="0.25">
      <c r="A775" s="66">
        <v>43654</v>
      </c>
      <c r="B775" s="67">
        <v>5732</v>
      </c>
      <c r="C775" s="67">
        <v>6184</v>
      </c>
      <c r="D775" s="67" t="s">
        <v>2177</v>
      </c>
      <c r="E775" s="67" t="s">
        <v>2178</v>
      </c>
      <c r="F775" s="67" t="s">
        <v>2178</v>
      </c>
      <c r="G775" s="68">
        <v>0.85069444444444442</v>
      </c>
      <c r="H775" s="69" t="s">
        <v>2179</v>
      </c>
      <c r="I775" s="69" t="s">
        <v>2180</v>
      </c>
      <c r="J775" s="67" t="s">
        <v>2181</v>
      </c>
      <c r="K775" s="67" t="s">
        <v>47</v>
      </c>
      <c r="L775" s="67">
        <v>25</v>
      </c>
      <c r="M775" s="67" t="s">
        <v>31</v>
      </c>
      <c r="N775" s="67" t="s">
        <v>408</v>
      </c>
      <c r="O775" s="67" t="s">
        <v>385</v>
      </c>
      <c r="P775" s="67" t="s">
        <v>33</v>
      </c>
      <c r="Q775" s="67" t="s">
        <v>36</v>
      </c>
      <c r="R775" s="67" t="s">
        <v>35</v>
      </c>
      <c r="S775" s="67" t="s">
        <v>57</v>
      </c>
      <c r="T775" s="67" t="s">
        <v>2182</v>
      </c>
      <c r="U775" s="67" t="s">
        <v>44</v>
      </c>
      <c r="V775" s="67" t="s">
        <v>37</v>
      </c>
      <c r="W775" s="67" t="s">
        <v>332</v>
      </c>
      <c r="X775" s="67" t="s">
        <v>132</v>
      </c>
      <c r="Y775" s="67" t="s">
        <v>103</v>
      </c>
      <c r="Z775" s="67" t="s">
        <v>45</v>
      </c>
      <c r="AA775" s="67" t="s">
        <v>2183</v>
      </c>
      <c r="AB775" s="67" t="s">
        <v>2184</v>
      </c>
      <c r="AC775" s="67" t="s">
        <v>2185</v>
      </c>
      <c r="AD775" s="67"/>
      <c r="AE775" s="67"/>
    </row>
    <row r="776" spans="1:31" hidden="1" x14ac:dyDescent="0.25">
      <c r="A776" s="66">
        <v>43654</v>
      </c>
      <c r="B776" s="67">
        <v>5730</v>
      </c>
      <c r="C776" s="67">
        <v>6181</v>
      </c>
      <c r="D776" s="67" t="s">
        <v>2193</v>
      </c>
      <c r="E776" s="67" t="s">
        <v>780</v>
      </c>
      <c r="F776" s="67" t="s">
        <v>358</v>
      </c>
      <c r="G776" s="68"/>
      <c r="H776" s="69" t="s">
        <v>2194</v>
      </c>
      <c r="I776" s="69" t="s">
        <v>2195</v>
      </c>
      <c r="J776" s="67" t="s">
        <v>2196</v>
      </c>
      <c r="K776" s="67" t="s">
        <v>30</v>
      </c>
      <c r="L776" s="67">
        <v>71</v>
      </c>
      <c r="M776" s="67" t="s">
        <v>31</v>
      </c>
      <c r="N776" s="67" t="s">
        <v>32</v>
      </c>
      <c r="O776" s="67" t="s">
        <v>48</v>
      </c>
      <c r="P776" s="67" t="s">
        <v>42</v>
      </c>
      <c r="Q776" s="67" t="s">
        <v>60</v>
      </c>
      <c r="R776" s="67" t="s">
        <v>35</v>
      </c>
      <c r="S776" s="67" t="s">
        <v>57</v>
      </c>
      <c r="T776" s="67" t="s">
        <v>36</v>
      </c>
      <c r="U776" s="67" t="s">
        <v>44</v>
      </c>
      <c r="V776" s="67" t="s">
        <v>37</v>
      </c>
      <c r="W776" s="67" t="s">
        <v>36</v>
      </c>
      <c r="X776" s="67" t="s">
        <v>39</v>
      </c>
      <c r="Y776" s="67" t="s">
        <v>103</v>
      </c>
      <c r="Z776" s="67" t="s">
        <v>45</v>
      </c>
      <c r="AA776" s="67" t="s">
        <v>2197</v>
      </c>
      <c r="AB776" s="67" t="s">
        <v>2198</v>
      </c>
      <c r="AC776" s="67" t="s">
        <v>2199</v>
      </c>
      <c r="AD776" s="67"/>
      <c r="AE776" s="67"/>
    </row>
    <row r="777" spans="1:31" hidden="1" x14ac:dyDescent="0.25">
      <c r="A777" s="66">
        <v>43653</v>
      </c>
      <c r="B777" s="67">
        <v>5834</v>
      </c>
      <c r="C777" s="67">
        <v>6300</v>
      </c>
      <c r="D777" s="67" t="s">
        <v>3329</v>
      </c>
      <c r="E777" s="67" t="s">
        <v>693</v>
      </c>
      <c r="F777" s="67" t="s">
        <v>123</v>
      </c>
      <c r="G777" s="68"/>
      <c r="H777" s="69" t="s">
        <v>3330</v>
      </c>
      <c r="I777" s="69" t="s">
        <v>3331</v>
      </c>
      <c r="J777" s="67" t="s">
        <v>3332</v>
      </c>
      <c r="K777" s="67" t="s">
        <v>47</v>
      </c>
      <c r="L777" s="67">
        <v>65</v>
      </c>
      <c r="M777" s="67" t="s">
        <v>31</v>
      </c>
      <c r="N777" s="67" t="s">
        <v>401</v>
      </c>
      <c r="O777" s="67" t="s">
        <v>385</v>
      </c>
      <c r="P777" s="67" t="s">
        <v>33</v>
      </c>
      <c r="Q777" s="67" t="s">
        <v>60</v>
      </c>
      <c r="R777" s="67" t="s">
        <v>35</v>
      </c>
      <c r="S777" s="67" t="s">
        <v>61</v>
      </c>
      <c r="T777" s="67" t="s">
        <v>36</v>
      </c>
      <c r="U777" s="67" t="s">
        <v>70</v>
      </c>
      <c r="V777" s="67" t="s">
        <v>37</v>
      </c>
      <c r="W777" s="67" t="s">
        <v>38</v>
      </c>
      <c r="X777" s="67" t="s">
        <v>39</v>
      </c>
      <c r="Y777" s="67" t="s">
        <v>39</v>
      </c>
      <c r="Z777" s="67" t="s">
        <v>40</v>
      </c>
      <c r="AA777" s="67" t="s">
        <v>3333</v>
      </c>
      <c r="AB777" s="67" t="s">
        <v>3334</v>
      </c>
      <c r="AC777" s="67" t="s">
        <v>3335</v>
      </c>
      <c r="AD777" s="67"/>
      <c r="AE777" s="67"/>
    </row>
    <row r="778" spans="1:31" hidden="1" x14ac:dyDescent="0.25">
      <c r="A778" s="66">
        <v>43653</v>
      </c>
      <c r="B778" s="67">
        <v>5731</v>
      </c>
      <c r="C778" s="67">
        <v>6182</v>
      </c>
      <c r="D778" s="67" t="s">
        <v>2186</v>
      </c>
      <c r="E778" s="67" t="s">
        <v>404</v>
      </c>
      <c r="F778" s="67" t="s">
        <v>405</v>
      </c>
      <c r="G778" s="68">
        <v>0.47222222222222221</v>
      </c>
      <c r="H778" s="69" t="s">
        <v>2187</v>
      </c>
      <c r="I778" s="69" t="s">
        <v>2188</v>
      </c>
      <c r="J778" s="67" t="s">
        <v>2189</v>
      </c>
      <c r="K778" s="67" t="s">
        <v>30</v>
      </c>
      <c r="L778" s="67">
        <v>60</v>
      </c>
      <c r="M778" s="67" t="s">
        <v>31</v>
      </c>
      <c r="N778" s="67" t="s">
        <v>615</v>
      </c>
      <c r="O778" s="67" t="s">
        <v>36</v>
      </c>
      <c r="P778" s="67" t="s">
        <v>49</v>
      </c>
      <c r="Q778" s="67" t="s">
        <v>36</v>
      </c>
      <c r="R778" s="67" t="s">
        <v>50</v>
      </c>
      <c r="S778" s="67" t="s">
        <v>65</v>
      </c>
      <c r="T778" s="67" t="s">
        <v>36</v>
      </c>
      <c r="U778" s="67" t="s">
        <v>51</v>
      </c>
      <c r="V778" s="67" t="s">
        <v>66</v>
      </c>
      <c r="W778" s="67" t="s">
        <v>54</v>
      </c>
      <c r="X778" s="67" t="s">
        <v>107</v>
      </c>
      <c r="Y778" s="67" t="s">
        <v>129</v>
      </c>
      <c r="Z778" s="67" t="s">
        <v>108</v>
      </c>
      <c r="AA778" s="67" t="s">
        <v>2190</v>
      </c>
      <c r="AB778" s="67" t="s">
        <v>2191</v>
      </c>
      <c r="AC778" s="67" t="s">
        <v>2192</v>
      </c>
      <c r="AD778" s="67" t="s">
        <v>3109</v>
      </c>
      <c r="AE778" s="67"/>
    </row>
    <row r="779" spans="1:31" hidden="1" x14ac:dyDescent="0.25">
      <c r="A779" s="66">
        <v>43653</v>
      </c>
      <c r="B779" s="67">
        <v>5731</v>
      </c>
      <c r="C779" s="67">
        <v>6183</v>
      </c>
      <c r="D779" s="67" t="s">
        <v>2186</v>
      </c>
      <c r="E779" s="67" t="s">
        <v>404</v>
      </c>
      <c r="F779" s="67" t="s">
        <v>405</v>
      </c>
      <c r="G779" s="68">
        <v>0.47222222222222221</v>
      </c>
      <c r="H779" s="69" t="s">
        <v>2187</v>
      </c>
      <c r="I779" s="69" t="s">
        <v>2188</v>
      </c>
      <c r="J779" s="67" t="s">
        <v>2189</v>
      </c>
      <c r="K779" s="67" t="s">
        <v>30</v>
      </c>
      <c r="L779" s="67">
        <v>60</v>
      </c>
      <c r="M779" s="67" t="s">
        <v>31</v>
      </c>
      <c r="N779" s="67" t="s">
        <v>615</v>
      </c>
      <c r="O779" s="67" t="s">
        <v>36</v>
      </c>
      <c r="P779" s="67" t="s">
        <v>49</v>
      </c>
      <c r="Q779" s="67" t="s">
        <v>36</v>
      </c>
      <c r="R779" s="67" t="s">
        <v>83</v>
      </c>
      <c r="S779" s="67" t="s">
        <v>65</v>
      </c>
      <c r="T779" s="67" t="s">
        <v>36</v>
      </c>
      <c r="U779" s="67" t="s">
        <v>51</v>
      </c>
      <c r="V779" s="67" t="s">
        <v>66</v>
      </c>
      <c r="W779" s="67" t="s">
        <v>54</v>
      </c>
      <c r="X779" s="67" t="s">
        <v>107</v>
      </c>
      <c r="Y779" s="67" t="s">
        <v>129</v>
      </c>
      <c r="Z779" s="67" t="s">
        <v>108</v>
      </c>
      <c r="AA779" s="67" t="s">
        <v>2190</v>
      </c>
      <c r="AB779" s="67" t="s">
        <v>2191</v>
      </c>
      <c r="AC779" s="67" t="s">
        <v>2192</v>
      </c>
      <c r="AD779" s="67" t="s">
        <v>3109</v>
      </c>
      <c r="AE779" s="67"/>
    </row>
    <row r="780" spans="1:31" hidden="1" x14ac:dyDescent="0.25">
      <c r="A780" s="66">
        <v>43653</v>
      </c>
      <c r="B780" s="67">
        <v>5728</v>
      </c>
      <c r="C780" s="67">
        <v>6179</v>
      </c>
      <c r="D780" s="67" t="s">
        <v>2200</v>
      </c>
      <c r="E780" s="67" t="s">
        <v>106</v>
      </c>
      <c r="F780" s="67" t="s">
        <v>41</v>
      </c>
      <c r="G780" s="68">
        <v>0.68055555555555558</v>
      </c>
      <c r="H780" s="69" t="s">
        <v>3495</v>
      </c>
      <c r="I780" s="69" t="s">
        <v>3496</v>
      </c>
      <c r="J780" s="67" t="s">
        <v>2201</v>
      </c>
      <c r="K780" s="67" t="s">
        <v>30</v>
      </c>
      <c r="L780" s="67">
        <v>48</v>
      </c>
      <c r="M780" s="67" t="s">
        <v>31</v>
      </c>
      <c r="N780" s="67" t="s">
        <v>32</v>
      </c>
      <c r="O780" s="67" t="s">
        <v>36</v>
      </c>
      <c r="P780" s="67" t="s">
        <v>62</v>
      </c>
      <c r="Q780" s="67" t="s">
        <v>36</v>
      </c>
      <c r="R780" s="67" t="s">
        <v>35</v>
      </c>
      <c r="S780" s="67" t="s">
        <v>43</v>
      </c>
      <c r="T780" s="67" t="s">
        <v>147</v>
      </c>
      <c r="U780" s="67" t="s">
        <v>70</v>
      </c>
      <c r="V780" s="67" t="s">
        <v>37</v>
      </c>
      <c r="W780" s="67" t="s">
        <v>386</v>
      </c>
      <c r="X780" s="67" t="s">
        <v>39</v>
      </c>
      <c r="Y780" s="67" t="s">
        <v>104</v>
      </c>
      <c r="Z780" s="67" t="s">
        <v>40</v>
      </c>
      <c r="AA780" s="67" t="s">
        <v>2202</v>
      </c>
      <c r="AB780" s="67" t="s">
        <v>2203</v>
      </c>
      <c r="AC780" s="67"/>
      <c r="AD780" s="67"/>
      <c r="AE780" s="67"/>
    </row>
    <row r="781" spans="1:31" hidden="1" x14ac:dyDescent="0.25">
      <c r="A781" s="66">
        <v>43653</v>
      </c>
      <c r="B781" s="67">
        <v>5727</v>
      </c>
      <c r="C781" s="67">
        <v>6178</v>
      </c>
      <c r="D781" s="67" t="s">
        <v>2204</v>
      </c>
      <c r="E781" s="67" t="s">
        <v>357</v>
      </c>
      <c r="F781" s="67" t="s">
        <v>358</v>
      </c>
      <c r="G781" s="68">
        <v>0.74652777777777779</v>
      </c>
      <c r="H781" s="69" t="s">
        <v>2205</v>
      </c>
      <c r="I781" s="69" t="s">
        <v>2206</v>
      </c>
      <c r="J781" s="67" t="s">
        <v>2207</v>
      </c>
      <c r="K781" s="67" t="s">
        <v>47</v>
      </c>
      <c r="L781" s="67">
        <v>54</v>
      </c>
      <c r="M781" s="67" t="s">
        <v>31</v>
      </c>
      <c r="N781" s="67" t="s">
        <v>32</v>
      </c>
      <c r="O781" s="67" t="s">
        <v>451</v>
      </c>
      <c r="P781" s="67" t="s">
        <v>33</v>
      </c>
      <c r="Q781" s="67" t="s">
        <v>34</v>
      </c>
      <c r="R781" s="67" t="s">
        <v>35</v>
      </c>
      <c r="S781" s="67" t="s">
        <v>57</v>
      </c>
      <c r="T781" s="67" t="s">
        <v>36</v>
      </c>
      <c r="U781" s="67" t="s">
        <v>82</v>
      </c>
      <c r="V781" s="67" t="s">
        <v>37</v>
      </c>
      <c r="W781" s="67" t="s">
        <v>1519</v>
      </c>
      <c r="X781" s="67" t="s">
        <v>71</v>
      </c>
      <c r="Y781" s="67" t="s">
        <v>103</v>
      </c>
      <c r="Z781" s="67" t="s">
        <v>120</v>
      </c>
      <c r="AA781" s="67" t="s">
        <v>2208</v>
      </c>
      <c r="AB781" s="67" t="s">
        <v>2209</v>
      </c>
      <c r="AC781" s="67" t="s">
        <v>2208</v>
      </c>
      <c r="AD781" s="67"/>
      <c r="AE781" s="67"/>
    </row>
    <row r="782" spans="1:31" hidden="1" x14ac:dyDescent="0.25">
      <c r="A782" s="66">
        <v>43653</v>
      </c>
      <c r="B782" s="67">
        <v>5726</v>
      </c>
      <c r="C782" s="67">
        <v>6177</v>
      </c>
      <c r="D782" s="67" t="s">
        <v>2210</v>
      </c>
      <c r="E782" s="67" t="s">
        <v>137</v>
      </c>
      <c r="F782" s="67" t="s">
        <v>122</v>
      </c>
      <c r="G782" s="68">
        <v>0.61805555555555558</v>
      </c>
      <c r="H782" s="69" t="s">
        <v>2211</v>
      </c>
      <c r="I782" s="69" t="s">
        <v>2212</v>
      </c>
      <c r="J782" s="67" t="s">
        <v>2213</v>
      </c>
      <c r="K782" s="67" t="s">
        <v>47</v>
      </c>
      <c r="L782" s="67">
        <v>70</v>
      </c>
      <c r="M782" s="67" t="s">
        <v>31</v>
      </c>
      <c r="N782" s="67" t="s">
        <v>36</v>
      </c>
      <c r="O782" s="67" t="s">
        <v>36</v>
      </c>
      <c r="P782" s="67" t="s">
        <v>33</v>
      </c>
      <c r="Q782" s="67" t="s">
        <v>60</v>
      </c>
      <c r="R782" s="67" t="s">
        <v>35</v>
      </c>
      <c r="S782" s="67" t="s">
        <v>43</v>
      </c>
      <c r="T782" s="67" t="s">
        <v>36</v>
      </c>
      <c r="U782" s="67" t="s">
        <v>70</v>
      </c>
      <c r="V782" s="67" t="s">
        <v>37</v>
      </c>
      <c r="W782" s="67" t="s">
        <v>54</v>
      </c>
      <c r="X782" s="67" t="s">
        <v>36</v>
      </c>
      <c r="Y782" s="67" t="s">
        <v>36</v>
      </c>
      <c r="Z782" s="67" t="s">
        <v>36</v>
      </c>
      <c r="AA782" s="67" t="s">
        <v>2214</v>
      </c>
      <c r="AB782" s="67" t="s">
        <v>2215</v>
      </c>
      <c r="AC782" s="67" t="s">
        <v>2216</v>
      </c>
      <c r="AD782" s="67" t="s">
        <v>2217</v>
      </c>
      <c r="AE782" s="67"/>
    </row>
    <row r="783" spans="1:31" hidden="1" x14ac:dyDescent="0.25">
      <c r="A783" s="66">
        <v>43653</v>
      </c>
      <c r="B783" s="67">
        <v>5724</v>
      </c>
      <c r="C783" s="67">
        <v>6175</v>
      </c>
      <c r="D783" s="67" t="s">
        <v>2218</v>
      </c>
      <c r="E783" s="67" t="s">
        <v>74</v>
      </c>
      <c r="F783" s="67" t="s">
        <v>74</v>
      </c>
      <c r="G783" s="68">
        <v>0.60763888888888884</v>
      </c>
      <c r="H783" s="69" t="s">
        <v>2219</v>
      </c>
      <c r="I783" s="69" t="s">
        <v>2220</v>
      </c>
      <c r="J783" s="67" t="s">
        <v>2221</v>
      </c>
      <c r="K783" s="67" t="s">
        <v>47</v>
      </c>
      <c r="L783" s="67">
        <v>77</v>
      </c>
      <c r="M783" s="67" t="s">
        <v>31</v>
      </c>
      <c r="N783" s="67" t="s">
        <v>36</v>
      </c>
      <c r="O783" s="67" t="s">
        <v>36</v>
      </c>
      <c r="P783" s="67" t="s">
        <v>33</v>
      </c>
      <c r="Q783" s="67" t="s">
        <v>60</v>
      </c>
      <c r="R783" s="67" t="s">
        <v>35</v>
      </c>
      <c r="S783" s="67" t="s">
        <v>43</v>
      </c>
      <c r="T783" s="67" t="s">
        <v>36</v>
      </c>
      <c r="U783" s="67" t="s">
        <v>70</v>
      </c>
      <c r="V783" s="67" t="s">
        <v>37</v>
      </c>
      <c r="W783" s="67" t="s">
        <v>54</v>
      </c>
      <c r="X783" s="67" t="s">
        <v>36</v>
      </c>
      <c r="Y783" s="67" t="s">
        <v>36</v>
      </c>
      <c r="Z783" s="67" t="s">
        <v>36</v>
      </c>
      <c r="AA783" s="67" t="s">
        <v>2222</v>
      </c>
      <c r="AB783" s="67" t="s">
        <v>2223</v>
      </c>
      <c r="AC783" s="67"/>
      <c r="AD783" s="67"/>
      <c r="AE783" s="67"/>
    </row>
    <row r="784" spans="1:31" hidden="1" x14ac:dyDescent="0.25">
      <c r="A784" s="66">
        <v>43653</v>
      </c>
      <c r="B784" s="67">
        <v>5667</v>
      </c>
      <c r="C784" s="67">
        <v>6093</v>
      </c>
      <c r="D784" s="67" t="s">
        <v>2224</v>
      </c>
      <c r="E784" s="67" t="s">
        <v>1390</v>
      </c>
      <c r="F784" s="67" t="s">
        <v>123</v>
      </c>
      <c r="G784" s="68">
        <v>0.47569444444444442</v>
      </c>
      <c r="H784" s="69" t="s">
        <v>2225</v>
      </c>
      <c r="I784" s="69" t="s">
        <v>2226</v>
      </c>
      <c r="J784" s="67" t="s">
        <v>2227</v>
      </c>
      <c r="K784" s="67" t="s">
        <v>47</v>
      </c>
      <c r="L784" s="67">
        <v>47</v>
      </c>
      <c r="M784" s="67" t="s">
        <v>31</v>
      </c>
      <c r="N784" s="67" t="s">
        <v>36</v>
      </c>
      <c r="O784" s="67" t="s">
        <v>36</v>
      </c>
      <c r="P784" s="67" t="s">
        <v>33</v>
      </c>
      <c r="Q784" s="67" t="s">
        <v>36</v>
      </c>
      <c r="R784" s="67" t="s">
        <v>35</v>
      </c>
      <c r="S784" s="67" t="s">
        <v>43</v>
      </c>
      <c r="T784" s="67" t="s">
        <v>36</v>
      </c>
      <c r="U784" s="67" t="s">
        <v>44</v>
      </c>
      <c r="V784" s="67" t="s">
        <v>37</v>
      </c>
      <c r="W784" s="67" t="s">
        <v>54</v>
      </c>
      <c r="X784" s="67" t="s">
        <v>71</v>
      </c>
      <c r="Y784" s="67" t="s">
        <v>103</v>
      </c>
      <c r="Z784" s="67" t="s">
        <v>45</v>
      </c>
      <c r="AA784" s="67" t="s">
        <v>2228</v>
      </c>
      <c r="AB784" s="67" t="s">
        <v>2229</v>
      </c>
      <c r="AC784" s="67" t="s">
        <v>2230</v>
      </c>
      <c r="AD784" s="67"/>
      <c r="AE784" s="67"/>
    </row>
    <row r="785" spans="1:31" hidden="1" x14ac:dyDescent="0.25">
      <c r="A785" s="66">
        <v>43652</v>
      </c>
      <c r="B785" s="67">
        <v>5833</v>
      </c>
      <c r="C785" s="67">
        <v>6299</v>
      </c>
      <c r="D785" s="67" t="s">
        <v>3336</v>
      </c>
      <c r="E785" s="67" t="s">
        <v>867</v>
      </c>
      <c r="F785" s="67" t="s">
        <v>46</v>
      </c>
      <c r="G785" s="68">
        <v>0.95138888888888884</v>
      </c>
      <c r="H785" s="69" t="s">
        <v>3337</v>
      </c>
      <c r="I785" s="69" t="s">
        <v>3338</v>
      </c>
      <c r="J785" s="67" t="s">
        <v>3339</v>
      </c>
      <c r="K785" s="67" t="s">
        <v>47</v>
      </c>
      <c r="L785" s="67">
        <v>54</v>
      </c>
      <c r="M785" s="67" t="s">
        <v>31</v>
      </c>
      <c r="N785" s="67" t="s">
        <v>36</v>
      </c>
      <c r="O785" s="67" t="s">
        <v>48</v>
      </c>
      <c r="P785" s="67" t="s">
        <v>33</v>
      </c>
      <c r="Q785" s="67" t="s">
        <v>36</v>
      </c>
      <c r="R785" s="67" t="s">
        <v>35</v>
      </c>
      <c r="S785" s="67" t="s">
        <v>501</v>
      </c>
      <c r="T785" s="67" t="s">
        <v>863</v>
      </c>
      <c r="U785" s="67" t="s">
        <v>70</v>
      </c>
      <c r="V785" s="67" t="s">
        <v>37</v>
      </c>
      <c r="W785" s="67" t="s">
        <v>54</v>
      </c>
      <c r="X785" s="67" t="s">
        <v>71</v>
      </c>
      <c r="Y785" s="67" t="s">
        <v>71</v>
      </c>
      <c r="Z785" s="67" t="s">
        <v>40</v>
      </c>
      <c r="AA785" s="67" t="s">
        <v>3340</v>
      </c>
      <c r="AB785" s="67" t="s">
        <v>3341</v>
      </c>
      <c r="AC785" s="67" t="s">
        <v>3342</v>
      </c>
      <c r="AD785" s="67" t="s">
        <v>3420</v>
      </c>
      <c r="AE785" s="67" t="s">
        <v>3421</v>
      </c>
    </row>
    <row r="786" spans="1:31" hidden="1" x14ac:dyDescent="0.25">
      <c r="A786" s="66">
        <v>43652</v>
      </c>
      <c r="B786" s="67">
        <v>5729</v>
      </c>
      <c r="C786" s="67">
        <v>6180</v>
      </c>
      <c r="D786" s="67" t="s">
        <v>2231</v>
      </c>
      <c r="E786" s="67" t="s">
        <v>156</v>
      </c>
      <c r="F786" s="67" t="s">
        <v>123</v>
      </c>
      <c r="G786" s="68"/>
      <c r="H786" s="69" t="s">
        <v>2232</v>
      </c>
      <c r="I786" s="69" t="s">
        <v>2233</v>
      </c>
      <c r="J786" s="67" t="s">
        <v>2234</v>
      </c>
      <c r="K786" s="67" t="s">
        <v>47</v>
      </c>
      <c r="L786" s="67">
        <v>17</v>
      </c>
      <c r="M786" s="67" t="s">
        <v>130</v>
      </c>
      <c r="N786" s="67" t="s">
        <v>32</v>
      </c>
      <c r="O786" s="67" t="s">
        <v>53</v>
      </c>
      <c r="P786" s="67" t="s">
        <v>62</v>
      </c>
      <c r="Q786" s="67" t="s">
        <v>492</v>
      </c>
      <c r="R786" s="67" t="s">
        <v>35</v>
      </c>
      <c r="S786" s="67" t="s">
        <v>3823</v>
      </c>
      <c r="T786" s="67" t="s">
        <v>36</v>
      </c>
      <c r="U786" s="67" t="s">
        <v>44</v>
      </c>
      <c r="V786" s="67" t="s">
        <v>37</v>
      </c>
      <c r="W786" s="67" t="s">
        <v>38</v>
      </c>
      <c r="X786" s="67" t="s">
        <v>39</v>
      </c>
      <c r="Y786" s="67" t="s">
        <v>103</v>
      </c>
      <c r="Z786" s="67" t="s">
        <v>45</v>
      </c>
      <c r="AA786" s="67" t="s">
        <v>2235</v>
      </c>
      <c r="AB786" s="67" t="s">
        <v>2236</v>
      </c>
      <c r="AC786" s="67" t="s">
        <v>2237</v>
      </c>
      <c r="AD786" s="67" t="s">
        <v>2238</v>
      </c>
      <c r="AE786" s="67"/>
    </row>
    <row r="787" spans="1:31" hidden="1" x14ac:dyDescent="0.25">
      <c r="A787" s="66">
        <v>43652</v>
      </c>
      <c r="B787" s="67">
        <v>5722</v>
      </c>
      <c r="C787" s="67">
        <v>6174</v>
      </c>
      <c r="D787" s="67" t="s">
        <v>2239</v>
      </c>
      <c r="E787" s="67" t="s">
        <v>58</v>
      </c>
      <c r="F787" s="67" t="s">
        <v>59</v>
      </c>
      <c r="G787" s="68">
        <v>0.75</v>
      </c>
      <c r="H787" s="69" t="s">
        <v>5428</v>
      </c>
      <c r="I787" s="69" t="s">
        <v>2240</v>
      </c>
      <c r="J787" s="67" t="s">
        <v>2241</v>
      </c>
      <c r="K787" s="67" t="s">
        <v>30</v>
      </c>
      <c r="L787" s="67">
        <v>82</v>
      </c>
      <c r="M787" s="67" t="s">
        <v>31</v>
      </c>
      <c r="N787" s="67" t="s">
        <v>36</v>
      </c>
      <c r="O787" s="67" t="s">
        <v>48</v>
      </c>
      <c r="P787" s="67" t="s">
        <v>42</v>
      </c>
      <c r="Q787" s="67" t="s">
        <v>60</v>
      </c>
      <c r="R787" s="67" t="s">
        <v>35</v>
      </c>
      <c r="S787" s="67" t="s">
        <v>43</v>
      </c>
      <c r="T787" s="67" t="s">
        <v>36</v>
      </c>
      <c r="U787" s="67" t="s">
        <v>44</v>
      </c>
      <c r="V787" s="67" t="s">
        <v>37</v>
      </c>
      <c r="W787" s="67" t="s">
        <v>54</v>
      </c>
      <c r="X787" s="67" t="s">
        <v>39</v>
      </c>
      <c r="Y787" s="67" t="s">
        <v>103</v>
      </c>
      <c r="Z787" s="67" t="s">
        <v>45</v>
      </c>
      <c r="AA787" s="67" t="s">
        <v>2242</v>
      </c>
      <c r="AB787" s="67" t="s">
        <v>2243</v>
      </c>
      <c r="AC787" s="67" t="s">
        <v>2244</v>
      </c>
      <c r="AD787" s="67"/>
      <c r="AE787" s="67"/>
    </row>
    <row r="788" spans="1:31" hidden="1" x14ac:dyDescent="0.25">
      <c r="A788" s="66">
        <v>43652</v>
      </c>
      <c r="B788" s="67">
        <v>5721</v>
      </c>
      <c r="C788" s="67">
        <v>6173</v>
      </c>
      <c r="D788" s="67" t="s">
        <v>2245</v>
      </c>
      <c r="E788" s="67" t="s">
        <v>125</v>
      </c>
      <c r="F788" s="67" t="s">
        <v>46</v>
      </c>
      <c r="G788" s="68">
        <v>0.77083333333333337</v>
      </c>
      <c r="H788" s="69" t="s">
        <v>2246</v>
      </c>
      <c r="I788" s="69" t="s">
        <v>2247</v>
      </c>
      <c r="J788" s="67" t="s">
        <v>2248</v>
      </c>
      <c r="K788" s="67" t="s">
        <v>30</v>
      </c>
      <c r="L788" s="67">
        <v>64</v>
      </c>
      <c r="M788" s="67" t="s">
        <v>31</v>
      </c>
      <c r="N788" s="67" t="s">
        <v>519</v>
      </c>
      <c r="O788" s="67" t="s">
        <v>48</v>
      </c>
      <c r="P788" s="67" t="s">
        <v>520</v>
      </c>
      <c r="Q788" s="67" t="s">
        <v>60</v>
      </c>
      <c r="R788" s="67" t="s">
        <v>35</v>
      </c>
      <c r="S788" s="67" t="s">
        <v>65</v>
      </c>
      <c r="T788" s="67" t="s">
        <v>36</v>
      </c>
      <c r="U788" s="67" t="s">
        <v>109</v>
      </c>
      <c r="V788" s="67" t="s">
        <v>66</v>
      </c>
      <c r="W788" s="67" t="s">
        <v>54</v>
      </c>
      <c r="X788" s="67" t="s">
        <v>107</v>
      </c>
      <c r="Y788" s="67" t="s">
        <v>129</v>
      </c>
      <c r="Z788" s="67" t="s">
        <v>108</v>
      </c>
      <c r="AA788" s="67" t="s">
        <v>2249</v>
      </c>
      <c r="AB788" s="67" t="s">
        <v>2250</v>
      </c>
      <c r="AC788" s="67" t="s">
        <v>2251</v>
      </c>
      <c r="AD788" s="67"/>
      <c r="AE788" s="67"/>
    </row>
    <row r="789" spans="1:31" hidden="1" x14ac:dyDescent="0.25">
      <c r="A789" s="66">
        <v>43652</v>
      </c>
      <c r="B789" s="67">
        <v>5680</v>
      </c>
      <c r="C789" s="67">
        <v>6120</v>
      </c>
      <c r="D789" s="67" t="s">
        <v>2252</v>
      </c>
      <c r="E789" s="67" t="s">
        <v>2253</v>
      </c>
      <c r="F789" s="67" t="s">
        <v>327</v>
      </c>
      <c r="G789" s="68">
        <v>0.58333333333333337</v>
      </c>
      <c r="H789" s="69" t="s">
        <v>2254</v>
      </c>
      <c r="I789" s="69" t="s">
        <v>2255</v>
      </c>
      <c r="J789" s="67" t="s">
        <v>2256</v>
      </c>
      <c r="K789" s="67" t="s">
        <v>47</v>
      </c>
      <c r="L789" s="67">
        <v>74</v>
      </c>
      <c r="M789" s="67" t="s">
        <v>31</v>
      </c>
      <c r="N789" s="67" t="s">
        <v>36</v>
      </c>
      <c r="O789" s="67" t="s">
        <v>48</v>
      </c>
      <c r="P789" s="67" t="s">
        <v>42</v>
      </c>
      <c r="Q789" s="67" t="s">
        <v>60</v>
      </c>
      <c r="R789" s="67" t="s">
        <v>35</v>
      </c>
      <c r="S789" s="67" t="s">
        <v>501</v>
      </c>
      <c r="T789" s="67" t="s">
        <v>502</v>
      </c>
      <c r="U789" s="67" t="s">
        <v>1138</v>
      </c>
      <c r="V789" s="67" t="s">
        <v>37</v>
      </c>
      <c r="W789" s="67" t="s">
        <v>54</v>
      </c>
      <c r="X789" s="67" t="s">
        <v>71</v>
      </c>
      <c r="Y789" s="67" t="s">
        <v>71</v>
      </c>
      <c r="Z789" s="67" t="s">
        <v>40</v>
      </c>
      <c r="AA789" s="67" t="s">
        <v>2257</v>
      </c>
      <c r="AB789" s="67" t="s">
        <v>2258</v>
      </c>
      <c r="AC789" s="67"/>
      <c r="AD789" s="67"/>
      <c r="AE789" s="67"/>
    </row>
    <row r="790" spans="1:31" hidden="1" x14ac:dyDescent="0.25">
      <c r="A790" s="66">
        <v>43651</v>
      </c>
      <c r="B790" s="67">
        <v>5836</v>
      </c>
      <c r="C790" s="67">
        <v>6301</v>
      </c>
      <c r="D790" s="67" t="s">
        <v>3343</v>
      </c>
      <c r="E790" s="67" t="s">
        <v>2407</v>
      </c>
      <c r="F790" s="67" t="s">
        <v>537</v>
      </c>
      <c r="G790" s="68"/>
      <c r="H790" s="69" t="s">
        <v>3344</v>
      </c>
      <c r="I790" s="69" t="s">
        <v>3345</v>
      </c>
      <c r="J790" s="67" t="s">
        <v>3346</v>
      </c>
      <c r="K790" s="67" t="s">
        <v>47</v>
      </c>
      <c r="L790" s="67"/>
      <c r="M790" s="67" t="s">
        <v>31</v>
      </c>
      <c r="N790" s="67" t="s">
        <v>36</v>
      </c>
      <c r="O790" s="67" t="s">
        <v>36</v>
      </c>
      <c r="P790" s="67" t="s">
        <v>42</v>
      </c>
      <c r="Q790" s="67" t="s">
        <v>36</v>
      </c>
      <c r="R790" s="67" t="s">
        <v>35</v>
      </c>
      <c r="S790" s="67" t="s">
        <v>152</v>
      </c>
      <c r="T790" s="67" t="s">
        <v>927</v>
      </c>
      <c r="U790" s="67" t="s">
        <v>44</v>
      </c>
      <c r="V790" s="67" t="s">
        <v>37</v>
      </c>
      <c r="W790" s="67" t="s">
        <v>36</v>
      </c>
      <c r="X790" s="67" t="s">
        <v>39</v>
      </c>
      <c r="Y790" s="67" t="s">
        <v>103</v>
      </c>
      <c r="Z790" s="67" t="s">
        <v>45</v>
      </c>
      <c r="AA790" s="67" t="s">
        <v>3347</v>
      </c>
      <c r="AB790" s="67"/>
      <c r="AC790" s="67"/>
      <c r="AD790" s="67"/>
      <c r="AE790" s="67"/>
    </row>
    <row r="791" spans="1:31" hidden="1" x14ac:dyDescent="0.25">
      <c r="A791" s="66">
        <v>43651</v>
      </c>
      <c r="B791" s="67">
        <v>5797</v>
      </c>
      <c r="C791" s="67">
        <v>6262</v>
      </c>
      <c r="D791" s="67" t="s">
        <v>3110</v>
      </c>
      <c r="E791" s="67" t="s">
        <v>74</v>
      </c>
      <c r="F791" s="67" t="s">
        <v>74</v>
      </c>
      <c r="G791" s="68">
        <v>0.82291666666666663</v>
      </c>
      <c r="H791" s="69" t="s">
        <v>3111</v>
      </c>
      <c r="I791" s="69" t="s">
        <v>3112</v>
      </c>
      <c r="J791" s="67" t="s">
        <v>3113</v>
      </c>
      <c r="K791" s="67" t="s">
        <v>30</v>
      </c>
      <c r="L791" s="67">
        <v>12</v>
      </c>
      <c r="M791" s="67" t="s">
        <v>31</v>
      </c>
      <c r="N791" s="67" t="s">
        <v>672</v>
      </c>
      <c r="O791" s="67" t="s">
        <v>48</v>
      </c>
      <c r="P791" s="67" t="s">
        <v>33</v>
      </c>
      <c r="Q791" s="67" t="s">
        <v>36</v>
      </c>
      <c r="R791" s="67" t="s">
        <v>76</v>
      </c>
      <c r="S791" s="67" t="s">
        <v>501</v>
      </c>
      <c r="T791" s="67" t="s">
        <v>863</v>
      </c>
      <c r="U791" s="67" t="s">
        <v>70</v>
      </c>
      <c r="V791" s="67" t="s">
        <v>37</v>
      </c>
      <c r="W791" s="67" t="s">
        <v>54</v>
      </c>
      <c r="X791" s="67" t="s">
        <v>71</v>
      </c>
      <c r="Y791" s="67" t="s">
        <v>71</v>
      </c>
      <c r="Z791" s="67" t="s">
        <v>40</v>
      </c>
      <c r="AA791" s="67" t="s">
        <v>3114</v>
      </c>
      <c r="AB791" s="67" t="s">
        <v>3115</v>
      </c>
      <c r="AC791" s="67" t="s">
        <v>3116</v>
      </c>
      <c r="AD791" s="67"/>
      <c r="AE791" s="67"/>
    </row>
    <row r="792" spans="1:31" hidden="1" x14ac:dyDescent="0.25">
      <c r="A792" s="66">
        <v>43651</v>
      </c>
      <c r="B792" s="67">
        <v>5718</v>
      </c>
      <c r="C792" s="67">
        <v>6170</v>
      </c>
      <c r="D792" s="67" t="s">
        <v>2259</v>
      </c>
      <c r="E792" s="67" t="s">
        <v>156</v>
      </c>
      <c r="F792" s="67" t="s">
        <v>123</v>
      </c>
      <c r="G792" s="68">
        <v>0.70833333333333337</v>
      </c>
      <c r="H792" s="69" t="s">
        <v>2260</v>
      </c>
      <c r="I792" s="69" t="s">
        <v>2261</v>
      </c>
      <c r="J792" s="67" t="s">
        <v>2262</v>
      </c>
      <c r="K792" s="67" t="s">
        <v>47</v>
      </c>
      <c r="L792" s="67">
        <v>61</v>
      </c>
      <c r="M792" s="67" t="s">
        <v>119</v>
      </c>
      <c r="N792" s="67" t="s">
        <v>36</v>
      </c>
      <c r="O792" s="67" t="s">
        <v>53</v>
      </c>
      <c r="P792" s="67" t="s">
        <v>33</v>
      </c>
      <c r="Q792" s="67" t="s">
        <v>36</v>
      </c>
      <c r="R792" s="67" t="s">
        <v>35</v>
      </c>
      <c r="S792" s="67" t="s">
        <v>65</v>
      </c>
      <c r="T792" s="67" t="s">
        <v>36</v>
      </c>
      <c r="U792" s="67" t="s">
        <v>109</v>
      </c>
      <c r="V792" s="67" t="s">
        <v>66</v>
      </c>
      <c r="W792" s="67" t="s">
        <v>54</v>
      </c>
      <c r="X792" s="67" t="s">
        <v>107</v>
      </c>
      <c r="Y792" s="67" t="s">
        <v>129</v>
      </c>
      <c r="Z792" s="67" t="s">
        <v>108</v>
      </c>
      <c r="AA792" s="67" t="s">
        <v>2263</v>
      </c>
      <c r="AB792" s="67"/>
      <c r="AC792" s="67"/>
      <c r="AD792" s="67"/>
      <c r="AE792" s="67"/>
    </row>
    <row r="793" spans="1:31" hidden="1" x14ac:dyDescent="0.25">
      <c r="A793" s="66">
        <v>43651</v>
      </c>
      <c r="B793" s="67">
        <v>5717</v>
      </c>
      <c r="C793" s="67">
        <v>6169</v>
      </c>
      <c r="D793" s="67" t="s">
        <v>2264</v>
      </c>
      <c r="E793" s="67" t="s">
        <v>412</v>
      </c>
      <c r="F793" s="67" t="s">
        <v>59</v>
      </c>
      <c r="G793" s="68">
        <v>0.91666666666666663</v>
      </c>
      <c r="H793" s="69" t="s">
        <v>2265</v>
      </c>
      <c r="I793" s="69" t="s">
        <v>2266</v>
      </c>
      <c r="J793" s="67" t="s">
        <v>2267</v>
      </c>
      <c r="K793" s="67" t="s">
        <v>30</v>
      </c>
      <c r="L793" s="67">
        <v>60</v>
      </c>
      <c r="M793" s="67" t="s">
        <v>31</v>
      </c>
      <c r="N793" s="67" t="s">
        <v>32</v>
      </c>
      <c r="O793" s="67" t="s">
        <v>48</v>
      </c>
      <c r="P793" s="67" t="s">
        <v>62</v>
      </c>
      <c r="Q793" s="67" t="s">
        <v>60</v>
      </c>
      <c r="R793" s="67" t="s">
        <v>35</v>
      </c>
      <c r="S793" s="67" t="s">
        <v>346</v>
      </c>
      <c r="T793" s="67" t="s">
        <v>36</v>
      </c>
      <c r="U793" s="67" t="s">
        <v>44</v>
      </c>
      <c r="V793" s="67" t="s">
        <v>37</v>
      </c>
      <c r="W793" s="67" t="s">
        <v>38</v>
      </c>
      <c r="X793" s="67" t="s">
        <v>39</v>
      </c>
      <c r="Y793" s="67" t="s">
        <v>103</v>
      </c>
      <c r="Z793" s="67" t="s">
        <v>45</v>
      </c>
      <c r="AA793" s="67" t="s">
        <v>2268</v>
      </c>
      <c r="AB793" s="67" t="s">
        <v>2269</v>
      </c>
      <c r="AC793" s="67" t="s">
        <v>2270</v>
      </c>
      <c r="AD793" s="67"/>
      <c r="AE793" s="67"/>
    </row>
    <row r="794" spans="1:31" hidden="1" x14ac:dyDescent="0.25">
      <c r="A794" s="66">
        <v>43650</v>
      </c>
      <c r="B794" s="67">
        <v>5838</v>
      </c>
      <c r="C794" s="67">
        <v>6303</v>
      </c>
      <c r="D794" s="67" t="s">
        <v>3348</v>
      </c>
      <c r="E794" s="67" t="s">
        <v>137</v>
      </c>
      <c r="F794" s="67" t="s">
        <v>122</v>
      </c>
      <c r="G794" s="68">
        <v>0.48958333333333331</v>
      </c>
      <c r="H794" s="69" t="s">
        <v>3349</v>
      </c>
      <c r="I794" s="69" t="s">
        <v>3350</v>
      </c>
      <c r="J794" s="67" t="s">
        <v>3351</v>
      </c>
      <c r="K794" s="67" t="s">
        <v>30</v>
      </c>
      <c r="L794" s="67">
        <v>75</v>
      </c>
      <c r="M794" s="67" t="s">
        <v>31</v>
      </c>
      <c r="N794" s="67" t="s">
        <v>36</v>
      </c>
      <c r="O794" s="67" t="s">
        <v>36</v>
      </c>
      <c r="P794" s="67" t="s">
        <v>42</v>
      </c>
      <c r="Q794" s="67" t="s">
        <v>60</v>
      </c>
      <c r="R794" s="67" t="s">
        <v>35</v>
      </c>
      <c r="S794" s="67" t="s">
        <v>43</v>
      </c>
      <c r="T794" s="67" t="s">
        <v>36</v>
      </c>
      <c r="U794" s="67" t="s">
        <v>70</v>
      </c>
      <c r="V794" s="67" t="s">
        <v>66</v>
      </c>
      <c r="W794" s="67" t="s">
        <v>54</v>
      </c>
      <c r="X794" s="67" t="s">
        <v>39</v>
      </c>
      <c r="Y794" s="67" t="s">
        <v>36</v>
      </c>
      <c r="Z794" s="67" t="s">
        <v>108</v>
      </c>
      <c r="AA794" s="67" t="s">
        <v>3352</v>
      </c>
      <c r="AB794" s="67" t="s">
        <v>3353</v>
      </c>
      <c r="AC794" s="67"/>
      <c r="AD794" s="67"/>
      <c r="AE794" s="67"/>
    </row>
    <row r="795" spans="1:31" hidden="1" x14ac:dyDescent="0.25">
      <c r="A795" s="66">
        <v>43650</v>
      </c>
      <c r="B795" s="67">
        <v>5837</v>
      </c>
      <c r="C795" s="67">
        <v>6302</v>
      </c>
      <c r="D795" s="67" t="s">
        <v>3354</v>
      </c>
      <c r="E795" s="67" t="s">
        <v>111</v>
      </c>
      <c r="F795" s="67" t="s">
        <v>41</v>
      </c>
      <c r="G795" s="68">
        <v>0.80208333333333337</v>
      </c>
      <c r="H795" s="69" t="s">
        <v>3355</v>
      </c>
      <c r="I795" s="69" t="s">
        <v>3356</v>
      </c>
      <c r="J795" s="67" t="s">
        <v>3357</v>
      </c>
      <c r="K795" s="67" t="s">
        <v>30</v>
      </c>
      <c r="L795" s="67">
        <v>3</v>
      </c>
      <c r="M795" s="67" t="s">
        <v>31</v>
      </c>
      <c r="N795" s="67" t="s">
        <v>36</v>
      </c>
      <c r="O795" s="67" t="s">
        <v>36</v>
      </c>
      <c r="P795" s="67" t="s">
        <v>33</v>
      </c>
      <c r="Q795" s="67" t="s">
        <v>36</v>
      </c>
      <c r="R795" s="67" t="s">
        <v>76</v>
      </c>
      <c r="S795" s="67" t="s">
        <v>862</v>
      </c>
      <c r="T795" s="67" t="s">
        <v>863</v>
      </c>
      <c r="U795" s="67" t="s">
        <v>70</v>
      </c>
      <c r="V795" s="67" t="s">
        <v>37</v>
      </c>
      <c r="W795" s="67" t="s">
        <v>54</v>
      </c>
      <c r="X795" s="67" t="s">
        <v>71</v>
      </c>
      <c r="Y795" s="67" t="s">
        <v>71</v>
      </c>
      <c r="Z795" s="67" t="s">
        <v>40</v>
      </c>
      <c r="AA795" s="67" t="s">
        <v>3358</v>
      </c>
      <c r="AB795" s="67" t="s">
        <v>3359</v>
      </c>
      <c r="AC795" s="67" t="s">
        <v>3360</v>
      </c>
      <c r="AD795" s="67"/>
      <c r="AE795" s="67"/>
    </row>
    <row r="796" spans="1:31" hidden="1" x14ac:dyDescent="0.25">
      <c r="A796" s="66">
        <v>43650</v>
      </c>
      <c r="B796" s="67">
        <v>5720</v>
      </c>
      <c r="C796" s="67">
        <v>6172</v>
      </c>
      <c r="D796" s="67" t="s">
        <v>2271</v>
      </c>
      <c r="E796" s="67" t="s">
        <v>1291</v>
      </c>
      <c r="F796" s="67" t="s">
        <v>46</v>
      </c>
      <c r="G796" s="68"/>
      <c r="H796" s="69" t="s">
        <v>6608</v>
      </c>
      <c r="I796" s="69" t="s">
        <v>6609</v>
      </c>
      <c r="J796" s="67" t="s">
        <v>2272</v>
      </c>
      <c r="K796" s="67" t="s">
        <v>47</v>
      </c>
      <c r="L796" s="67"/>
      <c r="M796" s="67" t="s">
        <v>31</v>
      </c>
      <c r="N796" s="67" t="s">
        <v>155</v>
      </c>
      <c r="O796" s="67" t="s">
        <v>36</v>
      </c>
      <c r="P796" s="67" t="s">
        <v>42</v>
      </c>
      <c r="Q796" s="67" t="s">
        <v>36</v>
      </c>
      <c r="R796" s="67" t="s">
        <v>35</v>
      </c>
      <c r="S796" s="67" t="s">
        <v>127</v>
      </c>
      <c r="T796" s="67" t="s">
        <v>36</v>
      </c>
      <c r="U796" s="67" t="s">
        <v>44</v>
      </c>
      <c r="V796" s="67" t="s">
        <v>37</v>
      </c>
      <c r="W796" s="67" t="s">
        <v>78</v>
      </c>
      <c r="X796" s="67" t="s">
        <v>39</v>
      </c>
      <c r="Y796" s="67" t="s">
        <v>39</v>
      </c>
      <c r="Z796" s="67" t="s">
        <v>45</v>
      </c>
      <c r="AA796" s="67" t="s">
        <v>2273</v>
      </c>
      <c r="AB796" s="67" t="s">
        <v>2274</v>
      </c>
      <c r="AC796" s="67"/>
      <c r="AD796" s="67"/>
      <c r="AE796" s="67"/>
    </row>
    <row r="797" spans="1:31" hidden="1" x14ac:dyDescent="0.25">
      <c r="A797" s="66">
        <v>43650</v>
      </c>
      <c r="B797" s="67">
        <v>5715</v>
      </c>
      <c r="C797" s="67">
        <v>6167</v>
      </c>
      <c r="D797" s="67" t="s">
        <v>611</v>
      </c>
      <c r="E797" s="67" t="s">
        <v>111</v>
      </c>
      <c r="F797" s="67" t="s">
        <v>41</v>
      </c>
      <c r="G797" s="68">
        <v>0.74305555555555558</v>
      </c>
      <c r="H797" s="69" t="s">
        <v>2275</v>
      </c>
      <c r="I797" s="69" t="s">
        <v>2276</v>
      </c>
      <c r="J797" s="67" t="s">
        <v>2277</v>
      </c>
      <c r="K797" s="67" t="s">
        <v>47</v>
      </c>
      <c r="L797" s="67">
        <v>77</v>
      </c>
      <c r="M797" s="67" t="s">
        <v>119</v>
      </c>
      <c r="N797" s="67" t="s">
        <v>36</v>
      </c>
      <c r="O797" s="67" t="s">
        <v>53</v>
      </c>
      <c r="P797" s="67" t="s">
        <v>33</v>
      </c>
      <c r="Q797" s="67" t="s">
        <v>60</v>
      </c>
      <c r="R797" s="67" t="s">
        <v>35</v>
      </c>
      <c r="S797" s="67" t="s">
        <v>65</v>
      </c>
      <c r="T797" s="67" t="s">
        <v>36</v>
      </c>
      <c r="U797" s="67" t="s">
        <v>109</v>
      </c>
      <c r="V797" s="67" t="s">
        <v>66</v>
      </c>
      <c r="W797" s="67" t="s">
        <v>54</v>
      </c>
      <c r="X797" s="67" t="s">
        <v>107</v>
      </c>
      <c r="Y797" s="67" t="s">
        <v>129</v>
      </c>
      <c r="Z797" s="67" t="s">
        <v>108</v>
      </c>
      <c r="AA797" s="67" t="s">
        <v>2278</v>
      </c>
      <c r="AB797" s="67" t="s">
        <v>2279</v>
      </c>
      <c r="AC797" s="67" t="s">
        <v>2280</v>
      </c>
      <c r="AD797" s="67"/>
      <c r="AE797" s="67"/>
    </row>
    <row r="798" spans="1:31" hidden="1" x14ac:dyDescent="0.25">
      <c r="A798" s="66">
        <v>43650</v>
      </c>
      <c r="B798" s="67">
        <v>5714</v>
      </c>
      <c r="C798" s="67">
        <v>6159</v>
      </c>
      <c r="D798" s="67" t="s">
        <v>2281</v>
      </c>
      <c r="E798" s="67" t="s">
        <v>364</v>
      </c>
      <c r="F798" s="67" t="s">
        <v>364</v>
      </c>
      <c r="G798" s="68">
        <v>0.5</v>
      </c>
      <c r="H798" s="69" t="s">
        <v>2282</v>
      </c>
      <c r="I798" s="69" t="s">
        <v>2283</v>
      </c>
      <c r="J798" s="67" t="s">
        <v>2284</v>
      </c>
      <c r="K798" s="67" t="s">
        <v>47</v>
      </c>
      <c r="L798" s="67">
        <v>30</v>
      </c>
      <c r="M798" s="67" t="s">
        <v>31</v>
      </c>
      <c r="N798" s="67" t="s">
        <v>126</v>
      </c>
      <c r="O798" s="67" t="s">
        <v>36</v>
      </c>
      <c r="P798" s="67" t="s">
        <v>49</v>
      </c>
      <c r="Q798" s="67" t="s">
        <v>36</v>
      </c>
      <c r="R798" s="67" t="s">
        <v>50</v>
      </c>
      <c r="S798" s="67" t="s">
        <v>127</v>
      </c>
      <c r="T798" s="67" t="s">
        <v>36</v>
      </c>
      <c r="U798" s="67" t="s">
        <v>51</v>
      </c>
      <c r="V798" s="67" t="s">
        <v>37</v>
      </c>
      <c r="W798" s="67" t="s">
        <v>465</v>
      </c>
      <c r="X798" s="67" t="s">
        <v>107</v>
      </c>
      <c r="Y798" s="67" t="s">
        <v>103</v>
      </c>
      <c r="Z798" s="67" t="s">
        <v>52</v>
      </c>
      <c r="AA798" s="67" t="s">
        <v>2285</v>
      </c>
      <c r="AB798" s="67"/>
      <c r="AC798" s="67"/>
      <c r="AD798" s="67"/>
      <c r="AE798" s="67"/>
    </row>
    <row r="799" spans="1:31" hidden="1" x14ac:dyDescent="0.25">
      <c r="A799" s="66">
        <v>43650</v>
      </c>
      <c r="B799" s="67">
        <v>5714</v>
      </c>
      <c r="C799" s="67">
        <v>6160</v>
      </c>
      <c r="D799" s="67" t="s">
        <v>2281</v>
      </c>
      <c r="E799" s="67" t="s">
        <v>364</v>
      </c>
      <c r="F799" s="67" t="s">
        <v>364</v>
      </c>
      <c r="G799" s="68">
        <v>0.5</v>
      </c>
      <c r="H799" s="69" t="s">
        <v>2282</v>
      </c>
      <c r="I799" s="69" t="s">
        <v>2283</v>
      </c>
      <c r="J799" s="67" t="s">
        <v>2284</v>
      </c>
      <c r="K799" s="67" t="s">
        <v>47</v>
      </c>
      <c r="L799" s="67">
        <v>30</v>
      </c>
      <c r="M799" s="67" t="s">
        <v>31</v>
      </c>
      <c r="N799" s="67" t="s">
        <v>126</v>
      </c>
      <c r="O799" s="67" t="s">
        <v>36</v>
      </c>
      <c r="P799" s="67" t="s">
        <v>49</v>
      </c>
      <c r="Q799" s="67" t="s">
        <v>36</v>
      </c>
      <c r="R799" s="67" t="s">
        <v>50</v>
      </c>
      <c r="S799" s="67" t="s">
        <v>127</v>
      </c>
      <c r="T799" s="67" t="s">
        <v>36</v>
      </c>
      <c r="U799" s="67" t="s">
        <v>51</v>
      </c>
      <c r="V799" s="67" t="s">
        <v>37</v>
      </c>
      <c r="W799" s="67" t="s">
        <v>465</v>
      </c>
      <c r="X799" s="67" t="s">
        <v>107</v>
      </c>
      <c r="Y799" s="67" t="s">
        <v>103</v>
      </c>
      <c r="Z799" s="67" t="s">
        <v>52</v>
      </c>
      <c r="AA799" s="67" t="s">
        <v>2285</v>
      </c>
      <c r="AB799" s="67"/>
      <c r="AC799" s="67"/>
      <c r="AD799" s="67"/>
      <c r="AE799" s="67"/>
    </row>
    <row r="800" spans="1:31" hidden="1" x14ac:dyDescent="0.25">
      <c r="A800" s="66">
        <v>43650</v>
      </c>
      <c r="B800" s="67">
        <v>5714</v>
      </c>
      <c r="C800" s="67">
        <v>6161</v>
      </c>
      <c r="D800" s="67" t="s">
        <v>2281</v>
      </c>
      <c r="E800" s="67" t="s">
        <v>364</v>
      </c>
      <c r="F800" s="67" t="s">
        <v>364</v>
      </c>
      <c r="G800" s="68">
        <v>0.5</v>
      </c>
      <c r="H800" s="69" t="s">
        <v>2282</v>
      </c>
      <c r="I800" s="69" t="s">
        <v>2283</v>
      </c>
      <c r="J800" s="67" t="s">
        <v>2284</v>
      </c>
      <c r="K800" s="67" t="s">
        <v>47</v>
      </c>
      <c r="L800" s="67">
        <v>30</v>
      </c>
      <c r="M800" s="67" t="s">
        <v>31</v>
      </c>
      <c r="N800" s="67" t="s">
        <v>126</v>
      </c>
      <c r="O800" s="67" t="s">
        <v>36</v>
      </c>
      <c r="P800" s="67" t="s">
        <v>49</v>
      </c>
      <c r="Q800" s="67" t="s">
        <v>36</v>
      </c>
      <c r="R800" s="67" t="s">
        <v>50</v>
      </c>
      <c r="S800" s="67" t="s">
        <v>127</v>
      </c>
      <c r="T800" s="67" t="s">
        <v>36</v>
      </c>
      <c r="U800" s="67" t="s">
        <v>51</v>
      </c>
      <c r="V800" s="67" t="s">
        <v>37</v>
      </c>
      <c r="W800" s="67" t="s">
        <v>465</v>
      </c>
      <c r="X800" s="67" t="s">
        <v>107</v>
      </c>
      <c r="Y800" s="67" t="s">
        <v>103</v>
      </c>
      <c r="Z800" s="67" t="s">
        <v>52</v>
      </c>
      <c r="AA800" s="67" t="s">
        <v>2285</v>
      </c>
      <c r="AB800" s="67"/>
      <c r="AC800" s="67"/>
      <c r="AD800" s="67"/>
      <c r="AE800" s="67"/>
    </row>
    <row r="801" spans="1:31" hidden="1" x14ac:dyDescent="0.25">
      <c r="A801" s="66">
        <v>43650</v>
      </c>
      <c r="B801" s="67">
        <v>5714</v>
      </c>
      <c r="C801" s="67">
        <v>6162</v>
      </c>
      <c r="D801" s="67" t="s">
        <v>2281</v>
      </c>
      <c r="E801" s="67" t="s">
        <v>364</v>
      </c>
      <c r="F801" s="67" t="s">
        <v>364</v>
      </c>
      <c r="G801" s="68">
        <v>0.5</v>
      </c>
      <c r="H801" s="69" t="s">
        <v>2282</v>
      </c>
      <c r="I801" s="69" t="s">
        <v>2283</v>
      </c>
      <c r="J801" s="67" t="s">
        <v>2284</v>
      </c>
      <c r="K801" s="67" t="s">
        <v>47</v>
      </c>
      <c r="L801" s="67">
        <v>30</v>
      </c>
      <c r="M801" s="67" t="s">
        <v>31</v>
      </c>
      <c r="N801" s="67" t="s">
        <v>126</v>
      </c>
      <c r="O801" s="67" t="s">
        <v>36</v>
      </c>
      <c r="P801" s="67" t="s">
        <v>49</v>
      </c>
      <c r="Q801" s="67" t="s">
        <v>36</v>
      </c>
      <c r="R801" s="67" t="s">
        <v>50</v>
      </c>
      <c r="S801" s="67" t="s">
        <v>127</v>
      </c>
      <c r="T801" s="67" t="s">
        <v>36</v>
      </c>
      <c r="U801" s="67" t="s">
        <v>51</v>
      </c>
      <c r="V801" s="67" t="s">
        <v>37</v>
      </c>
      <c r="W801" s="67" t="s">
        <v>465</v>
      </c>
      <c r="X801" s="67" t="s">
        <v>107</v>
      </c>
      <c r="Y801" s="67" t="s">
        <v>103</v>
      </c>
      <c r="Z801" s="67" t="s">
        <v>52</v>
      </c>
      <c r="AA801" s="67" t="s">
        <v>2285</v>
      </c>
      <c r="AB801" s="67"/>
      <c r="AC801" s="67"/>
      <c r="AD801" s="67"/>
      <c r="AE801" s="67"/>
    </row>
    <row r="802" spans="1:31" hidden="1" x14ac:dyDescent="0.25">
      <c r="A802" s="66">
        <v>43650</v>
      </c>
      <c r="B802" s="67">
        <v>5714</v>
      </c>
      <c r="C802" s="67">
        <v>6163</v>
      </c>
      <c r="D802" s="67" t="s">
        <v>2281</v>
      </c>
      <c r="E802" s="67" t="s">
        <v>364</v>
      </c>
      <c r="F802" s="67" t="s">
        <v>364</v>
      </c>
      <c r="G802" s="68">
        <v>0.5</v>
      </c>
      <c r="H802" s="69" t="s">
        <v>2282</v>
      </c>
      <c r="I802" s="69" t="s">
        <v>2283</v>
      </c>
      <c r="J802" s="67" t="s">
        <v>2284</v>
      </c>
      <c r="K802" s="67" t="s">
        <v>47</v>
      </c>
      <c r="L802" s="67">
        <v>30</v>
      </c>
      <c r="M802" s="67" t="s">
        <v>31</v>
      </c>
      <c r="N802" s="67" t="s">
        <v>126</v>
      </c>
      <c r="O802" s="67" t="s">
        <v>36</v>
      </c>
      <c r="P802" s="67" t="s">
        <v>49</v>
      </c>
      <c r="Q802" s="67" t="s">
        <v>36</v>
      </c>
      <c r="R802" s="67" t="s">
        <v>50</v>
      </c>
      <c r="S802" s="67" t="s">
        <v>127</v>
      </c>
      <c r="T802" s="67" t="s">
        <v>36</v>
      </c>
      <c r="U802" s="67" t="s">
        <v>51</v>
      </c>
      <c r="V802" s="67" t="s">
        <v>37</v>
      </c>
      <c r="W802" s="67" t="s">
        <v>465</v>
      </c>
      <c r="X802" s="67" t="s">
        <v>107</v>
      </c>
      <c r="Y802" s="67" t="s">
        <v>103</v>
      </c>
      <c r="Z802" s="67" t="s">
        <v>52</v>
      </c>
      <c r="AA802" s="67" t="s">
        <v>2285</v>
      </c>
      <c r="AB802" s="67"/>
      <c r="AC802" s="67"/>
      <c r="AD802" s="67"/>
      <c r="AE802" s="67"/>
    </row>
    <row r="803" spans="1:31" hidden="1" x14ac:dyDescent="0.25">
      <c r="A803" s="66">
        <v>43650</v>
      </c>
      <c r="B803" s="67">
        <v>5714</v>
      </c>
      <c r="C803" s="67">
        <v>6164</v>
      </c>
      <c r="D803" s="67" t="s">
        <v>2281</v>
      </c>
      <c r="E803" s="67" t="s">
        <v>364</v>
      </c>
      <c r="F803" s="67" t="s">
        <v>364</v>
      </c>
      <c r="G803" s="68">
        <v>0.5</v>
      </c>
      <c r="H803" s="69" t="s">
        <v>2282</v>
      </c>
      <c r="I803" s="69" t="s">
        <v>2283</v>
      </c>
      <c r="J803" s="67" t="s">
        <v>2284</v>
      </c>
      <c r="K803" s="67" t="s">
        <v>47</v>
      </c>
      <c r="L803" s="67">
        <v>30</v>
      </c>
      <c r="M803" s="67" t="s">
        <v>31</v>
      </c>
      <c r="N803" s="67" t="s">
        <v>126</v>
      </c>
      <c r="O803" s="67" t="s">
        <v>36</v>
      </c>
      <c r="P803" s="67" t="s">
        <v>49</v>
      </c>
      <c r="Q803" s="67" t="s">
        <v>36</v>
      </c>
      <c r="R803" s="67" t="s">
        <v>50</v>
      </c>
      <c r="S803" s="67" t="s">
        <v>127</v>
      </c>
      <c r="T803" s="67" t="s">
        <v>36</v>
      </c>
      <c r="U803" s="67" t="s">
        <v>51</v>
      </c>
      <c r="V803" s="67" t="s">
        <v>37</v>
      </c>
      <c r="W803" s="67" t="s">
        <v>465</v>
      </c>
      <c r="X803" s="67" t="s">
        <v>107</v>
      </c>
      <c r="Y803" s="67" t="s">
        <v>103</v>
      </c>
      <c r="Z803" s="67" t="s">
        <v>52</v>
      </c>
      <c r="AA803" s="67" t="s">
        <v>2285</v>
      </c>
      <c r="AB803" s="67"/>
      <c r="AC803" s="67"/>
      <c r="AD803" s="67"/>
      <c r="AE803" s="67"/>
    </row>
    <row r="804" spans="1:31" hidden="1" x14ac:dyDescent="0.25">
      <c r="A804" s="66">
        <v>43650</v>
      </c>
      <c r="B804" s="67">
        <v>5714</v>
      </c>
      <c r="C804" s="67">
        <v>6165</v>
      </c>
      <c r="D804" s="67" t="s">
        <v>2281</v>
      </c>
      <c r="E804" s="67" t="s">
        <v>364</v>
      </c>
      <c r="F804" s="67" t="s">
        <v>364</v>
      </c>
      <c r="G804" s="68">
        <v>0.5</v>
      </c>
      <c r="H804" s="69" t="s">
        <v>2282</v>
      </c>
      <c r="I804" s="69" t="s">
        <v>2283</v>
      </c>
      <c r="J804" s="67" t="s">
        <v>2284</v>
      </c>
      <c r="K804" s="67" t="s">
        <v>47</v>
      </c>
      <c r="L804" s="67">
        <v>30</v>
      </c>
      <c r="M804" s="67" t="s">
        <v>31</v>
      </c>
      <c r="N804" s="67" t="s">
        <v>126</v>
      </c>
      <c r="O804" s="67" t="s">
        <v>36</v>
      </c>
      <c r="P804" s="67" t="s">
        <v>49</v>
      </c>
      <c r="Q804" s="67" t="s">
        <v>36</v>
      </c>
      <c r="R804" s="67" t="s">
        <v>50</v>
      </c>
      <c r="S804" s="67" t="s">
        <v>127</v>
      </c>
      <c r="T804" s="67" t="s">
        <v>36</v>
      </c>
      <c r="U804" s="67" t="s">
        <v>51</v>
      </c>
      <c r="V804" s="67" t="s">
        <v>37</v>
      </c>
      <c r="W804" s="67" t="s">
        <v>465</v>
      </c>
      <c r="X804" s="67" t="s">
        <v>107</v>
      </c>
      <c r="Y804" s="67" t="s">
        <v>103</v>
      </c>
      <c r="Z804" s="67" t="s">
        <v>52</v>
      </c>
      <c r="AA804" s="67" t="s">
        <v>2285</v>
      </c>
      <c r="AB804" s="67"/>
      <c r="AC804" s="67"/>
      <c r="AD804" s="67"/>
      <c r="AE804" s="67"/>
    </row>
    <row r="805" spans="1:31" hidden="1" x14ac:dyDescent="0.25">
      <c r="A805" s="66">
        <v>43650</v>
      </c>
      <c r="B805" s="67">
        <v>5714</v>
      </c>
      <c r="C805" s="67">
        <v>6166</v>
      </c>
      <c r="D805" s="67" t="s">
        <v>2281</v>
      </c>
      <c r="E805" s="67" t="s">
        <v>364</v>
      </c>
      <c r="F805" s="67" t="s">
        <v>364</v>
      </c>
      <c r="G805" s="68">
        <v>0.5</v>
      </c>
      <c r="H805" s="69" t="s">
        <v>2282</v>
      </c>
      <c r="I805" s="69" t="s">
        <v>2283</v>
      </c>
      <c r="J805" s="67" t="s">
        <v>2284</v>
      </c>
      <c r="K805" s="67" t="s">
        <v>47</v>
      </c>
      <c r="L805" s="67">
        <v>30</v>
      </c>
      <c r="M805" s="67" t="s">
        <v>31</v>
      </c>
      <c r="N805" s="67" t="s">
        <v>126</v>
      </c>
      <c r="O805" s="67" t="s">
        <v>36</v>
      </c>
      <c r="P805" s="67" t="s">
        <v>49</v>
      </c>
      <c r="Q805" s="67" t="s">
        <v>36</v>
      </c>
      <c r="R805" s="67" t="s">
        <v>50</v>
      </c>
      <c r="S805" s="67" t="s">
        <v>127</v>
      </c>
      <c r="T805" s="67" t="s">
        <v>36</v>
      </c>
      <c r="U805" s="67" t="s">
        <v>51</v>
      </c>
      <c r="V805" s="67" t="s">
        <v>37</v>
      </c>
      <c r="W805" s="67" t="s">
        <v>465</v>
      </c>
      <c r="X805" s="67" t="s">
        <v>107</v>
      </c>
      <c r="Y805" s="67" t="s">
        <v>103</v>
      </c>
      <c r="Z805" s="67" t="s">
        <v>52</v>
      </c>
      <c r="AA805" s="67" t="s">
        <v>2285</v>
      </c>
      <c r="AB805" s="67"/>
      <c r="AC805" s="67"/>
      <c r="AD805" s="67"/>
      <c r="AE805" s="67"/>
    </row>
    <row r="806" spans="1:31" hidden="1" x14ac:dyDescent="0.25">
      <c r="A806" s="66">
        <v>43650</v>
      </c>
      <c r="B806" s="67">
        <v>5663</v>
      </c>
      <c r="C806" s="67">
        <v>6089</v>
      </c>
      <c r="D806" s="67" t="s">
        <v>2286</v>
      </c>
      <c r="E806" s="67" t="s">
        <v>137</v>
      </c>
      <c r="F806" s="67" t="s">
        <v>122</v>
      </c>
      <c r="G806" s="68">
        <v>0.48958333333333331</v>
      </c>
      <c r="H806" s="69" t="s">
        <v>2287</v>
      </c>
      <c r="I806" s="69" t="s">
        <v>5429</v>
      </c>
      <c r="J806" s="67" t="s">
        <v>2288</v>
      </c>
      <c r="K806" s="67" t="s">
        <v>30</v>
      </c>
      <c r="L806" s="67">
        <v>85</v>
      </c>
      <c r="M806" s="67" t="s">
        <v>31</v>
      </c>
      <c r="N806" s="67" t="s">
        <v>519</v>
      </c>
      <c r="O806" s="67" t="s">
        <v>48</v>
      </c>
      <c r="P806" s="67" t="s">
        <v>42</v>
      </c>
      <c r="Q806" s="67" t="s">
        <v>60</v>
      </c>
      <c r="R806" s="67" t="s">
        <v>35</v>
      </c>
      <c r="S806" s="67" t="s">
        <v>65</v>
      </c>
      <c r="T806" s="67" t="s">
        <v>36</v>
      </c>
      <c r="U806" s="67" t="s">
        <v>109</v>
      </c>
      <c r="V806" s="67" t="s">
        <v>66</v>
      </c>
      <c r="W806" s="67" t="s">
        <v>54</v>
      </c>
      <c r="X806" s="67" t="s">
        <v>107</v>
      </c>
      <c r="Y806" s="67" t="s">
        <v>129</v>
      </c>
      <c r="Z806" s="67" t="s">
        <v>108</v>
      </c>
      <c r="AA806" s="67" t="s">
        <v>2289</v>
      </c>
      <c r="AB806" s="67" t="s">
        <v>2290</v>
      </c>
      <c r="AC806" s="67" t="s">
        <v>2291</v>
      </c>
      <c r="AD806" s="67"/>
      <c r="AE806" s="67"/>
    </row>
    <row r="807" spans="1:31" hidden="1" x14ac:dyDescent="0.25">
      <c r="A807" s="66">
        <v>43649</v>
      </c>
      <c r="B807" s="67">
        <v>5825</v>
      </c>
      <c r="C807" s="67">
        <v>6290</v>
      </c>
      <c r="D807" s="67" t="s">
        <v>3321</v>
      </c>
      <c r="E807" s="67" t="s">
        <v>707</v>
      </c>
      <c r="F807" s="67" t="s">
        <v>123</v>
      </c>
      <c r="G807" s="68">
        <v>0.5</v>
      </c>
      <c r="H807" s="69" t="s">
        <v>3322</v>
      </c>
      <c r="I807" s="69" t="s">
        <v>3323</v>
      </c>
      <c r="J807" s="67" t="s">
        <v>3324</v>
      </c>
      <c r="K807" s="67" t="s">
        <v>47</v>
      </c>
      <c r="L807" s="67">
        <v>6</v>
      </c>
      <c r="M807" s="67" t="s">
        <v>31</v>
      </c>
      <c r="N807" s="67" t="s">
        <v>36</v>
      </c>
      <c r="O807" s="67" t="s">
        <v>48</v>
      </c>
      <c r="P807" s="67" t="s">
        <v>33</v>
      </c>
      <c r="Q807" s="67" t="s">
        <v>36</v>
      </c>
      <c r="R807" s="67" t="s">
        <v>76</v>
      </c>
      <c r="S807" s="67" t="s">
        <v>723</v>
      </c>
      <c r="T807" s="67" t="s">
        <v>863</v>
      </c>
      <c r="U807" s="67" t="s">
        <v>109</v>
      </c>
      <c r="V807" s="67" t="s">
        <v>66</v>
      </c>
      <c r="W807" s="67" t="s">
        <v>54</v>
      </c>
      <c r="X807" s="67" t="s">
        <v>107</v>
      </c>
      <c r="Y807" s="67" t="s">
        <v>129</v>
      </c>
      <c r="Z807" s="67" t="s">
        <v>108</v>
      </c>
      <c r="AA807" s="67" t="s">
        <v>3325</v>
      </c>
      <c r="AB807" s="67" t="s">
        <v>3326</v>
      </c>
      <c r="AC807" s="67" t="s">
        <v>3327</v>
      </c>
      <c r="AD807" s="67"/>
      <c r="AE807" s="67"/>
    </row>
    <row r="808" spans="1:31" hidden="1" x14ac:dyDescent="0.25">
      <c r="A808" s="66">
        <v>43649</v>
      </c>
      <c r="B808" s="67">
        <v>5713</v>
      </c>
      <c r="C808" s="67">
        <v>6158</v>
      </c>
      <c r="D808" s="67" t="s">
        <v>2292</v>
      </c>
      <c r="E808" s="67" t="s">
        <v>106</v>
      </c>
      <c r="F808" s="67" t="s">
        <v>41</v>
      </c>
      <c r="G808" s="68">
        <v>0.37083333333333335</v>
      </c>
      <c r="H808" s="69" t="s">
        <v>2293</v>
      </c>
      <c r="I808" s="69" t="s">
        <v>2294</v>
      </c>
      <c r="J808" s="67" t="s">
        <v>2295</v>
      </c>
      <c r="K808" s="67" t="s">
        <v>30</v>
      </c>
      <c r="L808" s="67"/>
      <c r="M808" s="67" t="s">
        <v>36</v>
      </c>
      <c r="N808" s="67" t="s">
        <v>36</v>
      </c>
      <c r="O808" s="67" t="s">
        <v>53</v>
      </c>
      <c r="P808" s="67" t="s">
        <v>33</v>
      </c>
      <c r="Q808" s="67" t="s">
        <v>36</v>
      </c>
      <c r="R808" s="67" t="s">
        <v>76</v>
      </c>
      <c r="S808" s="67" t="s">
        <v>65</v>
      </c>
      <c r="T808" s="67" t="s">
        <v>36</v>
      </c>
      <c r="U808" s="67" t="s">
        <v>82</v>
      </c>
      <c r="V808" s="67" t="s">
        <v>157</v>
      </c>
      <c r="W808" s="67" t="s">
        <v>54</v>
      </c>
      <c r="X808" s="67" t="s">
        <v>39</v>
      </c>
      <c r="Y808" s="67" t="s">
        <v>39</v>
      </c>
      <c r="Z808" s="67" t="s">
        <v>40</v>
      </c>
      <c r="AA808" s="67" t="s">
        <v>2296</v>
      </c>
      <c r="AB808" s="67" t="s">
        <v>2297</v>
      </c>
      <c r="AC808" s="67" t="s">
        <v>2298</v>
      </c>
      <c r="AD808" s="67"/>
      <c r="AE808" s="67"/>
    </row>
    <row r="809" spans="1:31" hidden="1" x14ac:dyDescent="0.25">
      <c r="A809" s="66">
        <v>43649</v>
      </c>
      <c r="B809" s="67">
        <v>5712</v>
      </c>
      <c r="C809" s="67">
        <v>6157</v>
      </c>
      <c r="D809" s="67" t="s">
        <v>2299</v>
      </c>
      <c r="E809" s="67" t="s">
        <v>1390</v>
      </c>
      <c r="F809" s="67" t="s">
        <v>123</v>
      </c>
      <c r="G809" s="68"/>
      <c r="H809" s="69" t="s">
        <v>2300</v>
      </c>
      <c r="I809" s="69" t="s">
        <v>2301</v>
      </c>
      <c r="J809" s="67" t="s">
        <v>2302</v>
      </c>
      <c r="K809" s="67" t="s">
        <v>47</v>
      </c>
      <c r="L809" s="67">
        <v>60</v>
      </c>
      <c r="M809" s="67" t="s">
        <v>31</v>
      </c>
      <c r="N809" s="67" t="s">
        <v>126</v>
      </c>
      <c r="O809" s="67" t="s">
        <v>36</v>
      </c>
      <c r="P809" s="67" t="s">
        <v>49</v>
      </c>
      <c r="Q809" s="67" t="s">
        <v>36</v>
      </c>
      <c r="R809" s="67" t="s">
        <v>50</v>
      </c>
      <c r="S809" s="67" t="s">
        <v>127</v>
      </c>
      <c r="T809" s="67" t="s">
        <v>36</v>
      </c>
      <c r="U809" s="67" t="s">
        <v>51</v>
      </c>
      <c r="V809" s="67" t="s">
        <v>37</v>
      </c>
      <c r="W809" s="67" t="s">
        <v>465</v>
      </c>
      <c r="X809" s="67" t="s">
        <v>132</v>
      </c>
      <c r="Y809" s="67" t="s">
        <v>103</v>
      </c>
      <c r="Z809" s="67" t="s">
        <v>1192</v>
      </c>
      <c r="AA809" s="67" t="s">
        <v>2303</v>
      </c>
      <c r="AB809" s="67" t="s">
        <v>2304</v>
      </c>
      <c r="AC809" s="67" t="s">
        <v>2305</v>
      </c>
      <c r="AD809" s="67"/>
      <c r="AE809" s="67"/>
    </row>
    <row r="810" spans="1:31" hidden="1" x14ac:dyDescent="0.25">
      <c r="A810" s="66">
        <v>43649</v>
      </c>
      <c r="B810" s="67">
        <v>5711</v>
      </c>
      <c r="C810" s="67">
        <v>6156</v>
      </c>
      <c r="D810" s="67" t="s">
        <v>2306</v>
      </c>
      <c r="E810" s="67" t="s">
        <v>137</v>
      </c>
      <c r="F810" s="67" t="s">
        <v>122</v>
      </c>
      <c r="G810" s="68">
        <v>0.53472222222222221</v>
      </c>
      <c r="H810" s="69" t="s">
        <v>2307</v>
      </c>
      <c r="I810" s="69" t="s">
        <v>2308</v>
      </c>
      <c r="J810" s="67" t="s">
        <v>2309</v>
      </c>
      <c r="K810" s="67" t="s">
        <v>47</v>
      </c>
      <c r="L810" s="67">
        <v>82</v>
      </c>
      <c r="M810" s="67" t="s">
        <v>31</v>
      </c>
      <c r="N810" s="67" t="s">
        <v>519</v>
      </c>
      <c r="O810" s="67" t="s">
        <v>36</v>
      </c>
      <c r="P810" s="67" t="s">
        <v>520</v>
      </c>
      <c r="Q810" s="67" t="s">
        <v>60</v>
      </c>
      <c r="R810" s="67" t="s">
        <v>35</v>
      </c>
      <c r="S810" s="67" t="s">
        <v>65</v>
      </c>
      <c r="T810" s="67" t="s">
        <v>36</v>
      </c>
      <c r="U810" s="67" t="s">
        <v>109</v>
      </c>
      <c r="V810" s="67" t="s">
        <v>66</v>
      </c>
      <c r="W810" s="67" t="s">
        <v>54</v>
      </c>
      <c r="X810" s="67" t="s">
        <v>71</v>
      </c>
      <c r="Y810" s="67" t="s">
        <v>129</v>
      </c>
      <c r="Z810" s="67" t="s">
        <v>108</v>
      </c>
      <c r="AA810" s="67" t="s">
        <v>2310</v>
      </c>
      <c r="AB810" s="67" t="s">
        <v>2311</v>
      </c>
      <c r="AC810" s="67" t="s">
        <v>2312</v>
      </c>
      <c r="AD810" s="67"/>
      <c r="AE810" s="67"/>
    </row>
    <row r="811" spans="1:31" hidden="1" x14ac:dyDescent="0.25">
      <c r="A811" s="66">
        <v>43649</v>
      </c>
      <c r="B811" s="67">
        <v>5674</v>
      </c>
      <c r="C811" s="67">
        <v>6108</v>
      </c>
      <c r="D811" s="67" t="s">
        <v>2313</v>
      </c>
      <c r="E811" s="67" t="s">
        <v>80</v>
      </c>
      <c r="F811" s="67" t="s">
        <v>80</v>
      </c>
      <c r="G811" s="68">
        <v>0.85416666666666663</v>
      </c>
      <c r="H811" s="69" t="s">
        <v>2314</v>
      </c>
      <c r="I811" s="69" t="s">
        <v>2315</v>
      </c>
      <c r="J811" s="67" t="s">
        <v>2798</v>
      </c>
      <c r="K811" s="67" t="s">
        <v>30</v>
      </c>
      <c r="L811" s="67">
        <v>10</v>
      </c>
      <c r="M811" s="67" t="s">
        <v>31</v>
      </c>
      <c r="N811" s="67" t="s">
        <v>36</v>
      </c>
      <c r="O811" s="67" t="s">
        <v>48</v>
      </c>
      <c r="P811" s="67" t="s">
        <v>33</v>
      </c>
      <c r="Q811" s="67" t="s">
        <v>672</v>
      </c>
      <c r="R811" s="67" t="s">
        <v>35</v>
      </c>
      <c r="S811" s="67" t="s">
        <v>152</v>
      </c>
      <c r="T811" s="67" t="s">
        <v>36</v>
      </c>
      <c r="U811" s="67" t="s">
        <v>82</v>
      </c>
      <c r="V811" s="67" t="s">
        <v>37</v>
      </c>
      <c r="W811" s="67" t="s">
        <v>38</v>
      </c>
      <c r="X811" s="67" t="s">
        <v>39</v>
      </c>
      <c r="Y811" s="67" t="s">
        <v>39</v>
      </c>
      <c r="Z811" s="67" t="s">
        <v>40</v>
      </c>
      <c r="AA811" s="67" t="s">
        <v>2316</v>
      </c>
      <c r="AB811" s="67" t="s">
        <v>2317</v>
      </c>
      <c r="AC811" s="67" t="s">
        <v>2318</v>
      </c>
      <c r="AD811" s="67" t="s">
        <v>2319</v>
      </c>
      <c r="AE811" s="67" t="s">
        <v>2799</v>
      </c>
    </row>
    <row r="812" spans="1:31" hidden="1" x14ac:dyDescent="0.25">
      <c r="A812" s="66">
        <v>43649</v>
      </c>
      <c r="B812" s="67">
        <v>5674</v>
      </c>
      <c r="C812" s="67">
        <v>6109</v>
      </c>
      <c r="D812" s="67" t="s">
        <v>2313</v>
      </c>
      <c r="E812" s="67" t="s">
        <v>80</v>
      </c>
      <c r="F812" s="67" t="s">
        <v>80</v>
      </c>
      <c r="G812" s="68">
        <v>0.85416666666666663</v>
      </c>
      <c r="H812" s="69" t="s">
        <v>2314</v>
      </c>
      <c r="I812" s="69" t="s">
        <v>2315</v>
      </c>
      <c r="J812" s="67" t="s">
        <v>2798</v>
      </c>
      <c r="K812" s="67" t="s">
        <v>30</v>
      </c>
      <c r="L812" s="67">
        <v>11</v>
      </c>
      <c r="M812" s="67" t="s">
        <v>31</v>
      </c>
      <c r="N812" s="67" t="s">
        <v>36</v>
      </c>
      <c r="O812" s="67" t="s">
        <v>48</v>
      </c>
      <c r="P812" s="67" t="s">
        <v>33</v>
      </c>
      <c r="Q812" s="67" t="s">
        <v>672</v>
      </c>
      <c r="R812" s="67" t="s">
        <v>35</v>
      </c>
      <c r="S812" s="67" t="s">
        <v>152</v>
      </c>
      <c r="T812" s="67" t="s">
        <v>36</v>
      </c>
      <c r="U812" s="67" t="s">
        <v>82</v>
      </c>
      <c r="V812" s="67" t="s">
        <v>37</v>
      </c>
      <c r="W812" s="67" t="s">
        <v>38</v>
      </c>
      <c r="X812" s="67" t="s">
        <v>39</v>
      </c>
      <c r="Y812" s="67" t="s">
        <v>39</v>
      </c>
      <c r="Z812" s="67" t="s">
        <v>40</v>
      </c>
      <c r="AA812" s="67" t="s">
        <v>2316</v>
      </c>
      <c r="AB812" s="67" t="s">
        <v>2317</v>
      </c>
      <c r="AC812" s="67" t="s">
        <v>2318</v>
      </c>
      <c r="AD812" s="67" t="s">
        <v>2319</v>
      </c>
      <c r="AE812" s="67" t="s">
        <v>2799</v>
      </c>
    </row>
    <row r="813" spans="1:31" hidden="1" x14ac:dyDescent="0.25">
      <c r="A813" s="66">
        <v>43649</v>
      </c>
      <c r="B813" s="67">
        <v>5664</v>
      </c>
      <c r="C813" s="67">
        <v>6090</v>
      </c>
      <c r="D813" s="67" t="s">
        <v>2320</v>
      </c>
      <c r="E813" s="67" t="s">
        <v>1248</v>
      </c>
      <c r="F813" s="67" t="s">
        <v>1248</v>
      </c>
      <c r="G813" s="68">
        <v>0.58333333333333337</v>
      </c>
      <c r="H813" s="69" t="s">
        <v>2321</v>
      </c>
      <c r="I813" s="69" t="s">
        <v>2322</v>
      </c>
      <c r="J813" s="67" t="s">
        <v>2323</v>
      </c>
      <c r="K813" s="67" t="s">
        <v>47</v>
      </c>
      <c r="L813" s="67">
        <v>55</v>
      </c>
      <c r="M813" s="67" t="s">
        <v>31</v>
      </c>
      <c r="N813" s="67" t="s">
        <v>155</v>
      </c>
      <c r="O813" s="67" t="s">
        <v>36</v>
      </c>
      <c r="P813" s="67" t="s">
        <v>62</v>
      </c>
      <c r="Q813" s="67" t="s">
        <v>36</v>
      </c>
      <c r="R813" s="67" t="s">
        <v>76</v>
      </c>
      <c r="S813" s="67" t="s">
        <v>723</v>
      </c>
      <c r="T813" s="67" t="s">
        <v>863</v>
      </c>
      <c r="U813" s="67" t="s">
        <v>109</v>
      </c>
      <c r="V813" s="67" t="s">
        <v>66</v>
      </c>
      <c r="W813" s="67" t="s">
        <v>169</v>
      </c>
      <c r="X813" s="67" t="s">
        <v>107</v>
      </c>
      <c r="Y813" s="67" t="s">
        <v>129</v>
      </c>
      <c r="Z813" s="67" t="s">
        <v>108</v>
      </c>
      <c r="AA813" s="67" t="s">
        <v>2324</v>
      </c>
      <c r="AB813" s="67"/>
      <c r="AC813" s="67"/>
      <c r="AD813" s="67"/>
      <c r="AE813" s="67"/>
    </row>
    <row r="814" spans="1:31" hidden="1" x14ac:dyDescent="0.25">
      <c r="A814" s="66">
        <v>43649</v>
      </c>
      <c r="B814" s="67">
        <v>5662</v>
      </c>
      <c r="C814" s="67">
        <v>6088</v>
      </c>
      <c r="D814" s="67" t="s">
        <v>2325</v>
      </c>
      <c r="E814" s="67" t="s">
        <v>2326</v>
      </c>
      <c r="F814" s="67" t="s">
        <v>122</v>
      </c>
      <c r="G814" s="68">
        <v>0.53472222222222221</v>
      </c>
      <c r="H814" s="69" t="s">
        <v>2327</v>
      </c>
      <c r="I814" s="69" t="s">
        <v>2328</v>
      </c>
      <c r="J814" s="67" t="s">
        <v>2329</v>
      </c>
      <c r="K814" s="67" t="s">
        <v>47</v>
      </c>
      <c r="L814" s="67">
        <v>82</v>
      </c>
      <c r="M814" s="67" t="s">
        <v>31</v>
      </c>
      <c r="N814" s="67" t="s">
        <v>519</v>
      </c>
      <c r="O814" s="67" t="s">
        <v>368</v>
      </c>
      <c r="P814" s="67" t="s">
        <v>520</v>
      </c>
      <c r="Q814" s="67" t="s">
        <v>60</v>
      </c>
      <c r="R814" s="67" t="s">
        <v>35</v>
      </c>
      <c r="S814" s="67" t="s">
        <v>65</v>
      </c>
      <c r="T814" s="67" t="s">
        <v>36</v>
      </c>
      <c r="U814" s="67" t="s">
        <v>109</v>
      </c>
      <c r="V814" s="67" t="s">
        <v>66</v>
      </c>
      <c r="W814" s="67" t="s">
        <v>54</v>
      </c>
      <c r="X814" s="67" t="s">
        <v>107</v>
      </c>
      <c r="Y814" s="67" t="s">
        <v>129</v>
      </c>
      <c r="Z814" s="67" t="s">
        <v>108</v>
      </c>
      <c r="AA814" s="67" t="s">
        <v>2330</v>
      </c>
      <c r="AB814" s="67"/>
      <c r="AC814" s="67"/>
      <c r="AD814" s="67"/>
      <c r="AE814" s="67"/>
    </row>
    <row r="815" spans="1:31" hidden="1" x14ac:dyDescent="0.25">
      <c r="A815" s="66">
        <v>43648</v>
      </c>
      <c r="B815" s="67">
        <v>5719</v>
      </c>
      <c r="C815" s="67">
        <v>6171</v>
      </c>
      <c r="D815" s="67" t="s">
        <v>2331</v>
      </c>
      <c r="E815" s="67" t="s">
        <v>404</v>
      </c>
      <c r="F815" s="67" t="s">
        <v>405</v>
      </c>
      <c r="G815" s="68"/>
      <c r="H815" s="69" t="s">
        <v>2332</v>
      </c>
      <c r="I815" s="69" t="s">
        <v>2333</v>
      </c>
      <c r="J815" s="67" t="s">
        <v>2334</v>
      </c>
      <c r="K815" s="67" t="s">
        <v>47</v>
      </c>
      <c r="L815" s="67">
        <v>60</v>
      </c>
      <c r="M815" s="67" t="s">
        <v>31</v>
      </c>
      <c r="N815" s="67" t="s">
        <v>36</v>
      </c>
      <c r="O815" s="67" t="s">
        <v>36</v>
      </c>
      <c r="P815" s="67" t="s">
        <v>491</v>
      </c>
      <c r="Q815" s="67" t="s">
        <v>492</v>
      </c>
      <c r="R815" s="67" t="s">
        <v>56</v>
      </c>
      <c r="S815" s="67" t="s">
        <v>65</v>
      </c>
      <c r="T815" s="67" t="s">
        <v>36</v>
      </c>
      <c r="U815" s="67" t="s">
        <v>51</v>
      </c>
      <c r="V815" s="67" t="s">
        <v>66</v>
      </c>
      <c r="W815" s="67" t="s">
        <v>54</v>
      </c>
      <c r="X815" s="67" t="s">
        <v>107</v>
      </c>
      <c r="Y815" s="67" t="s">
        <v>129</v>
      </c>
      <c r="Z815" s="67" t="s">
        <v>108</v>
      </c>
      <c r="AA815" s="67" t="s">
        <v>2335</v>
      </c>
      <c r="AB815" s="67"/>
      <c r="AC815" s="67"/>
      <c r="AD815" s="67"/>
      <c r="AE815" s="67"/>
    </row>
    <row r="816" spans="1:31" hidden="1" x14ac:dyDescent="0.25">
      <c r="A816" s="66">
        <v>43648</v>
      </c>
      <c r="B816" s="67">
        <v>5710</v>
      </c>
      <c r="C816" s="67">
        <v>6152</v>
      </c>
      <c r="D816" s="67" t="s">
        <v>2336</v>
      </c>
      <c r="E816" s="67" t="s">
        <v>79</v>
      </c>
      <c r="F816" s="67" t="s">
        <v>59</v>
      </c>
      <c r="G816" s="68">
        <v>0.6875</v>
      </c>
      <c r="H816" s="69" t="s">
        <v>2337</v>
      </c>
      <c r="I816" s="69" t="s">
        <v>2338</v>
      </c>
      <c r="J816" s="67" t="s">
        <v>2339</v>
      </c>
      <c r="K816" s="67" t="s">
        <v>47</v>
      </c>
      <c r="L816" s="67">
        <v>25</v>
      </c>
      <c r="M816" s="67" t="s">
        <v>31</v>
      </c>
      <c r="N816" s="67" t="s">
        <v>459</v>
      </c>
      <c r="O816" s="67" t="s">
        <v>36</v>
      </c>
      <c r="P816" s="67" t="s">
        <v>49</v>
      </c>
      <c r="Q816" s="67" t="s">
        <v>36</v>
      </c>
      <c r="R816" s="67" t="s">
        <v>50</v>
      </c>
      <c r="S816" s="67" t="s">
        <v>3823</v>
      </c>
      <c r="T816" s="67" t="s">
        <v>36</v>
      </c>
      <c r="U816" s="67" t="s">
        <v>51</v>
      </c>
      <c r="V816" s="67" t="s">
        <v>37</v>
      </c>
      <c r="W816" s="67" t="s">
        <v>54</v>
      </c>
      <c r="X816" s="67" t="s">
        <v>39</v>
      </c>
      <c r="Y816" s="67" t="s">
        <v>103</v>
      </c>
      <c r="Z816" s="67" t="s">
        <v>52</v>
      </c>
      <c r="AA816" s="67" t="s">
        <v>2340</v>
      </c>
      <c r="AB816" s="67"/>
      <c r="AC816" s="67"/>
      <c r="AD816" s="67"/>
      <c r="AE816" s="67"/>
    </row>
    <row r="817" spans="1:31" hidden="1" x14ac:dyDescent="0.25">
      <c r="A817" s="66">
        <v>43648</v>
      </c>
      <c r="B817" s="67">
        <v>5710</v>
      </c>
      <c r="C817" s="67">
        <v>6153</v>
      </c>
      <c r="D817" s="67" t="s">
        <v>2336</v>
      </c>
      <c r="E817" s="67" t="s">
        <v>79</v>
      </c>
      <c r="F817" s="67" t="s">
        <v>59</v>
      </c>
      <c r="G817" s="68">
        <v>0.6875</v>
      </c>
      <c r="H817" s="69" t="s">
        <v>2337</v>
      </c>
      <c r="I817" s="69" t="s">
        <v>2338</v>
      </c>
      <c r="J817" s="67" t="s">
        <v>2339</v>
      </c>
      <c r="K817" s="67" t="s">
        <v>47</v>
      </c>
      <c r="L817" s="67">
        <v>25</v>
      </c>
      <c r="M817" s="67" t="s">
        <v>31</v>
      </c>
      <c r="N817" s="67" t="s">
        <v>459</v>
      </c>
      <c r="O817" s="67" t="s">
        <v>36</v>
      </c>
      <c r="P817" s="67" t="s">
        <v>49</v>
      </c>
      <c r="Q817" s="67" t="s">
        <v>36</v>
      </c>
      <c r="R817" s="67" t="s">
        <v>50</v>
      </c>
      <c r="S817" s="67" t="s">
        <v>3823</v>
      </c>
      <c r="T817" s="67" t="s">
        <v>36</v>
      </c>
      <c r="U817" s="67" t="s">
        <v>51</v>
      </c>
      <c r="V817" s="67" t="s">
        <v>37</v>
      </c>
      <c r="W817" s="67" t="s">
        <v>54</v>
      </c>
      <c r="X817" s="67" t="s">
        <v>39</v>
      </c>
      <c r="Y817" s="67" t="s">
        <v>103</v>
      </c>
      <c r="Z817" s="67" t="s">
        <v>52</v>
      </c>
      <c r="AA817" s="67" t="s">
        <v>2340</v>
      </c>
      <c r="AB817" s="67"/>
      <c r="AC817" s="67"/>
      <c r="AD817" s="67"/>
      <c r="AE817" s="67"/>
    </row>
    <row r="818" spans="1:31" hidden="1" x14ac:dyDescent="0.25">
      <c r="A818" s="66">
        <v>43648</v>
      </c>
      <c r="B818" s="67">
        <v>5710</v>
      </c>
      <c r="C818" s="67">
        <v>6154</v>
      </c>
      <c r="D818" s="67" t="s">
        <v>2336</v>
      </c>
      <c r="E818" s="67" t="s">
        <v>79</v>
      </c>
      <c r="F818" s="67" t="s">
        <v>59</v>
      </c>
      <c r="G818" s="68">
        <v>0.6875</v>
      </c>
      <c r="H818" s="69" t="s">
        <v>2337</v>
      </c>
      <c r="I818" s="69" t="s">
        <v>2338</v>
      </c>
      <c r="J818" s="67" t="s">
        <v>2339</v>
      </c>
      <c r="K818" s="67" t="s">
        <v>30</v>
      </c>
      <c r="L818" s="67">
        <v>25</v>
      </c>
      <c r="M818" s="67" t="s">
        <v>31</v>
      </c>
      <c r="N818" s="67" t="s">
        <v>459</v>
      </c>
      <c r="O818" s="67" t="s">
        <v>36</v>
      </c>
      <c r="P818" s="67" t="s">
        <v>49</v>
      </c>
      <c r="Q818" s="67" t="s">
        <v>36</v>
      </c>
      <c r="R818" s="67" t="s">
        <v>50</v>
      </c>
      <c r="S818" s="67" t="s">
        <v>3823</v>
      </c>
      <c r="T818" s="67" t="s">
        <v>36</v>
      </c>
      <c r="U818" s="67" t="s">
        <v>51</v>
      </c>
      <c r="V818" s="67" t="s">
        <v>37</v>
      </c>
      <c r="W818" s="67" t="s">
        <v>54</v>
      </c>
      <c r="X818" s="67" t="s">
        <v>39</v>
      </c>
      <c r="Y818" s="67" t="s">
        <v>103</v>
      </c>
      <c r="Z818" s="67" t="s">
        <v>52</v>
      </c>
      <c r="AA818" s="67" t="s">
        <v>2340</v>
      </c>
      <c r="AB818" s="67"/>
      <c r="AC818" s="67"/>
      <c r="AD818" s="67"/>
      <c r="AE818" s="67"/>
    </row>
    <row r="819" spans="1:31" hidden="1" x14ac:dyDescent="0.25">
      <c r="A819" s="66">
        <v>43648</v>
      </c>
      <c r="B819" s="67">
        <v>5710</v>
      </c>
      <c r="C819" s="67">
        <v>6155</v>
      </c>
      <c r="D819" s="67" t="s">
        <v>2336</v>
      </c>
      <c r="E819" s="67" t="s">
        <v>79</v>
      </c>
      <c r="F819" s="67" t="s">
        <v>59</v>
      </c>
      <c r="G819" s="68">
        <v>0.6875</v>
      </c>
      <c r="H819" s="69" t="s">
        <v>2337</v>
      </c>
      <c r="I819" s="69" t="s">
        <v>2338</v>
      </c>
      <c r="J819" s="67" t="s">
        <v>2339</v>
      </c>
      <c r="K819" s="67" t="s">
        <v>30</v>
      </c>
      <c r="L819" s="67">
        <v>25</v>
      </c>
      <c r="M819" s="67" t="s">
        <v>31</v>
      </c>
      <c r="N819" s="67" t="s">
        <v>459</v>
      </c>
      <c r="O819" s="67" t="s">
        <v>36</v>
      </c>
      <c r="P819" s="67" t="s">
        <v>49</v>
      </c>
      <c r="Q819" s="67" t="s">
        <v>36</v>
      </c>
      <c r="R819" s="67" t="s">
        <v>50</v>
      </c>
      <c r="S819" s="67" t="s">
        <v>3823</v>
      </c>
      <c r="T819" s="67" t="s">
        <v>36</v>
      </c>
      <c r="U819" s="67" t="s">
        <v>51</v>
      </c>
      <c r="V819" s="67" t="s">
        <v>37</v>
      </c>
      <c r="W819" s="67" t="s">
        <v>54</v>
      </c>
      <c r="X819" s="67" t="s">
        <v>39</v>
      </c>
      <c r="Y819" s="67" t="s">
        <v>103</v>
      </c>
      <c r="Z819" s="67" t="s">
        <v>52</v>
      </c>
      <c r="AA819" s="67" t="s">
        <v>2340</v>
      </c>
      <c r="AB819" s="67"/>
      <c r="AC819" s="67"/>
      <c r="AD819" s="67"/>
      <c r="AE819" s="67"/>
    </row>
    <row r="820" spans="1:31" hidden="1" x14ac:dyDescent="0.25">
      <c r="A820" s="66">
        <v>43648</v>
      </c>
      <c r="B820" s="67">
        <v>5709</v>
      </c>
      <c r="C820" s="67">
        <v>6151</v>
      </c>
      <c r="D820" s="67" t="s">
        <v>2341</v>
      </c>
      <c r="E820" s="67" t="s">
        <v>79</v>
      </c>
      <c r="F820" s="67" t="s">
        <v>59</v>
      </c>
      <c r="G820" s="68">
        <v>0.75</v>
      </c>
      <c r="H820" s="69" t="s">
        <v>2342</v>
      </c>
      <c r="I820" s="69" t="s">
        <v>2343</v>
      </c>
      <c r="J820" s="67" t="s">
        <v>2344</v>
      </c>
      <c r="K820" s="67" t="s">
        <v>47</v>
      </c>
      <c r="L820" s="67">
        <v>36</v>
      </c>
      <c r="M820" s="67" t="s">
        <v>31</v>
      </c>
      <c r="N820" s="67" t="s">
        <v>138</v>
      </c>
      <c r="O820" s="67" t="s">
        <v>48</v>
      </c>
      <c r="P820" s="67" t="s">
        <v>77</v>
      </c>
      <c r="Q820" s="67" t="s">
        <v>36</v>
      </c>
      <c r="R820" s="67" t="s">
        <v>153</v>
      </c>
      <c r="S820" s="67" t="s">
        <v>3823</v>
      </c>
      <c r="T820" s="67" t="s">
        <v>36</v>
      </c>
      <c r="U820" s="67" t="s">
        <v>51</v>
      </c>
      <c r="V820" s="67" t="s">
        <v>37</v>
      </c>
      <c r="W820" s="67" t="s">
        <v>169</v>
      </c>
      <c r="X820" s="67" t="s">
        <v>71</v>
      </c>
      <c r="Y820" s="67" t="s">
        <v>39</v>
      </c>
      <c r="Z820" s="67" t="s">
        <v>40</v>
      </c>
      <c r="AA820" s="67" t="s">
        <v>2345</v>
      </c>
      <c r="AB820" s="67" t="s">
        <v>2346</v>
      </c>
      <c r="AC820" s="67"/>
      <c r="AD820" s="67"/>
      <c r="AE820" s="67"/>
    </row>
    <row r="821" spans="1:31" hidden="1" x14ac:dyDescent="0.25">
      <c r="A821" s="66">
        <v>43648</v>
      </c>
      <c r="B821" s="67">
        <v>5665</v>
      </c>
      <c r="C821" s="67">
        <v>6091</v>
      </c>
      <c r="D821" s="67" t="s">
        <v>2347</v>
      </c>
      <c r="E821" s="67" t="s">
        <v>867</v>
      </c>
      <c r="F821" s="67" t="s">
        <v>46</v>
      </c>
      <c r="G821" s="68"/>
      <c r="H821" s="69" t="s">
        <v>2348</v>
      </c>
      <c r="I821" s="69" t="s">
        <v>2349</v>
      </c>
      <c r="J821" s="67" t="s">
        <v>2350</v>
      </c>
      <c r="K821" s="67" t="s">
        <v>47</v>
      </c>
      <c r="L821" s="67">
        <v>74</v>
      </c>
      <c r="M821" s="67" t="s">
        <v>31</v>
      </c>
      <c r="N821" s="67" t="s">
        <v>459</v>
      </c>
      <c r="O821" s="67" t="s">
        <v>451</v>
      </c>
      <c r="P821" s="67" t="s">
        <v>491</v>
      </c>
      <c r="Q821" s="67" t="s">
        <v>60</v>
      </c>
      <c r="R821" s="67" t="s">
        <v>76</v>
      </c>
      <c r="S821" s="67" t="s">
        <v>65</v>
      </c>
      <c r="T821" s="67" t="s">
        <v>36</v>
      </c>
      <c r="U821" s="67" t="s">
        <v>51</v>
      </c>
      <c r="V821" s="67" t="s">
        <v>66</v>
      </c>
      <c r="W821" s="67" t="s">
        <v>54</v>
      </c>
      <c r="X821" s="67" t="s">
        <v>107</v>
      </c>
      <c r="Y821" s="67" t="s">
        <v>129</v>
      </c>
      <c r="Z821" s="67" t="s">
        <v>108</v>
      </c>
      <c r="AA821" s="67" t="s">
        <v>2351</v>
      </c>
      <c r="AB821" s="67" t="s">
        <v>2352</v>
      </c>
      <c r="AC821" s="67"/>
      <c r="AD821" s="67"/>
      <c r="AE821" s="67"/>
    </row>
    <row r="822" spans="1:31" hidden="1" x14ac:dyDescent="0.25">
      <c r="A822" s="66">
        <v>43647</v>
      </c>
      <c r="B822" s="67">
        <v>5839</v>
      </c>
      <c r="C822" s="67">
        <v>6304</v>
      </c>
      <c r="D822" s="67" t="s">
        <v>3361</v>
      </c>
      <c r="E822" s="67" t="s">
        <v>2253</v>
      </c>
      <c r="F822" s="67" t="s">
        <v>327</v>
      </c>
      <c r="G822" s="68">
        <v>0.70833333333333337</v>
      </c>
      <c r="H822" s="69" t="s">
        <v>3362</v>
      </c>
      <c r="I822" s="69" t="s">
        <v>3363</v>
      </c>
      <c r="J822" s="67" t="s">
        <v>3364</v>
      </c>
      <c r="K822" s="67" t="s">
        <v>47</v>
      </c>
      <c r="L822" s="67">
        <v>2</v>
      </c>
      <c r="M822" s="67" t="s">
        <v>31</v>
      </c>
      <c r="N822" s="67" t="s">
        <v>36</v>
      </c>
      <c r="O822" s="67" t="s">
        <v>36</v>
      </c>
      <c r="P822" s="67" t="s">
        <v>33</v>
      </c>
      <c r="Q822" s="67" t="s">
        <v>36</v>
      </c>
      <c r="R822" s="67" t="s">
        <v>35</v>
      </c>
      <c r="S822" s="67" t="s">
        <v>501</v>
      </c>
      <c r="T822" s="67" t="s">
        <v>863</v>
      </c>
      <c r="U822" s="67" t="s">
        <v>82</v>
      </c>
      <c r="V822" s="67" t="s">
        <v>37</v>
      </c>
      <c r="W822" s="67" t="s">
        <v>38</v>
      </c>
      <c r="X822" s="67" t="s">
        <v>71</v>
      </c>
      <c r="Y822" s="67" t="s">
        <v>71</v>
      </c>
      <c r="Z822" s="67" t="s">
        <v>40</v>
      </c>
      <c r="AA822" s="67" t="s">
        <v>3365</v>
      </c>
      <c r="AB822" s="67" t="s">
        <v>3366</v>
      </c>
      <c r="AC822" s="67" t="s">
        <v>3367</v>
      </c>
      <c r="AD822" s="67" t="s">
        <v>3368</v>
      </c>
      <c r="AE822" s="67"/>
    </row>
    <row r="823" spans="1:31" hidden="1" x14ac:dyDescent="0.25">
      <c r="A823" s="66">
        <v>43647</v>
      </c>
      <c r="B823" s="67">
        <v>5707</v>
      </c>
      <c r="C823" s="67">
        <v>6149</v>
      </c>
      <c r="D823" s="67" t="s">
        <v>2353</v>
      </c>
      <c r="E823" s="67" t="s">
        <v>297</v>
      </c>
      <c r="F823" s="67" t="s">
        <v>46</v>
      </c>
      <c r="G823" s="68">
        <v>0.84722222222222221</v>
      </c>
      <c r="H823" s="69" t="s">
        <v>2354</v>
      </c>
      <c r="I823" s="69" t="s">
        <v>2355</v>
      </c>
      <c r="J823" s="67" t="s">
        <v>2356</v>
      </c>
      <c r="K823" s="67" t="s">
        <v>30</v>
      </c>
      <c r="L823" s="67">
        <v>32</v>
      </c>
      <c r="M823" s="67" t="s">
        <v>31</v>
      </c>
      <c r="N823" s="67" t="s">
        <v>459</v>
      </c>
      <c r="O823" s="67" t="s">
        <v>36</v>
      </c>
      <c r="P823" s="67" t="s">
        <v>33</v>
      </c>
      <c r="Q823" s="67" t="s">
        <v>36</v>
      </c>
      <c r="R823" s="67" t="s">
        <v>35</v>
      </c>
      <c r="S823" s="67" t="s">
        <v>65</v>
      </c>
      <c r="T823" s="67" t="s">
        <v>36</v>
      </c>
      <c r="U823" s="67" t="s">
        <v>70</v>
      </c>
      <c r="V823" s="67" t="s">
        <v>157</v>
      </c>
      <c r="W823" s="67" t="s">
        <v>54</v>
      </c>
      <c r="X823" s="67" t="s">
        <v>39</v>
      </c>
      <c r="Y823" s="67" t="s">
        <v>103</v>
      </c>
      <c r="Z823" s="67" t="s">
        <v>52</v>
      </c>
      <c r="AA823" s="67" t="s">
        <v>2357</v>
      </c>
      <c r="AB823" s="67" t="s">
        <v>2358</v>
      </c>
      <c r="AC823" s="67" t="s">
        <v>2359</v>
      </c>
      <c r="AD823" s="67"/>
      <c r="AE823" s="67"/>
    </row>
    <row r="824" spans="1:31" hidden="1" x14ac:dyDescent="0.25">
      <c r="A824" s="66">
        <v>43647</v>
      </c>
      <c r="B824" s="67">
        <v>5706</v>
      </c>
      <c r="C824" s="67">
        <v>6147</v>
      </c>
      <c r="D824" s="67" t="s">
        <v>2360</v>
      </c>
      <c r="E824" s="67" t="s">
        <v>80</v>
      </c>
      <c r="F824" s="67" t="s">
        <v>80</v>
      </c>
      <c r="G824" s="68">
        <v>0.33333333333333331</v>
      </c>
      <c r="H824" s="69" t="s">
        <v>2361</v>
      </c>
      <c r="I824" s="69" t="s">
        <v>2362</v>
      </c>
      <c r="J824" s="67" t="s">
        <v>2363</v>
      </c>
      <c r="K824" s="67" t="s">
        <v>47</v>
      </c>
      <c r="L824" s="67">
        <v>43</v>
      </c>
      <c r="M824" s="67" t="s">
        <v>31</v>
      </c>
      <c r="N824" s="67" t="s">
        <v>126</v>
      </c>
      <c r="O824" s="67" t="s">
        <v>36</v>
      </c>
      <c r="P824" s="67" t="s">
        <v>49</v>
      </c>
      <c r="Q824" s="67" t="s">
        <v>36</v>
      </c>
      <c r="R824" s="67" t="s">
        <v>50</v>
      </c>
      <c r="S824" s="67" t="s">
        <v>127</v>
      </c>
      <c r="T824" s="67" t="s">
        <v>36</v>
      </c>
      <c r="U824" s="67" t="s">
        <v>51</v>
      </c>
      <c r="V824" s="67" t="s">
        <v>37</v>
      </c>
      <c r="W824" s="67" t="s">
        <v>160</v>
      </c>
      <c r="X824" s="67" t="s">
        <v>71</v>
      </c>
      <c r="Y824" s="67" t="s">
        <v>163</v>
      </c>
      <c r="Z824" s="67" t="s">
        <v>40</v>
      </c>
      <c r="AA824" s="67" t="s">
        <v>2364</v>
      </c>
      <c r="AB824" s="67"/>
      <c r="AC824" s="67"/>
      <c r="AD824" s="67"/>
      <c r="AE824" s="67"/>
    </row>
    <row r="825" spans="1:31" hidden="1" x14ac:dyDescent="0.25">
      <c r="A825" s="66">
        <v>43647</v>
      </c>
      <c r="B825" s="67">
        <v>5706</v>
      </c>
      <c r="C825" s="67">
        <v>6148</v>
      </c>
      <c r="D825" s="67" t="s">
        <v>2360</v>
      </c>
      <c r="E825" s="67" t="s">
        <v>80</v>
      </c>
      <c r="F825" s="67" t="s">
        <v>80</v>
      </c>
      <c r="G825" s="68">
        <v>0.33333333333333331</v>
      </c>
      <c r="H825" s="69" t="s">
        <v>2361</v>
      </c>
      <c r="I825" s="69" t="s">
        <v>2362</v>
      </c>
      <c r="J825" s="67" t="s">
        <v>2363</v>
      </c>
      <c r="K825" s="67" t="s">
        <v>47</v>
      </c>
      <c r="L825" s="67">
        <v>46</v>
      </c>
      <c r="M825" s="67" t="s">
        <v>31</v>
      </c>
      <c r="N825" s="67" t="s">
        <v>126</v>
      </c>
      <c r="O825" s="67" t="s">
        <v>36</v>
      </c>
      <c r="P825" s="67" t="s">
        <v>49</v>
      </c>
      <c r="Q825" s="67" t="s">
        <v>36</v>
      </c>
      <c r="R825" s="67" t="s">
        <v>50</v>
      </c>
      <c r="S825" s="67" t="s">
        <v>127</v>
      </c>
      <c r="T825" s="67" t="s">
        <v>36</v>
      </c>
      <c r="U825" s="67" t="s">
        <v>51</v>
      </c>
      <c r="V825" s="67" t="s">
        <v>37</v>
      </c>
      <c r="W825" s="67" t="s">
        <v>160</v>
      </c>
      <c r="X825" s="67" t="s">
        <v>71</v>
      </c>
      <c r="Y825" s="67" t="s">
        <v>163</v>
      </c>
      <c r="Z825" s="67" t="s">
        <v>40</v>
      </c>
      <c r="AA825" s="67" t="s">
        <v>2364</v>
      </c>
      <c r="AB825" s="67"/>
      <c r="AC825" s="67"/>
      <c r="AD825" s="67"/>
      <c r="AE825" s="67"/>
    </row>
    <row r="826" spans="1:31" hidden="1" x14ac:dyDescent="0.25">
      <c r="A826" s="66">
        <v>43647</v>
      </c>
      <c r="B826" s="67">
        <v>5705</v>
      </c>
      <c r="C826" s="67">
        <v>6145</v>
      </c>
      <c r="D826" s="67" t="s">
        <v>2365</v>
      </c>
      <c r="E826" s="67" t="s">
        <v>58</v>
      </c>
      <c r="F826" s="67" t="s">
        <v>59</v>
      </c>
      <c r="G826" s="68">
        <v>0.80208333333333337</v>
      </c>
      <c r="H826" s="69" t="s">
        <v>2366</v>
      </c>
      <c r="I826" s="69" t="s">
        <v>2367</v>
      </c>
      <c r="J826" s="67" t="s">
        <v>2368</v>
      </c>
      <c r="K826" s="67" t="s">
        <v>47</v>
      </c>
      <c r="L826" s="67">
        <v>9</v>
      </c>
      <c r="M826" s="67" t="s">
        <v>31</v>
      </c>
      <c r="N826" s="67" t="s">
        <v>459</v>
      </c>
      <c r="O826" s="67" t="s">
        <v>48</v>
      </c>
      <c r="P826" s="67" t="s">
        <v>49</v>
      </c>
      <c r="Q826" s="67" t="s">
        <v>36</v>
      </c>
      <c r="R826" s="67" t="s">
        <v>50</v>
      </c>
      <c r="S826" s="67" t="s">
        <v>3823</v>
      </c>
      <c r="T826" s="67" t="s">
        <v>36</v>
      </c>
      <c r="U826" s="67" t="s">
        <v>51</v>
      </c>
      <c r="V826" s="67" t="s">
        <v>37</v>
      </c>
      <c r="W826" s="67" t="s">
        <v>38</v>
      </c>
      <c r="X826" s="67" t="s">
        <v>39</v>
      </c>
      <c r="Y826" s="67" t="s">
        <v>103</v>
      </c>
      <c r="Z826" s="67" t="s">
        <v>52</v>
      </c>
      <c r="AA826" s="67" t="s">
        <v>2369</v>
      </c>
      <c r="AB826" s="67" t="s">
        <v>2370</v>
      </c>
      <c r="AC826" s="67"/>
      <c r="AD826" s="67"/>
      <c r="AE826" s="67"/>
    </row>
    <row r="827" spans="1:31" hidden="1" x14ac:dyDescent="0.25">
      <c r="A827" s="66">
        <v>43647</v>
      </c>
      <c r="B827" s="67">
        <v>5705</v>
      </c>
      <c r="C827" s="67">
        <v>6146</v>
      </c>
      <c r="D827" s="67" t="s">
        <v>2365</v>
      </c>
      <c r="E827" s="67" t="s">
        <v>58</v>
      </c>
      <c r="F827" s="67" t="s">
        <v>59</v>
      </c>
      <c r="G827" s="68">
        <v>0.80208333333333337</v>
      </c>
      <c r="H827" s="69" t="s">
        <v>2366</v>
      </c>
      <c r="I827" s="69" t="s">
        <v>2367</v>
      </c>
      <c r="J827" s="67" t="s">
        <v>2368</v>
      </c>
      <c r="K827" s="67" t="s">
        <v>47</v>
      </c>
      <c r="L827" s="67">
        <v>10</v>
      </c>
      <c r="M827" s="67" t="s">
        <v>31</v>
      </c>
      <c r="N827" s="67" t="s">
        <v>459</v>
      </c>
      <c r="O827" s="67" t="s">
        <v>48</v>
      </c>
      <c r="P827" s="67" t="s">
        <v>49</v>
      </c>
      <c r="Q827" s="67" t="s">
        <v>36</v>
      </c>
      <c r="R827" s="67" t="s">
        <v>50</v>
      </c>
      <c r="S827" s="67" t="s">
        <v>3823</v>
      </c>
      <c r="T827" s="67" t="s">
        <v>36</v>
      </c>
      <c r="U827" s="67" t="s">
        <v>51</v>
      </c>
      <c r="V827" s="67" t="s">
        <v>37</v>
      </c>
      <c r="W827" s="67" t="s">
        <v>38</v>
      </c>
      <c r="X827" s="67" t="s">
        <v>39</v>
      </c>
      <c r="Y827" s="67" t="s">
        <v>103</v>
      </c>
      <c r="Z827" s="67" t="s">
        <v>52</v>
      </c>
      <c r="AA827" s="67" t="s">
        <v>2369</v>
      </c>
      <c r="AB827" s="67" t="s">
        <v>2370</v>
      </c>
      <c r="AC827" s="67"/>
      <c r="AD827" s="67"/>
      <c r="AE827" s="67"/>
    </row>
    <row r="828" spans="1:31" hidden="1" x14ac:dyDescent="0.25">
      <c r="A828" s="66">
        <v>43647</v>
      </c>
      <c r="B828" s="67">
        <v>5704</v>
      </c>
      <c r="C828" s="67">
        <v>6144</v>
      </c>
      <c r="D828" s="67" t="s">
        <v>2371</v>
      </c>
      <c r="E828" s="67" t="s">
        <v>412</v>
      </c>
      <c r="F828" s="67" t="s">
        <v>59</v>
      </c>
      <c r="G828" s="68">
        <v>0.75</v>
      </c>
      <c r="H828" s="69" t="s">
        <v>2372</v>
      </c>
      <c r="I828" s="69" t="s">
        <v>2373</v>
      </c>
      <c r="J828" s="67" t="s">
        <v>2374</v>
      </c>
      <c r="K828" s="67" t="s">
        <v>47</v>
      </c>
      <c r="L828" s="67">
        <v>63</v>
      </c>
      <c r="M828" s="67" t="s">
        <v>31</v>
      </c>
      <c r="N828" s="67" t="s">
        <v>32</v>
      </c>
      <c r="O828" s="67" t="s">
        <v>48</v>
      </c>
      <c r="P828" s="67" t="s">
        <v>62</v>
      </c>
      <c r="Q828" s="67" t="s">
        <v>60</v>
      </c>
      <c r="R828" s="67" t="s">
        <v>35</v>
      </c>
      <c r="S828" s="67" t="s">
        <v>57</v>
      </c>
      <c r="T828" s="67" t="s">
        <v>36</v>
      </c>
      <c r="U828" s="67" t="s">
        <v>44</v>
      </c>
      <c r="V828" s="67" t="s">
        <v>37</v>
      </c>
      <c r="W828" s="67" t="s">
        <v>38</v>
      </c>
      <c r="X828" s="67" t="s">
        <v>39</v>
      </c>
      <c r="Y828" s="67" t="s">
        <v>39</v>
      </c>
      <c r="Z828" s="67" t="s">
        <v>45</v>
      </c>
      <c r="AA828" s="67" t="s">
        <v>2375</v>
      </c>
      <c r="AB828" s="67" t="s">
        <v>2376</v>
      </c>
      <c r="AC828" s="67" t="s">
        <v>2377</v>
      </c>
      <c r="AD828" s="67" t="s">
        <v>2378</v>
      </c>
      <c r="AE828" s="67"/>
    </row>
    <row r="829" spans="1:31" hidden="1" x14ac:dyDescent="0.25">
      <c r="A829" s="66">
        <v>43647</v>
      </c>
      <c r="B829" s="67">
        <v>5672</v>
      </c>
      <c r="C829" s="67">
        <v>6106</v>
      </c>
      <c r="D829" s="67" t="s">
        <v>2379</v>
      </c>
      <c r="E829" s="67" t="s">
        <v>693</v>
      </c>
      <c r="F829" s="67" t="s">
        <v>123</v>
      </c>
      <c r="G829" s="68">
        <v>0.54166666666666663</v>
      </c>
      <c r="H829" s="69" t="s">
        <v>2380</v>
      </c>
      <c r="I829" s="69" t="s">
        <v>2381</v>
      </c>
      <c r="J829" s="67" t="s">
        <v>2382</v>
      </c>
      <c r="K829" s="67" t="s">
        <v>47</v>
      </c>
      <c r="L829" s="67">
        <v>8</v>
      </c>
      <c r="M829" s="67" t="s">
        <v>31</v>
      </c>
      <c r="N829" s="67" t="s">
        <v>1518</v>
      </c>
      <c r="O829" s="67" t="s">
        <v>48</v>
      </c>
      <c r="P829" s="67" t="s">
        <v>33</v>
      </c>
      <c r="Q829" s="67" t="s">
        <v>36</v>
      </c>
      <c r="R829" s="67" t="s">
        <v>35</v>
      </c>
      <c r="S829" s="67" t="s">
        <v>521</v>
      </c>
      <c r="T829" s="67" t="s">
        <v>863</v>
      </c>
      <c r="U829" s="67" t="s">
        <v>70</v>
      </c>
      <c r="V829" s="67" t="s">
        <v>37</v>
      </c>
      <c r="W829" s="67" t="s">
        <v>54</v>
      </c>
      <c r="X829" s="67" t="s">
        <v>71</v>
      </c>
      <c r="Y829" s="67" t="s">
        <v>71</v>
      </c>
      <c r="Z829" s="67" t="s">
        <v>40</v>
      </c>
      <c r="AA829" s="67" t="s">
        <v>2383</v>
      </c>
      <c r="AB829" s="67" t="s">
        <v>2384</v>
      </c>
      <c r="AC829" s="67" t="s">
        <v>2385</v>
      </c>
      <c r="AD829" s="67"/>
      <c r="AE829" s="67"/>
    </row>
    <row r="830" spans="1:31" hidden="1" x14ac:dyDescent="0.25">
      <c r="A830" s="66">
        <v>43646</v>
      </c>
      <c r="B830" s="67">
        <v>5700</v>
      </c>
      <c r="C830" s="67">
        <v>6138</v>
      </c>
      <c r="D830" s="67" t="s">
        <v>2386</v>
      </c>
      <c r="E830" s="67" t="s">
        <v>2387</v>
      </c>
      <c r="F830" s="67" t="s">
        <v>41</v>
      </c>
      <c r="G830" s="68">
        <v>0.54166666666666663</v>
      </c>
      <c r="H830" s="69" t="s">
        <v>2388</v>
      </c>
      <c r="I830" s="69" t="s">
        <v>2389</v>
      </c>
      <c r="J830" s="67" t="s">
        <v>2390</v>
      </c>
      <c r="K830" s="67" t="s">
        <v>47</v>
      </c>
      <c r="L830" s="67">
        <v>56</v>
      </c>
      <c r="M830" s="67" t="s">
        <v>31</v>
      </c>
      <c r="N830" s="67" t="s">
        <v>155</v>
      </c>
      <c r="O830" s="67" t="s">
        <v>451</v>
      </c>
      <c r="P830" s="67" t="s">
        <v>33</v>
      </c>
      <c r="Q830" s="67" t="s">
        <v>36</v>
      </c>
      <c r="R830" s="67" t="s">
        <v>35</v>
      </c>
      <c r="S830" s="67" t="s">
        <v>3823</v>
      </c>
      <c r="T830" s="67" t="s">
        <v>36</v>
      </c>
      <c r="U830" s="67" t="s">
        <v>44</v>
      </c>
      <c r="V830" s="67" t="s">
        <v>37</v>
      </c>
      <c r="W830" s="67" t="s">
        <v>78</v>
      </c>
      <c r="X830" s="67" t="s">
        <v>39</v>
      </c>
      <c r="Y830" s="67" t="s">
        <v>39</v>
      </c>
      <c r="Z830" s="67" t="s">
        <v>45</v>
      </c>
      <c r="AA830" s="67" t="s">
        <v>2391</v>
      </c>
      <c r="AB830" s="67" t="s">
        <v>2392</v>
      </c>
      <c r="AC830" s="67" t="s">
        <v>2393</v>
      </c>
      <c r="AD830" s="67" t="s">
        <v>3710</v>
      </c>
      <c r="AE830" s="67"/>
    </row>
    <row r="831" spans="1:31" hidden="1" x14ac:dyDescent="0.25">
      <c r="A831" s="66">
        <v>43646</v>
      </c>
      <c r="B831" s="67">
        <v>5699</v>
      </c>
      <c r="C831" s="67">
        <v>6137</v>
      </c>
      <c r="D831" s="67" t="s">
        <v>2394</v>
      </c>
      <c r="E831" s="67" t="s">
        <v>121</v>
      </c>
      <c r="F831" s="67" t="s">
        <v>122</v>
      </c>
      <c r="G831" s="68">
        <v>0.76736111111111116</v>
      </c>
      <c r="H831" s="69" t="s">
        <v>2395</v>
      </c>
      <c r="I831" s="69" t="s">
        <v>2396</v>
      </c>
      <c r="J831" s="67" t="s">
        <v>2397</v>
      </c>
      <c r="K831" s="67" t="s">
        <v>30</v>
      </c>
      <c r="L831" s="67">
        <v>83</v>
      </c>
      <c r="M831" s="67" t="s">
        <v>31</v>
      </c>
      <c r="N831" s="67" t="s">
        <v>36</v>
      </c>
      <c r="O831" s="67" t="s">
        <v>48</v>
      </c>
      <c r="P831" s="67" t="s">
        <v>33</v>
      </c>
      <c r="Q831" s="67" t="s">
        <v>60</v>
      </c>
      <c r="R831" s="67" t="s">
        <v>35</v>
      </c>
      <c r="S831" s="67" t="s">
        <v>723</v>
      </c>
      <c r="T831" s="67" t="s">
        <v>863</v>
      </c>
      <c r="U831" s="67" t="s">
        <v>70</v>
      </c>
      <c r="V831" s="67" t="s">
        <v>66</v>
      </c>
      <c r="W831" s="67" t="s">
        <v>54</v>
      </c>
      <c r="X831" s="67" t="s">
        <v>36</v>
      </c>
      <c r="Y831" s="67" t="s">
        <v>36</v>
      </c>
      <c r="Z831" s="67" t="s">
        <v>108</v>
      </c>
      <c r="AA831" s="67" t="s">
        <v>2398</v>
      </c>
      <c r="AB831" s="67" t="s">
        <v>2399</v>
      </c>
      <c r="AC831" s="67" t="s">
        <v>2400</v>
      </c>
      <c r="AD831" s="67" t="s">
        <v>2401</v>
      </c>
      <c r="AE831" s="67"/>
    </row>
    <row r="832" spans="1:31" hidden="1" x14ac:dyDescent="0.25">
      <c r="A832" s="66">
        <v>43646</v>
      </c>
      <c r="B832" s="67">
        <v>5698</v>
      </c>
      <c r="C832" s="67">
        <v>6136</v>
      </c>
      <c r="D832" s="67" t="s">
        <v>2402</v>
      </c>
      <c r="E832" s="67" t="s">
        <v>121</v>
      </c>
      <c r="F832" s="67" t="s">
        <v>122</v>
      </c>
      <c r="G832" s="68">
        <v>0.76736111111111116</v>
      </c>
      <c r="H832" s="69" t="s">
        <v>2403</v>
      </c>
      <c r="I832" s="69" t="s">
        <v>2404</v>
      </c>
      <c r="J832" s="67" t="s">
        <v>2405</v>
      </c>
      <c r="K832" s="67" t="s">
        <v>30</v>
      </c>
      <c r="L832" s="67">
        <v>3</v>
      </c>
      <c r="M832" s="67" t="s">
        <v>31</v>
      </c>
      <c r="N832" s="67" t="s">
        <v>36</v>
      </c>
      <c r="O832" s="67" t="s">
        <v>36</v>
      </c>
      <c r="P832" s="67" t="s">
        <v>33</v>
      </c>
      <c r="Q832" s="67" t="s">
        <v>36</v>
      </c>
      <c r="R832" s="67" t="s">
        <v>76</v>
      </c>
      <c r="S832" s="67" t="s">
        <v>723</v>
      </c>
      <c r="T832" s="67" t="s">
        <v>863</v>
      </c>
      <c r="U832" s="67" t="s">
        <v>109</v>
      </c>
      <c r="V832" s="67" t="s">
        <v>66</v>
      </c>
      <c r="W832" s="67" t="s">
        <v>54</v>
      </c>
      <c r="X832" s="67" t="s">
        <v>36</v>
      </c>
      <c r="Y832" s="67" t="s">
        <v>129</v>
      </c>
      <c r="Z832" s="67" t="s">
        <v>108</v>
      </c>
      <c r="AA832" s="67" t="s">
        <v>2398</v>
      </c>
      <c r="AB832" s="67" t="s">
        <v>2399</v>
      </c>
      <c r="AC832" s="67" t="s">
        <v>2400</v>
      </c>
      <c r="AD832" s="67" t="s">
        <v>2401</v>
      </c>
      <c r="AE832" s="67"/>
    </row>
    <row r="833" spans="1:31" hidden="1" x14ac:dyDescent="0.25">
      <c r="A833" s="66">
        <v>43645</v>
      </c>
      <c r="B833" s="67">
        <v>5998</v>
      </c>
      <c r="C833" s="67">
        <v>6529</v>
      </c>
      <c r="D833" s="67" t="s">
        <v>4447</v>
      </c>
      <c r="E833" s="67" t="s">
        <v>979</v>
      </c>
      <c r="F833" s="67" t="s">
        <v>59</v>
      </c>
      <c r="G833" s="68">
        <v>0.375</v>
      </c>
      <c r="H833" s="69" t="s">
        <v>4448</v>
      </c>
      <c r="I833" s="69" t="s">
        <v>4449</v>
      </c>
      <c r="J833" s="67" t="s">
        <v>4450</v>
      </c>
      <c r="K833" s="67" t="s">
        <v>47</v>
      </c>
      <c r="L833" s="67">
        <v>63</v>
      </c>
      <c r="M833" s="67" t="s">
        <v>31</v>
      </c>
      <c r="N833" s="67" t="s">
        <v>32</v>
      </c>
      <c r="O833" s="67" t="s">
        <v>385</v>
      </c>
      <c r="P833" s="67" t="s">
        <v>42</v>
      </c>
      <c r="Q833" s="67" t="s">
        <v>36</v>
      </c>
      <c r="R833" s="67" t="s">
        <v>35</v>
      </c>
      <c r="S833" s="67" t="s">
        <v>131</v>
      </c>
      <c r="T833" s="67" t="s">
        <v>36</v>
      </c>
      <c r="U833" s="67" t="s">
        <v>44</v>
      </c>
      <c r="V833" s="67" t="s">
        <v>37</v>
      </c>
      <c r="W833" s="67" t="s">
        <v>38</v>
      </c>
      <c r="X833" s="67" t="s">
        <v>71</v>
      </c>
      <c r="Y833" s="67" t="s">
        <v>71</v>
      </c>
      <c r="Z833" s="67" t="s">
        <v>45</v>
      </c>
      <c r="AA833" s="67" t="s">
        <v>4451</v>
      </c>
      <c r="AB833" s="67" t="s">
        <v>4452</v>
      </c>
      <c r="AC833" s="67" t="s">
        <v>4453</v>
      </c>
      <c r="AD833" s="67" t="s">
        <v>4454</v>
      </c>
      <c r="AE833" s="67"/>
    </row>
    <row r="834" spans="1:31" hidden="1" x14ac:dyDescent="0.25">
      <c r="A834" s="66">
        <v>43645</v>
      </c>
      <c r="B834" s="67">
        <v>5702</v>
      </c>
      <c r="C834" s="67">
        <v>6140</v>
      </c>
      <c r="D834" s="67" t="s">
        <v>2406</v>
      </c>
      <c r="E834" s="67" t="s">
        <v>2407</v>
      </c>
      <c r="F834" s="67" t="s">
        <v>537</v>
      </c>
      <c r="G834" s="68">
        <v>0.68055555555555558</v>
      </c>
      <c r="H834" s="69" t="s">
        <v>2408</v>
      </c>
      <c r="I834" s="69" t="s">
        <v>2409</v>
      </c>
      <c r="J834" s="67" t="s">
        <v>2410</v>
      </c>
      <c r="K834" s="67" t="s">
        <v>47</v>
      </c>
      <c r="L834" s="67">
        <v>35</v>
      </c>
      <c r="M834" s="67" t="s">
        <v>31</v>
      </c>
      <c r="N834" s="67" t="s">
        <v>36</v>
      </c>
      <c r="O834" s="67" t="s">
        <v>36</v>
      </c>
      <c r="P834" s="67" t="s">
        <v>33</v>
      </c>
      <c r="Q834" s="67" t="s">
        <v>36</v>
      </c>
      <c r="R834" s="67" t="s">
        <v>35</v>
      </c>
      <c r="S834" s="67" t="s">
        <v>152</v>
      </c>
      <c r="T834" s="67" t="s">
        <v>36</v>
      </c>
      <c r="U834" s="67" t="s">
        <v>44</v>
      </c>
      <c r="V834" s="67" t="s">
        <v>37</v>
      </c>
      <c r="W834" s="67" t="s">
        <v>54</v>
      </c>
      <c r="X834" s="67" t="s">
        <v>39</v>
      </c>
      <c r="Y834" s="67" t="s">
        <v>103</v>
      </c>
      <c r="Z834" s="67" t="s">
        <v>45</v>
      </c>
      <c r="AA834" s="67" t="s">
        <v>2411</v>
      </c>
      <c r="AB834" s="67" t="s">
        <v>2412</v>
      </c>
      <c r="AC834" s="67" t="s">
        <v>2413</v>
      </c>
      <c r="AD834" s="67"/>
      <c r="AE834" s="67"/>
    </row>
    <row r="835" spans="1:31" hidden="1" x14ac:dyDescent="0.25">
      <c r="A835" s="66">
        <v>43645</v>
      </c>
      <c r="B835" s="67">
        <v>5701</v>
      </c>
      <c r="C835" s="67">
        <v>6139</v>
      </c>
      <c r="D835" s="67" t="s">
        <v>2414</v>
      </c>
      <c r="E835" s="67" t="s">
        <v>80</v>
      </c>
      <c r="F835" s="67" t="s">
        <v>80</v>
      </c>
      <c r="G835" s="68">
        <v>0.66666666666666663</v>
      </c>
      <c r="H835" s="69" t="s">
        <v>2415</v>
      </c>
      <c r="I835" s="69" t="s">
        <v>2416</v>
      </c>
      <c r="J835" s="67" t="s">
        <v>2417</v>
      </c>
      <c r="K835" s="67" t="s">
        <v>47</v>
      </c>
      <c r="L835" s="67">
        <v>62</v>
      </c>
      <c r="M835" s="67" t="s">
        <v>171</v>
      </c>
      <c r="N835" s="67" t="s">
        <v>437</v>
      </c>
      <c r="O835" s="67" t="s">
        <v>133</v>
      </c>
      <c r="P835" s="67" t="s">
        <v>33</v>
      </c>
      <c r="Q835" s="67" t="s">
        <v>36</v>
      </c>
      <c r="R835" s="67" t="s">
        <v>35</v>
      </c>
      <c r="S835" s="67" t="s">
        <v>152</v>
      </c>
      <c r="T835" s="67" t="s">
        <v>36</v>
      </c>
      <c r="U835" s="67" t="s">
        <v>44</v>
      </c>
      <c r="V835" s="67" t="s">
        <v>37</v>
      </c>
      <c r="W835" s="67" t="s">
        <v>386</v>
      </c>
      <c r="X835" s="67" t="s">
        <v>71</v>
      </c>
      <c r="Y835" s="67" t="s">
        <v>103</v>
      </c>
      <c r="Z835" s="67" t="s">
        <v>45</v>
      </c>
      <c r="AA835" s="67" t="s">
        <v>2418</v>
      </c>
      <c r="AB835" s="67" t="s">
        <v>2419</v>
      </c>
      <c r="AC835" s="67" t="s">
        <v>2420</v>
      </c>
      <c r="AD835" s="67" t="s">
        <v>2421</v>
      </c>
      <c r="AE835" s="67"/>
    </row>
    <row r="836" spans="1:31" hidden="1" x14ac:dyDescent="0.25">
      <c r="A836" s="66">
        <v>43645</v>
      </c>
      <c r="B836" s="67">
        <v>5697</v>
      </c>
      <c r="C836" s="67">
        <v>6134</v>
      </c>
      <c r="D836" s="67" t="s">
        <v>5430</v>
      </c>
      <c r="E836" s="67" t="s">
        <v>3370</v>
      </c>
      <c r="F836" s="67" t="s">
        <v>327</v>
      </c>
      <c r="G836" s="68"/>
      <c r="H836" s="69" t="s">
        <v>5431</v>
      </c>
      <c r="I836" s="69" t="s">
        <v>2422</v>
      </c>
      <c r="J836" s="67" t="s">
        <v>2423</v>
      </c>
      <c r="K836" s="67" t="s">
        <v>47</v>
      </c>
      <c r="L836" s="67"/>
      <c r="M836" s="67" t="s">
        <v>31</v>
      </c>
      <c r="N836" s="67" t="s">
        <v>459</v>
      </c>
      <c r="O836" s="67" t="s">
        <v>36</v>
      </c>
      <c r="P836" s="67" t="s">
        <v>49</v>
      </c>
      <c r="Q836" s="67" t="s">
        <v>36</v>
      </c>
      <c r="R836" s="67" t="s">
        <v>50</v>
      </c>
      <c r="S836" s="67" t="s">
        <v>57</v>
      </c>
      <c r="T836" s="67" t="s">
        <v>36</v>
      </c>
      <c r="U836" s="67" t="s">
        <v>51</v>
      </c>
      <c r="V836" s="67" t="s">
        <v>37</v>
      </c>
      <c r="W836" s="67" t="s">
        <v>54</v>
      </c>
      <c r="X836" s="67" t="s">
        <v>39</v>
      </c>
      <c r="Y836" s="67" t="s">
        <v>103</v>
      </c>
      <c r="Z836" s="67" t="s">
        <v>52</v>
      </c>
      <c r="AA836" s="67" t="s">
        <v>2424</v>
      </c>
      <c r="AB836" s="67"/>
      <c r="AC836" s="67"/>
      <c r="AD836" s="67"/>
      <c r="AE836" s="67"/>
    </row>
    <row r="837" spans="1:31" hidden="1" x14ac:dyDescent="0.25">
      <c r="A837" s="66">
        <v>43645</v>
      </c>
      <c r="B837" s="67">
        <v>5697</v>
      </c>
      <c r="C837" s="67">
        <v>6135</v>
      </c>
      <c r="D837" s="67" t="s">
        <v>5430</v>
      </c>
      <c r="E837" s="67" t="s">
        <v>3370</v>
      </c>
      <c r="F837" s="67" t="s">
        <v>327</v>
      </c>
      <c r="G837" s="68"/>
      <c r="H837" s="69" t="s">
        <v>5431</v>
      </c>
      <c r="I837" s="69" t="s">
        <v>2422</v>
      </c>
      <c r="J837" s="67" t="s">
        <v>2423</v>
      </c>
      <c r="K837" s="67" t="s">
        <v>30</v>
      </c>
      <c r="L837" s="67"/>
      <c r="M837" s="67" t="s">
        <v>31</v>
      </c>
      <c r="N837" s="67" t="s">
        <v>459</v>
      </c>
      <c r="O837" s="67" t="s">
        <v>36</v>
      </c>
      <c r="P837" s="67" t="s">
        <v>49</v>
      </c>
      <c r="Q837" s="67" t="s">
        <v>36</v>
      </c>
      <c r="R837" s="67" t="s">
        <v>50</v>
      </c>
      <c r="S837" s="67" t="s">
        <v>57</v>
      </c>
      <c r="T837" s="67" t="s">
        <v>36</v>
      </c>
      <c r="U837" s="67" t="s">
        <v>51</v>
      </c>
      <c r="V837" s="67" t="s">
        <v>37</v>
      </c>
      <c r="W837" s="67" t="s">
        <v>54</v>
      </c>
      <c r="X837" s="67" t="s">
        <v>39</v>
      </c>
      <c r="Y837" s="67" t="s">
        <v>103</v>
      </c>
      <c r="Z837" s="67" t="s">
        <v>52</v>
      </c>
      <c r="AA837" s="67" t="s">
        <v>2424</v>
      </c>
      <c r="AB837" s="67"/>
      <c r="AC837" s="67"/>
      <c r="AD837" s="67"/>
      <c r="AE837" s="67"/>
    </row>
    <row r="838" spans="1:31" hidden="1" x14ac:dyDescent="0.25">
      <c r="A838" s="66">
        <v>43645</v>
      </c>
      <c r="B838" s="67">
        <v>5696</v>
      </c>
      <c r="C838" s="67">
        <v>6133</v>
      </c>
      <c r="D838" s="67" t="s">
        <v>2425</v>
      </c>
      <c r="E838" s="67" t="s">
        <v>58</v>
      </c>
      <c r="F838" s="67" t="s">
        <v>59</v>
      </c>
      <c r="G838" s="68">
        <v>0.45833333333333331</v>
      </c>
      <c r="H838" s="69" t="s">
        <v>2426</v>
      </c>
      <c r="I838" s="69" t="s">
        <v>2427</v>
      </c>
      <c r="J838" s="67" t="s">
        <v>2428</v>
      </c>
      <c r="K838" s="67" t="s">
        <v>47</v>
      </c>
      <c r="L838" s="67">
        <v>34</v>
      </c>
      <c r="M838" s="67" t="s">
        <v>31</v>
      </c>
      <c r="N838" s="67" t="s">
        <v>155</v>
      </c>
      <c r="O838" s="67" t="s">
        <v>385</v>
      </c>
      <c r="P838" s="67" t="s">
        <v>42</v>
      </c>
      <c r="Q838" s="67" t="s">
        <v>36</v>
      </c>
      <c r="R838" s="67" t="s">
        <v>35</v>
      </c>
      <c r="S838" s="67" t="s">
        <v>127</v>
      </c>
      <c r="T838" s="67" t="s">
        <v>36</v>
      </c>
      <c r="U838" s="67" t="s">
        <v>44</v>
      </c>
      <c r="V838" s="67" t="s">
        <v>37</v>
      </c>
      <c r="W838" s="67" t="s">
        <v>78</v>
      </c>
      <c r="X838" s="67" t="s">
        <v>71</v>
      </c>
      <c r="Y838" s="67" t="s">
        <v>71</v>
      </c>
      <c r="Z838" s="67" t="s">
        <v>45</v>
      </c>
      <c r="AA838" s="67" t="s">
        <v>2429</v>
      </c>
      <c r="AB838" s="67" t="s">
        <v>2430</v>
      </c>
      <c r="AC838" s="67" t="s">
        <v>2431</v>
      </c>
      <c r="AD838" s="67" t="s">
        <v>2432</v>
      </c>
      <c r="AE838" s="67" t="s">
        <v>2433</v>
      </c>
    </row>
    <row r="839" spans="1:31" hidden="1" x14ac:dyDescent="0.25">
      <c r="A839" s="66">
        <v>43645</v>
      </c>
      <c r="B839" s="67">
        <v>5693</v>
      </c>
      <c r="C839" s="67">
        <v>6131</v>
      </c>
      <c r="D839" s="67" t="s">
        <v>2434</v>
      </c>
      <c r="E839" s="67" t="s">
        <v>1291</v>
      </c>
      <c r="F839" s="67" t="s">
        <v>46</v>
      </c>
      <c r="G839" s="68">
        <v>0.875</v>
      </c>
      <c r="H839" s="69" t="s">
        <v>2435</v>
      </c>
      <c r="I839" s="69" t="s">
        <v>2436</v>
      </c>
      <c r="J839" s="67" t="s">
        <v>2437</v>
      </c>
      <c r="K839" s="67" t="s">
        <v>47</v>
      </c>
      <c r="L839" s="67">
        <v>50</v>
      </c>
      <c r="M839" s="67" t="s">
        <v>31</v>
      </c>
      <c r="N839" s="67" t="s">
        <v>36</v>
      </c>
      <c r="O839" s="67" t="s">
        <v>36</v>
      </c>
      <c r="P839" s="67" t="s">
        <v>33</v>
      </c>
      <c r="Q839" s="67" t="s">
        <v>36</v>
      </c>
      <c r="R839" s="67" t="s">
        <v>35</v>
      </c>
      <c r="S839" s="67" t="s">
        <v>43</v>
      </c>
      <c r="T839" s="67" t="s">
        <v>36</v>
      </c>
      <c r="U839" s="67" t="s">
        <v>70</v>
      </c>
      <c r="V839" s="67" t="s">
        <v>37</v>
      </c>
      <c r="W839" s="67" t="s">
        <v>36</v>
      </c>
      <c r="X839" s="67" t="s">
        <v>39</v>
      </c>
      <c r="Y839" s="67" t="s">
        <v>39</v>
      </c>
      <c r="Z839" s="67" t="s">
        <v>45</v>
      </c>
      <c r="AA839" s="67" t="s">
        <v>2438</v>
      </c>
      <c r="AB839" s="67" t="s">
        <v>2439</v>
      </c>
      <c r="AC839" s="67" t="s">
        <v>2440</v>
      </c>
      <c r="AD839" s="67" t="s">
        <v>2441</v>
      </c>
      <c r="AE839" s="67"/>
    </row>
    <row r="840" spans="1:31" hidden="1" x14ac:dyDescent="0.25">
      <c r="A840" s="66">
        <v>43645</v>
      </c>
      <c r="B840" s="67">
        <v>5673</v>
      </c>
      <c r="C840" s="67">
        <v>6107</v>
      </c>
      <c r="D840" s="67" t="s">
        <v>2442</v>
      </c>
      <c r="E840" s="67" t="s">
        <v>121</v>
      </c>
      <c r="F840" s="67" t="s">
        <v>122</v>
      </c>
      <c r="G840" s="68">
        <v>0.52083333333333337</v>
      </c>
      <c r="H840" s="69" t="s">
        <v>2443</v>
      </c>
      <c r="I840" s="69" t="s">
        <v>2444</v>
      </c>
      <c r="J840" s="67" t="s">
        <v>2445</v>
      </c>
      <c r="K840" s="67" t="s">
        <v>30</v>
      </c>
      <c r="L840" s="67">
        <v>11</v>
      </c>
      <c r="M840" s="67" t="s">
        <v>31</v>
      </c>
      <c r="N840" s="67" t="s">
        <v>36</v>
      </c>
      <c r="O840" s="67" t="s">
        <v>385</v>
      </c>
      <c r="P840" s="67" t="s">
        <v>33</v>
      </c>
      <c r="Q840" s="67" t="s">
        <v>36</v>
      </c>
      <c r="R840" s="67" t="s">
        <v>35</v>
      </c>
      <c r="S840" s="67" t="s">
        <v>723</v>
      </c>
      <c r="T840" s="67" t="s">
        <v>863</v>
      </c>
      <c r="U840" s="67" t="s">
        <v>109</v>
      </c>
      <c r="V840" s="67" t="s">
        <v>66</v>
      </c>
      <c r="W840" s="67" t="s">
        <v>54</v>
      </c>
      <c r="X840" s="67" t="s">
        <v>71</v>
      </c>
      <c r="Y840" s="67" t="s">
        <v>129</v>
      </c>
      <c r="Z840" s="67" t="s">
        <v>108</v>
      </c>
      <c r="AA840" s="67" t="s">
        <v>2446</v>
      </c>
      <c r="AB840" s="67" t="s">
        <v>2447</v>
      </c>
      <c r="AC840" s="67" t="s">
        <v>2448</v>
      </c>
      <c r="AD840" s="67" t="s">
        <v>2449</v>
      </c>
      <c r="AE840" s="67"/>
    </row>
    <row r="841" spans="1:31" hidden="1" x14ac:dyDescent="0.25">
      <c r="A841" s="66">
        <v>43644</v>
      </c>
      <c r="B841" s="67">
        <v>5692</v>
      </c>
      <c r="C841" s="67">
        <v>6130</v>
      </c>
      <c r="D841" s="67" t="s">
        <v>2081</v>
      </c>
      <c r="E841" s="67" t="s">
        <v>364</v>
      </c>
      <c r="F841" s="67" t="s">
        <v>364</v>
      </c>
      <c r="G841" s="68">
        <v>0.47916666666666669</v>
      </c>
      <c r="H841" s="69" t="s">
        <v>2082</v>
      </c>
      <c r="I841" s="69" t="s">
        <v>2083</v>
      </c>
      <c r="J841" s="67" t="s">
        <v>2084</v>
      </c>
      <c r="K841" s="67" t="s">
        <v>30</v>
      </c>
      <c r="L841" s="67">
        <v>30</v>
      </c>
      <c r="M841" s="67" t="s">
        <v>31</v>
      </c>
      <c r="N841" s="67" t="s">
        <v>36</v>
      </c>
      <c r="O841" s="67" t="s">
        <v>368</v>
      </c>
      <c r="P841" s="67" t="s">
        <v>33</v>
      </c>
      <c r="Q841" s="67" t="s">
        <v>36</v>
      </c>
      <c r="R841" s="67" t="s">
        <v>35</v>
      </c>
      <c r="S841" s="67" t="s">
        <v>43</v>
      </c>
      <c r="T841" s="67" t="s">
        <v>36</v>
      </c>
      <c r="U841" s="67" t="s">
        <v>44</v>
      </c>
      <c r="V841" s="67" t="s">
        <v>37</v>
      </c>
      <c r="W841" s="67" t="s">
        <v>36</v>
      </c>
      <c r="X841" s="67" t="s">
        <v>39</v>
      </c>
      <c r="Y841" s="67" t="s">
        <v>39</v>
      </c>
      <c r="Z841" s="67" t="s">
        <v>45</v>
      </c>
      <c r="AA841" s="67" t="s">
        <v>2085</v>
      </c>
      <c r="AB841" s="67" t="s">
        <v>2086</v>
      </c>
      <c r="AC841" s="67" t="s">
        <v>2085</v>
      </c>
      <c r="AD841" s="67" t="s">
        <v>2800</v>
      </c>
      <c r="AE841" s="67"/>
    </row>
    <row r="842" spans="1:31" hidden="1" x14ac:dyDescent="0.25">
      <c r="A842" s="66">
        <v>43644</v>
      </c>
      <c r="B842" s="67">
        <v>5690</v>
      </c>
      <c r="C842" s="67">
        <v>6128</v>
      </c>
      <c r="D842" s="67" t="s">
        <v>2450</v>
      </c>
      <c r="E842" s="67" t="s">
        <v>156</v>
      </c>
      <c r="F842" s="67" t="s">
        <v>123</v>
      </c>
      <c r="G842" s="68">
        <v>0.4375</v>
      </c>
      <c r="H842" s="69" t="s">
        <v>2451</v>
      </c>
      <c r="I842" s="69" t="s">
        <v>2452</v>
      </c>
      <c r="J842" s="67" t="s">
        <v>2453</v>
      </c>
      <c r="K842" s="67" t="s">
        <v>30</v>
      </c>
      <c r="L842" s="67">
        <v>80</v>
      </c>
      <c r="M842" s="67" t="s">
        <v>119</v>
      </c>
      <c r="N842" s="67" t="s">
        <v>36</v>
      </c>
      <c r="O842" s="67" t="s">
        <v>53</v>
      </c>
      <c r="P842" s="67" t="s">
        <v>520</v>
      </c>
      <c r="Q842" s="67" t="s">
        <v>60</v>
      </c>
      <c r="R842" s="67" t="s">
        <v>35</v>
      </c>
      <c r="S842" s="67" t="s">
        <v>43</v>
      </c>
      <c r="T842" s="67" t="s">
        <v>36</v>
      </c>
      <c r="U842" s="67" t="s">
        <v>150</v>
      </c>
      <c r="V842" s="67" t="s">
        <v>37</v>
      </c>
      <c r="W842" s="67" t="s">
        <v>54</v>
      </c>
      <c r="X842" s="67" t="s">
        <v>39</v>
      </c>
      <c r="Y842" s="67" t="s">
        <v>39</v>
      </c>
      <c r="Z842" s="67" t="s">
        <v>120</v>
      </c>
      <c r="AA842" s="67" t="s">
        <v>2454</v>
      </c>
      <c r="AB842" s="67" t="s">
        <v>2455</v>
      </c>
      <c r="AC842" s="67" t="s">
        <v>2456</v>
      </c>
      <c r="AD842" s="67"/>
      <c r="AE842" s="67"/>
    </row>
    <row r="843" spans="1:31" hidden="1" x14ac:dyDescent="0.25">
      <c r="A843" s="66">
        <v>43644</v>
      </c>
      <c r="B843" s="67">
        <v>5688</v>
      </c>
      <c r="C843" s="67">
        <v>6125</v>
      </c>
      <c r="D843" s="67" t="s">
        <v>2457</v>
      </c>
      <c r="E843" s="67" t="s">
        <v>79</v>
      </c>
      <c r="F843" s="67" t="s">
        <v>59</v>
      </c>
      <c r="G843" s="68">
        <v>0.46875</v>
      </c>
      <c r="H843" s="69" t="s">
        <v>2458</v>
      </c>
      <c r="I843" s="69" t="s">
        <v>2459</v>
      </c>
      <c r="J843" s="67" t="s">
        <v>2460</v>
      </c>
      <c r="K843" s="67" t="s">
        <v>47</v>
      </c>
      <c r="L843" s="67">
        <v>15</v>
      </c>
      <c r="M843" s="67" t="s">
        <v>31</v>
      </c>
      <c r="N843" s="67" t="s">
        <v>459</v>
      </c>
      <c r="O843" s="67" t="s">
        <v>48</v>
      </c>
      <c r="P843" s="67" t="s">
        <v>49</v>
      </c>
      <c r="Q843" s="67" t="s">
        <v>36</v>
      </c>
      <c r="R843" s="67" t="s">
        <v>50</v>
      </c>
      <c r="S843" s="67" t="s">
        <v>3823</v>
      </c>
      <c r="T843" s="67" t="s">
        <v>36</v>
      </c>
      <c r="U843" s="67" t="s">
        <v>51</v>
      </c>
      <c r="V843" s="67" t="s">
        <v>37</v>
      </c>
      <c r="W843" s="67" t="s">
        <v>386</v>
      </c>
      <c r="X843" s="67" t="s">
        <v>71</v>
      </c>
      <c r="Y843" s="67" t="s">
        <v>103</v>
      </c>
      <c r="Z843" s="67" t="s">
        <v>52</v>
      </c>
      <c r="AA843" s="67" t="s">
        <v>2461</v>
      </c>
      <c r="AB843" s="67" t="s">
        <v>2462</v>
      </c>
      <c r="AC843" s="67" t="s">
        <v>2463</v>
      </c>
      <c r="AD843" s="67"/>
      <c r="AE843" s="67"/>
    </row>
    <row r="844" spans="1:31" hidden="1" x14ac:dyDescent="0.25">
      <c r="A844" s="66">
        <v>43644</v>
      </c>
      <c r="B844" s="67">
        <v>5688</v>
      </c>
      <c r="C844" s="67">
        <v>6126</v>
      </c>
      <c r="D844" s="67" t="s">
        <v>2457</v>
      </c>
      <c r="E844" s="67" t="s">
        <v>79</v>
      </c>
      <c r="F844" s="67" t="s">
        <v>59</v>
      </c>
      <c r="G844" s="68">
        <v>0.46875</v>
      </c>
      <c r="H844" s="69" t="s">
        <v>2458</v>
      </c>
      <c r="I844" s="69" t="s">
        <v>2459</v>
      </c>
      <c r="J844" s="67" t="s">
        <v>2460</v>
      </c>
      <c r="K844" s="67" t="s">
        <v>47</v>
      </c>
      <c r="L844" s="67">
        <v>40</v>
      </c>
      <c r="M844" s="67" t="s">
        <v>31</v>
      </c>
      <c r="N844" s="67" t="s">
        <v>459</v>
      </c>
      <c r="O844" s="67" t="s">
        <v>48</v>
      </c>
      <c r="P844" s="67" t="s">
        <v>49</v>
      </c>
      <c r="Q844" s="67" t="s">
        <v>36</v>
      </c>
      <c r="R844" s="67" t="s">
        <v>50</v>
      </c>
      <c r="S844" s="67" t="s">
        <v>3823</v>
      </c>
      <c r="T844" s="67" t="s">
        <v>36</v>
      </c>
      <c r="U844" s="67" t="s">
        <v>51</v>
      </c>
      <c r="V844" s="67" t="s">
        <v>37</v>
      </c>
      <c r="W844" s="67" t="s">
        <v>386</v>
      </c>
      <c r="X844" s="67" t="s">
        <v>71</v>
      </c>
      <c r="Y844" s="67" t="s">
        <v>103</v>
      </c>
      <c r="Z844" s="67" t="s">
        <v>52</v>
      </c>
      <c r="AA844" s="67" t="s">
        <v>2461</v>
      </c>
      <c r="AB844" s="67" t="s">
        <v>2462</v>
      </c>
      <c r="AC844" s="67" t="s">
        <v>2463</v>
      </c>
      <c r="AD844" s="67"/>
      <c r="AE844" s="67"/>
    </row>
    <row r="845" spans="1:31" hidden="1" x14ac:dyDescent="0.25">
      <c r="A845" s="66">
        <v>43644</v>
      </c>
      <c r="B845" s="67">
        <v>5681</v>
      </c>
      <c r="C845" s="67">
        <v>6202</v>
      </c>
      <c r="D845" s="67" t="s">
        <v>2801</v>
      </c>
      <c r="E845" s="67" t="s">
        <v>557</v>
      </c>
      <c r="F845" s="67" t="s">
        <v>537</v>
      </c>
      <c r="G845" s="68">
        <v>0.3125</v>
      </c>
      <c r="H845" s="69" t="s">
        <v>2802</v>
      </c>
      <c r="I845" s="69" t="s">
        <v>2803</v>
      </c>
      <c r="J845" s="67" t="s">
        <v>2804</v>
      </c>
      <c r="K845" s="67" t="s">
        <v>30</v>
      </c>
      <c r="L845" s="67">
        <v>87</v>
      </c>
      <c r="M845" s="67" t="s">
        <v>31</v>
      </c>
      <c r="N845" s="67" t="s">
        <v>32</v>
      </c>
      <c r="O845" s="67" t="s">
        <v>48</v>
      </c>
      <c r="P845" s="67" t="s">
        <v>62</v>
      </c>
      <c r="Q845" s="67" t="s">
        <v>60</v>
      </c>
      <c r="R845" s="67" t="s">
        <v>35</v>
      </c>
      <c r="S845" s="67" t="s">
        <v>521</v>
      </c>
      <c r="T845" s="67" t="s">
        <v>863</v>
      </c>
      <c r="U845" s="67" t="s">
        <v>44</v>
      </c>
      <c r="V845" s="67" t="s">
        <v>37</v>
      </c>
      <c r="W845" s="67" t="s">
        <v>54</v>
      </c>
      <c r="X845" s="67" t="s">
        <v>71</v>
      </c>
      <c r="Y845" s="67" t="s">
        <v>71</v>
      </c>
      <c r="Z845" s="67" t="s">
        <v>45</v>
      </c>
      <c r="AA845" s="67" t="s">
        <v>2805</v>
      </c>
      <c r="AB845" s="67" t="s">
        <v>2806</v>
      </c>
      <c r="AC845" s="67" t="s">
        <v>2807</v>
      </c>
      <c r="AD845" s="67"/>
      <c r="AE845" s="67"/>
    </row>
    <row r="846" spans="1:31" hidden="1" x14ac:dyDescent="0.25">
      <c r="A846" s="66">
        <v>43644</v>
      </c>
      <c r="B846" s="67">
        <v>5660</v>
      </c>
      <c r="C846" s="67">
        <v>6086</v>
      </c>
      <c r="D846" s="67" t="s">
        <v>2464</v>
      </c>
      <c r="E846" s="67" t="s">
        <v>121</v>
      </c>
      <c r="F846" s="67" t="s">
        <v>122</v>
      </c>
      <c r="G846" s="68">
        <v>0.51388888888888884</v>
      </c>
      <c r="H846" s="69" t="s">
        <v>2465</v>
      </c>
      <c r="I846" s="69" t="s">
        <v>2466</v>
      </c>
      <c r="J846" s="67" t="s">
        <v>2467</v>
      </c>
      <c r="K846" s="67" t="s">
        <v>30</v>
      </c>
      <c r="L846" s="67">
        <v>51</v>
      </c>
      <c r="M846" s="67" t="s">
        <v>31</v>
      </c>
      <c r="N846" s="67" t="s">
        <v>36</v>
      </c>
      <c r="O846" s="67" t="s">
        <v>36</v>
      </c>
      <c r="P846" s="67" t="s">
        <v>33</v>
      </c>
      <c r="Q846" s="67" t="s">
        <v>36</v>
      </c>
      <c r="R846" s="67" t="s">
        <v>76</v>
      </c>
      <c r="S846" s="67" t="s">
        <v>65</v>
      </c>
      <c r="T846" s="67" t="s">
        <v>36</v>
      </c>
      <c r="U846" s="67" t="s">
        <v>109</v>
      </c>
      <c r="V846" s="67" t="s">
        <v>66</v>
      </c>
      <c r="W846" s="67" t="s">
        <v>54</v>
      </c>
      <c r="X846" s="67" t="s">
        <v>107</v>
      </c>
      <c r="Y846" s="67" t="s">
        <v>129</v>
      </c>
      <c r="Z846" s="67" t="s">
        <v>108</v>
      </c>
      <c r="AA846" s="67" t="s">
        <v>2468</v>
      </c>
      <c r="AB846" s="67" t="s">
        <v>2469</v>
      </c>
      <c r="AC846" s="67"/>
      <c r="AD846" s="67"/>
      <c r="AE846" s="67"/>
    </row>
    <row r="847" spans="1:31" hidden="1" x14ac:dyDescent="0.25">
      <c r="A847" s="66">
        <v>43643</v>
      </c>
      <c r="B847" s="67">
        <v>5745</v>
      </c>
      <c r="C847" s="67">
        <v>6201</v>
      </c>
      <c r="D847" s="67" t="s">
        <v>2808</v>
      </c>
      <c r="E847" s="67" t="s">
        <v>557</v>
      </c>
      <c r="F847" s="67" t="s">
        <v>537</v>
      </c>
      <c r="G847" s="68"/>
      <c r="H847" s="69" t="s">
        <v>2809</v>
      </c>
      <c r="I847" s="69" t="s">
        <v>2810</v>
      </c>
      <c r="J847" s="67" t="s">
        <v>2811</v>
      </c>
      <c r="K847" s="67" t="s">
        <v>30</v>
      </c>
      <c r="L847" s="67">
        <v>84</v>
      </c>
      <c r="M847" s="67" t="s">
        <v>31</v>
      </c>
      <c r="N847" s="67" t="s">
        <v>32</v>
      </c>
      <c r="O847" s="67" t="s">
        <v>48</v>
      </c>
      <c r="P847" s="67" t="s">
        <v>62</v>
      </c>
      <c r="Q847" s="67" t="s">
        <v>60</v>
      </c>
      <c r="R847" s="67" t="s">
        <v>35</v>
      </c>
      <c r="S847" s="67" t="s">
        <v>521</v>
      </c>
      <c r="T847" s="67" t="s">
        <v>863</v>
      </c>
      <c r="U847" s="67" t="s">
        <v>44</v>
      </c>
      <c r="V847" s="67" t="s">
        <v>37</v>
      </c>
      <c r="W847" s="67" t="s">
        <v>38</v>
      </c>
      <c r="X847" s="67" t="s">
        <v>71</v>
      </c>
      <c r="Y847" s="67" t="s">
        <v>71</v>
      </c>
      <c r="Z847" s="67" t="s">
        <v>45</v>
      </c>
      <c r="AA847" s="67" t="s">
        <v>2812</v>
      </c>
      <c r="AB847" s="67" t="s">
        <v>2813</v>
      </c>
      <c r="AC847" s="67" t="s">
        <v>2814</v>
      </c>
      <c r="AD847" s="67"/>
      <c r="AE847" s="67"/>
    </row>
    <row r="848" spans="1:31" hidden="1" x14ac:dyDescent="0.25">
      <c r="A848" s="66">
        <v>43643</v>
      </c>
      <c r="B848" s="67">
        <v>5689</v>
      </c>
      <c r="C848" s="67">
        <v>6127</v>
      </c>
      <c r="D848" s="67" t="s">
        <v>2470</v>
      </c>
      <c r="E848" s="67" t="s">
        <v>121</v>
      </c>
      <c r="F848" s="67" t="s">
        <v>122</v>
      </c>
      <c r="G848" s="68">
        <v>0.66666666666666663</v>
      </c>
      <c r="H848" s="69" t="s">
        <v>2471</v>
      </c>
      <c r="I848" s="69" t="s">
        <v>2472</v>
      </c>
      <c r="J848" s="67" t="s">
        <v>2473</v>
      </c>
      <c r="K848" s="67" t="s">
        <v>47</v>
      </c>
      <c r="L848" s="67">
        <v>70</v>
      </c>
      <c r="M848" s="67" t="s">
        <v>31</v>
      </c>
      <c r="N848" s="67" t="s">
        <v>36</v>
      </c>
      <c r="O848" s="67" t="s">
        <v>36</v>
      </c>
      <c r="P848" s="67" t="s">
        <v>33</v>
      </c>
      <c r="Q848" s="67" t="s">
        <v>60</v>
      </c>
      <c r="R848" s="67" t="s">
        <v>76</v>
      </c>
      <c r="S848" s="67" t="s">
        <v>43</v>
      </c>
      <c r="T848" s="67" t="s">
        <v>36</v>
      </c>
      <c r="U848" s="67" t="s">
        <v>109</v>
      </c>
      <c r="V848" s="67" t="s">
        <v>66</v>
      </c>
      <c r="W848" s="67" t="s">
        <v>54</v>
      </c>
      <c r="X848" s="67" t="s">
        <v>107</v>
      </c>
      <c r="Y848" s="67" t="s">
        <v>129</v>
      </c>
      <c r="Z848" s="67" t="s">
        <v>108</v>
      </c>
      <c r="AA848" s="67" t="s">
        <v>2474</v>
      </c>
      <c r="AB848" s="67" t="s">
        <v>2475</v>
      </c>
      <c r="AC848" s="67" t="s">
        <v>2476</v>
      </c>
      <c r="AD848" s="67"/>
      <c r="AE848" s="67"/>
    </row>
    <row r="849" spans="1:31" hidden="1" x14ac:dyDescent="0.25">
      <c r="A849" s="66">
        <v>43643</v>
      </c>
      <c r="B849" s="67">
        <v>5687</v>
      </c>
      <c r="C849" s="67">
        <v>6124</v>
      </c>
      <c r="D849" s="67" t="s">
        <v>2477</v>
      </c>
      <c r="E849" s="67" t="s">
        <v>137</v>
      </c>
      <c r="F849" s="67" t="s">
        <v>122</v>
      </c>
      <c r="G849" s="68">
        <v>0.43402777777777779</v>
      </c>
      <c r="H849" s="69" t="s">
        <v>2478</v>
      </c>
      <c r="I849" s="69" t="s">
        <v>2479</v>
      </c>
      <c r="J849" s="67" t="s">
        <v>2480</v>
      </c>
      <c r="K849" s="67" t="s">
        <v>47</v>
      </c>
      <c r="L849" s="67">
        <v>8</v>
      </c>
      <c r="M849" s="67" t="s">
        <v>145</v>
      </c>
      <c r="N849" s="67" t="s">
        <v>519</v>
      </c>
      <c r="O849" s="67" t="s">
        <v>133</v>
      </c>
      <c r="P849" s="67" t="s">
        <v>49</v>
      </c>
      <c r="Q849" s="67" t="s">
        <v>36</v>
      </c>
      <c r="R849" s="67" t="s">
        <v>56</v>
      </c>
      <c r="S849" s="67" t="s">
        <v>862</v>
      </c>
      <c r="T849" s="67" t="s">
        <v>863</v>
      </c>
      <c r="U849" s="67" t="s">
        <v>51</v>
      </c>
      <c r="V849" s="67" t="s">
        <v>66</v>
      </c>
      <c r="W849" s="67" t="s">
        <v>54</v>
      </c>
      <c r="X849" s="67" t="s">
        <v>107</v>
      </c>
      <c r="Y849" s="67" t="s">
        <v>129</v>
      </c>
      <c r="Z849" s="67" t="s">
        <v>108</v>
      </c>
      <c r="AA849" s="67" t="s">
        <v>2481</v>
      </c>
      <c r="AB849" s="67" t="s">
        <v>2482</v>
      </c>
      <c r="AC849" s="67" t="s">
        <v>2483</v>
      </c>
      <c r="AD849" s="67"/>
      <c r="AE849" s="67"/>
    </row>
    <row r="850" spans="1:31" hidden="1" x14ac:dyDescent="0.25">
      <c r="A850" s="66">
        <v>43643</v>
      </c>
      <c r="B850" s="67">
        <v>5686</v>
      </c>
      <c r="C850" s="67">
        <v>6123</v>
      </c>
      <c r="D850" s="67" t="s">
        <v>2484</v>
      </c>
      <c r="E850" s="67" t="s">
        <v>699</v>
      </c>
      <c r="F850" s="67" t="s">
        <v>122</v>
      </c>
      <c r="G850" s="68">
        <v>0.4513888888888889</v>
      </c>
      <c r="H850" s="69" t="s">
        <v>2485</v>
      </c>
      <c r="I850" s="69" t="s">
        <v>2486</v>
      </c>
      <c r="J850" s="67" t="s">
        <v>2487</v>
      </c>
      <c r="K850" s="67" t="s">
        <v>30</v>
      </c>
      <c r="L850" s="67">
        <v>60</v>
      </c>
      <c r="M850" s="67" t="s">
        <v>31</v>
      </c>
      <c r="N850" s="67" t="s">
        <v>36</v>
      </c>
      <c r="O850" s="67" t="s">
        <v>36</v>
      </c>
      <c r="P850" s="67" t="s">
        <v>33</v>
      </c>
      <c r="Q850" s="67" t="s">
        <v>36</v>
      </c>
      <c r="R850" s="67" t="s">
        <v>35</v>
      </c>
      <c r="S850" s="67" t="s">
        <v>65</v>
      </c>
      <c r="T850" s="67" t="s">
        <v>36</v>
      </c>
      <c r="U850" s="67" t="s">
        <v>109</v>
      </c>
      <c r="V850" s="67" t="s">
        <v>66</v>
      </c>
      <c r="W850" s="67" t="s">
        <v>54</v>
      </c>
      <c r="X850" s="67" t="s">
        <v>107</v>
      </c>
      <c r="Y850" s="67" t="s">
        <v>129</v>
      </c>
      <c r="Z850" s="67" t="s">
        <v>108</v>
      </c>
      <c r="AA850" s="67" t="s">
        <v>2488</v>
      </c>
      <c r="AB850" s="67" t="s">
        <v>2489</v>
      </c>
      <c r="AC850" s="67" t="s">
        <v>2490</v>
      </c>
      <c r="AD850" s="67"/>
      <c r="AE850" s="67"/>
    </row>
    <row r="851" spans="1:31" hidden="1" x14ac:dyDescent="0.25">
      <c r="A851" s="66">
        <v>43643</v>
      </c>
      <c r="B851" s="67">
        <v>5670</v>
      </c>
      <c r="C851" s="67">
        <v>6105</v>
      </c>
      <c r="D851" s="67" t="s">
        <v>2491</v>
      </c>
      <c r="E851" s="67" t="s">
        <v>1248</v>
      </c>
      <c r="F851" s="67" t="s">
        <v>1248</v>
      </c>
      <c r="G851" s="68">
        <v>0.75</v>
      </c>
      <c r="H851" s="69" t="s">
        <v>2492</v>
      </c>
      <c r="I851" s="69" t="s">
        <v>2493</v>
      </c>
      <c r="J851" s="67" t="s">
        <v>2494</v>
      </c>
      <c r="K851" s="67" t="s">
        <v>47</v>
      </c>
      <c r="L851" s="67">
        <v>8</v>
      </c>
      <c r="M851" s="67" t="s">
        <v>31</v>
      </c>
      <c r="N851" s="67" t="s">
        <v>36</v>
      </c>
      <c r="O851" s="67" t="s">
        <v>48</v>
      </c>
      <c r="P851" s="67" t="s">
        <v>33</v>
      </c>
      <c r="Q851" s="67" t="s">
        <v>36</v>
      </c>
      <c r="R851" s="67" t="s">
        <v>76</v>
      </c>
      <c r="S851" s="67" t="s">
        <v>723</v>
      </c>
      <c r="T851" s="67" t="s">
        <v>863</v>
      </c>
      <c r="U851" s="67" t="s">
        <v>109</v>
      </c>
      <c r="V851" s="67" t="s">
        <v>66</v>
      </c>
      <c r="W851" s="67" t="s">
        <v>54</v>
      </c>
      <c r="X851" s="67" t="s">
        <v>107</v>
      </c>
      <c r="Y851" s="67" t="s">
        <v>129</v>
      </c>
      <c r="Z851" s="67" t="s">
        <v>108</v>
      </c>
      <c r="AA851" s="67" t="s">
        <v>2495</v>
      </c>
      <c r="AB851" s="67" t="s">
        <v>2496</v>
      </c>
      <c r="AC851" s="67" t="s">
        <v>2497</v>
      </c>
      <c r="AD851" s="67"/>
      <c r="AE851" s="67"/>
    </row>
    <row r="852" spans="1:31" hidden="1" x14ac:dyDescent="0.25">
      <c r="A852" s="66">
        <v>43643</v>
      </c>
      <c r="B852" s="67">
        <v>5661</v>
      </c>
      <c r="C852" s="67">
        <v>6087</v>
      </c>
      <c r="D852" s="67" t="s">
        <v>2498</v>
      </c>
      <c r="E852" s="67" t="s">
        <v>699</v>
      </c>
      <c r="F852" s="67" t="s">
        <v>122</v>
      </c>
      <c r="G852" s="68">
        <v>0.79166666666666663</v>
      </c>
      <c r="H852" s="69" t="s">
        <v>2499</v>
      </c>
      <c r="I852" s="69" t="s">
        <v>2500</v>
      </c>
      <c r="J852" s="67" t="s">
        <v>2501</v>
      </c>
      <c r="K852" s="67" t="s">
        <v>47</v>
      </c>
      <c r="L852" s="67">
        <v>13</v>
      </c>
      <c r="M852" s="67" t="s">
        <v>31</v>
      </c>
      <c r="N852" s="67" t="s">
        <v>459</v>
      </c>
      <c r="O852" s="67" t="s">
        <v>48</v>
      </c>
      <c r="P852" s="67" t="s">
        <v>33</v>
      </c>
      <c r="Q852" s="67" t="s">
        <v>36</v>
      </c>
      <c r="R852" s="67" t="s">
        <v>76</v>
      </c>
      <c r="S852" s="67" t="s">
        <v>65</v>
      </c>
      <c r="T852" s="67" t="s">
        <v>36</v>
      </c>
      <c r="U852" s="67" t="s">
        <v>109</v>
      </c>
      <c r="V852" s="67" t="s">
        <v>66</v>
      </c>
      <c r="W852" s="67" t="s">
        <v>54</v>
      </c>
      <c r="X852" s="67" t="s">
        <v>71</v>
      </c>
      <c r="Y852" s="67" t="s">
        <v>129</v>
      </c>
      <c r="Z852" s="67" t="s">
        <v>108</v>
      </c>
      <c r="AA852" s="67" t="s">
        <v>2502</v>
      </c>
      <c r="AB852" s="67"/>
      <c r="AC852" s="67"/>
      <c r="AD852" s="67"/>
      <c r="AE852" s="67"/>
    </row>
    <row r="853" spans="1:31" hidden="1" x14ac:dyDescent="0.25">
      <c r="A853" s="66">
        <v>43643</v>
      </c>
      <c r="B853" s="67">
        <v>5659</v>
      </c>
      <c r="C853" s="67">
        <v>6085</v>
      </c>
      <c r="D853" s="67" t="s">
        <v>2503</v>
      </c>
      <c r="E853" s="67" t="s">
        <v>780</v>
      </c>
      <c r="F853" s="67" t="s">
        <v>358</v>
      </c>
      <c r="G853" s="68">
        <v>0.85416666666666663</v>
      </c>
      <c r="H853" s="69" t="s">
        <v>5432</v>
      </c>
      <c r="I853" s="69" t="s">
        <v>2504</v>
      </c>
      <c r="J853" s="67" t="s">
        <v>2505</v>
      </c>
      <c r="K853" s="67" t="s">
        <v>47</v>
      </c>
      <c r="L853" s="67">
        <v>21</v>
      </c>
      <c r="M853" s="67" t="s">
        <v>31</v>
      </c>
      <c r="N853" s="67" t="s">
        <v>36</v>
      </c>
      <c r="O853" s="67" t="s">
        <v>48</v>
      </c>
      <c r="P853" s="67" t="s">
        <v>33</v>
      </c>
      <c r="Q853" s="67" t="s">
        <v>36</v>
      </c>
      <c r="R853" s="67" t="s">
        <v>35</v>
      </c>
      <c r="S853" s="67" t="s">
        <v>723</v>
      </c>
      <c r="T853" s="67" t="s">
        <v>502</v>
      </c>
      <c r="U853" s="67" t="s">
        <v>109</v>
      </c>
      <c r="V853" s="67" t="s">
        <v>66</v>
      </c>
      <c r="W853" s="67" t="s">
        <v>54</v>
      </c>
      <c r="X853" s="67" t="s">
        <v>107</v>
      </c>
      <c r="Y853" s="67" t="s">
        <v>129</v>
      </c>
      <c r="Z853" s="67" t="s">
        <v>108</v>
      </c>
      <c r="AA853" s="67" t="s">
        <v>2506</v>
      </c>
      <c r="AB853" s="67" t="s">
        <v>2507</v>
      </c>
      <c r="AC853" s="67" t="s">
        <v>2508</v>
      </c>
      <c r="AD853" s="67" t="s">
        <v>2509</v>
      </c>
      <c r="AE853" s="67"/>
    </row>
    <row r="854" spans="1:31" hidden="1" x14ac:dyDescent="0.25">
      <c r="A854" s="66">
        <v>43642</v>
      </c>
      <c r="B854" s="67">
        <v>5684</v>
      </c>
      <c r="C854" s="67">
        <v>6121</v>
      </c>
      <c r="D854" s="67" t="s">
        <v>2510</v>
      </c>
      <c r="E854" s="67" t="s">
        <v>111</v>
      </c>
      <c r="F854" s="67" t="s">
        <v>41</v>
      </c>
      <c r="G854" s="68">
        <v>0.47361111111111109</v>
      </c>
      <c r="H854" s="69" t="s">
        <v>2511</v>
      </c>
      <c r="I854" s="69" t="s">
        <v>2512</v>
      </c>
      <c r="J854" s="67" t="s">
        <v>2513</v>
      </c>
      <c r="K854" s="67" t="s">
        <v>47</v>
      </c>
      <c r="L854" s="67"/>
      <c r="M854" s="67" t="s">
        <v>170</v>
      </c>
      <c r="N854" s="67" t="s">
        <v>36</v>
      </c>
      <c r="O854" s="67" t="s">
        <v>53</v>
      </c>
      <c r="P854" s="67" t="s">
        <v>42</v>
      </c>
      <c r="Q854" s="67" t="s">
        <v>36</v>
      </c>
      <c r="R854" s="67" t="s">
        <v>35</v>
      </c>
      <c r="S854" s="67" t="s">
        <v>61</v>
      </c>
      <c r="T854" s="67" t="s">
        <v>927</v>
      </c>
      <c r="U854" s="67" t="s">
        <v>44</v>
      </c>
      <c r="V854" s="67" t="s">
        <v>37</v>
      </c>
      <c r="W854" s="67" t="s">
        <v>36</v>
      </c>
      <c r="X854" s="67" t="s">
        <v>39</v>
      </c>
      <c r="Y854" s="67" t="s">
        <v>39</v>
      </c>
      <c r="Z854" s="67" t="s">
        <v>45</v>
      </c>
      <c r="AA854" s="67" t="s">
        <v>3711</v>
      </c>
      <c r="AB854" s="67" t="s">
        <v>2514</v>
      </c>
      <c r="AC854" s="67" t="s">
        <v>2515</v>
      </c>
      <c r="AD854" s="67" t="s">
        <v>2516</v>
      </c>
      <c r="AE854" s="67" t="s">
        <v>3712</v>
      </c>
    </row>
    <row r="855" spans="1:31" hidden="1" x14ac:dyDescent="0.25">
      <c r="A855" s="66">
        <v>43642</v>
      </c>
      <c r="B855" s="67">
        <v>5668</v>
      </c>
      <c r="C855" s="67">
        <v>6094</v>
      </c>
      <c r="D855" s="67" t="s">
        <v>2517</v>
      </c>
      <c r="E855" s="67" t="s">
        <v>137</v>
      </c>
      <c r="F855" s="67" t="s">
        <v>122</v>
      </c>
      <c r="G855" s="68">
        <v>0.625</v>
      </c>
      <c r="H855" s="69" t="s">
        <v>2518</v>
      </c>
      <c r="I855" s="69" t="s">
        <v>2519</v>
      </c>
      <c r="J855" s="67" t="s">
        <v>2520</v>
      </c>
      <c r="K855" s="67" t="s">
        <v>148</v>
      </c>
      <c r="L855" s="67"/>
      <c r="M855" s="67" t="s">
        <v>31</v>
      </c>
      <c r="N855" s="67" t="s">
        <v>459</v>
      </c>
      <c r="O855" s="67" t="s">
        <v>36</v>
      </c>
      <c r="P855" s="67" t="s">
        <v>49</v>
      </c>
      <c r="Q855" s="67" t="s">
        <v>378</v>
      </c>
      <c r="R855" s="67" t="s">
        <v>50</v>
      </c>
      <c r="S855" s="67" t="s">
        <v>65</v>
      </c>
      <c r="T855" s="67" t="s">
        <v>147</v>
      </c>
      <c r="U855" s="67" t="s">
        <v>51</v>
      </c>
      <c r="V855" s="67" t="s">
        <v>66</v>
      </c>
      <c r="W855" s="67" t="s">
        <v>128</v>
      </c>
      <c r="X855" s="67" t="s">
        <v>107</v>
      </c>
      <c r="Y855" s="67" t="s">
        <v>158</v>
      </c>
      <c r="Z855" s="67" t="s">
        <v>108</v>
      </c>
      <c r="AA855" s="67" t="s">
        <v>2521</v>
      </c>
      <c r="AB855" s="67"/>
      <c r="AC855" s="67"/>
      <c r="AD855" s="67"/>
      <c r="AE855" s="67"/>
    </row>
    <row r="856" spans="1:31" hidden="1" x14ac:dyDescent="0.25">
      <c r="A856" s="66">
        <v>43642</v>
      </c>
      <c r="B856" s="67">
        <v>5668</v>
      </c>
      <c r="C856" s="67">
        <v>6095</v>
      </c>
      <c r="D856" s="67" t="s">
        <v>2517</v>
      </c>
      <c r="E856" s="67" t="s">
        <v>137</v>
      </c>
      <c r="F856" s="67" t="s">
        <v>122</v>
      </c>
      <c r="G856" s="68">
        <v>0.625</v>
      </c>
      <c r="H856" s="69" t="s">
        <v>2518</v>
      </c>
      <c r="I856" s="69" t="s">
        <v>2519</v>
      </c>
      <c r="J856" s="67" t="s">
        <v>2520</v>
      </c>
      <c r="K856" s="67" t="s">
        <v>148</v>
      </c>
      <c r="L856" s="67"/>
      <c r="M856" s="67" t="s">
        <v>31</v>
      </c>
      <c r="N856" s="67" t="s">
        <v>459</v>
      </c>
      <c r="O856" s="67" t="s">
        <v>36</v>
      </c>
      <c r="P856" s="67" t="s">
        <v>49</v>
      </c>
      <c r="Q856" s="67" t="s">
        <v>378</v>
      </c>
      <c r="R856" s="67" t="s">
        <v>50</v>
      </c>
      <c r="S856" s="67" t="s">
        <v>65</v>
      </c>
      <c r="T856" s="67" t="s">
        <v>147</v>
      </c>
      <c r="U856" s="67" t="s">
        <v>51</v>
      </c>
      <c r="V856" s="67" t="s">
        <v>66</v>
      </c>
      <c r="W856" s="67" t="s">
        <v>128</v>
      </c>
      <c r="X856" s="67" t="s">
        <v>107</v>
      </c>
      <c r="Y856" s="67" t="s">
        <v>158</v>
      </c>
      <c r="Z856" s="67" t="s">
        <v>108</v>
      </c>
      <c r="AA856" s="67" t="s">
        <v>2521</v>
      </c>
      <c r="AB856" s="67"/>
      <c r="AC856" s="67"/>
      <c r="AD856" s="67"/>
      <c r="AE856" s="67"/>
    </row>
    <row r="857" spans="1:31" hidden="1" x14ac:dyDescent="0.25">
      <c r="A857" s="66">
        <v>43642</v>
      </c>
      <c r="B857" s="67">
        <v>5668</v>
      </c>
      <c r="C857" s="67">
        <v>6096</v>
      </c>
      <c r="D857" s="67" t="s">
        <v>2517</v>
      </c>
      <c r="E857" s="67" t="s">
        <v>137</v>
      </c>
      <c r="F857" s="67" t="s">
        <v>122</v>
      </c>
      <c r="G857" s="68">
        <v>0.625</v>
      </c>
      <c r="H857" s="69" t="s">
        <v>2518</v>
      </c>
      <c r="I857" s="69" t="s">
        <v>2519</v>
      </c>
      <c r="J857" s="67" t="s">
        <v>2520</v>
      </c>
      <c r="K857" s="67" t="s">
        <v>148</v>
      </c>
      <c r="L857" s="67"/>
      <c r="M857" s="67" t="s">
        <v>31</v>
      </c>
      <c r="N857" s="67" t="s">
        <v>459</v>
      </c>
      <c r="O857" s="67" t="s">
        <v>36</v>
      </c>
      <c r="P857" s="67" t="s">
        <v>49</v>
      </c>
      <c r="Q857" s="67" t="s">
        <v>378</v>
      </c>
      <c r="R857" s="67" t="s">
        <v>50</v>
      </c>
      <c r="S857" s="67" t="s">
        <v>65</v>
      </c>
      <c r="T857" s="67" t="s">
        <v>147</v>
      </c>
      <c r="U857" s="67" t="s">
        <v>51</v>
      </c>
      <c r="V857" s="67" t="s">
        <v>66</v>
      </c>
      <c r="W857" s="67" t="s">
        <v>128</v>
      </c>
      <c r="X857" s="67" t="s">
        <v>107</v>
      </c>
      <c r="Y857" s="67" t="s">
        <v>104</v>
      </c>
      <c r="Z857" s="67" t="s">
        <v>108</v>
      </c>
      <c r="AA857" s="67" t="s">
        <v>2521</v>
      </c>
      <c r="AB857" s="67"/>
      <c r="AC857" s="67"/>
      <c r="AD857" s="67"/>
      <c r="AE857" s="67"/>
    </row>
    <row r="858" spans="1:31" hidden="1" x14ac:dyDescent="0.25">
      <c r="A858" s="66">
        <v>43642</v>
      </c>
      <c r="B858" s="67">
        <v>5668</v>
      </c>
      <c r="C858" s="67">
        <v>6097</v>
      </c>
      <c r="D858" s="67" t="s">
        <v>2517</v>
      </c>
      <c r="E858" s="67" t="s">
        <v>137</v>
      </c>
      <c r="F858" s="67" t="s">
        <v>122</v>
      </c>
      <c r="G858" s="68">
        <v>0.625</v>
      </c>
      <c r="H858" s="69" t="s">
        <v>2518</v>
      </c>
      <c r="I858" s="69" t="s">
        <v>2519</v>
      </c>
      <c r="J858" s="67" t="s">
        <v>2520</v>
      </c>
      <c r="K858" s="67" t="s">
        <v>148</v>
      </c>
      <c r="L858" s="67"/>
      <c r="M858" s="67" t="s">
        <v>31</v>
      </c>
      <c r="N858" s="67" t="s">
        <v>459</v>
      </c>
      <c r="O858" s="67" t="s">
        <v>36</v>
      </c>
      <c r="P858" s="67" t="s">
        <v>49</v>
      </c>
      <c r="Q858" s="67" t="s">
        <v>378</v>
      </c>
      <c r="R858" s="67" t="s">
        <v>50</v>
      </c>
      <c r="S858" s="67" t="s">
        <v>65</v>
      </c>
      <c r="T858" s="67" t="s">
        <v>147</v>
      </c>
      <c r="U858" s="67" t="s">
        <v>51</v>
      </c>
      <c r="V858" s="67" t="s">
        <v>66</v>
      </c>
      <c r="W858" s="67" t="s">
        <v>128</v>
      </c>
      <c r="X858" s="67" t="s">
        <v>107</v>
      </c>
      <c r="Y858" s="67" t="s">
        <v>104</v>
      </c>
      <c r="Z858" s="67" t="s">
        <v>108</v>
      </c>
      <c r="AA858" s="67" t="s">
        <v>2521</v>
      </c>
      <c r="AB858" s="67"/>
      <c r="AC858" s="67"/>
      <c r="AD858" s="67"/>
      <c r="AE858" s="67"/>
    </row>
    <row r="859" spans="1:31" hidden="1" x14ac:dyDescent="0.25">
      <c r="A859" s="66">
        <v>43642</v>
      </c>
      <c r="B859" s="67">
        <v>5668</v>
      </c>
      <c r="C859" s="67">
        <v>6098</v>
      </c>
      <c r="D859" s="67" t="s">
        <v>2517</v>
      </c>
      <c r="E859" s="67" t="s">
        <v>137</v>
      </c>
      <c r="F859" s="67" t="s">
        <v>122</v>
      </c>
      <c r="G859" s="68">
        <v>0.625</v>
      </c>
      <c r="H859" s="69" t="s">
        <v>2518</v>
      </c>
      <c r="I859" s="69" t="s">
        <v>2519</v>
      </c>
      <c r="J859" s="67" t="s">
        <v>2520</v>
      </c>
      <c r="K859" s="67" t="s">
        <v>148</v>
      </c>
      <c r="L859" s="67"/>
      <c r="M859" s="67" t="s">
        <v>31</v>
      </c>
      <c r="N859" s="67" t="s">
        <v>459</v>
      </c>
      <c r="O859" s="67" t="s">
        <v>36</v>
      </c>
      <c r="P859" s="67" t="s">
        <v>49</v>
      </c>
      <c r="Q859" s="67" t="s">
        <v>378</v>
      </c>
      <c r="R859" s="67" t="s">
        <v>50</v>
      </c>
      <c r="S859" s="67" t="s">
        <v>65</v>
      </c>
      <c r="T859" s="67" t="s">
        <v>147</v>
      </c>
      <c r="U859" s="67" t="s">
        <v>51</v>
      </c>
      <c r="V859" s="67" t="s">
        <v>66</v>
      </c>
      <c r="W859" s="67" t="s">
        <v>128</v>
      </c>
      <c r="X859" s="67" t="s">
        <v>107</v>
      </c>
      <c r="Y859" s="67" t="s">
        <v>104</v>
      </c>
      <c r="Z859" s="67" t="s">
        <v>108</v>
      </c>
      <c r="AA859" s="67" t="s">
        <v>2521</v>
      </c>
      <c r="AB859" s="67"/>
      <c r="AC859" s="67"/>
      <c r="AD859" s="67"/>
      <c r="AE859" s="67"/>
    </row>
    <row r="860" spans="1:31" hidden="1" x14ac:dyDescent="0.25">
      <c r="A860" s="66">
        <v>43642</v>
      </c>
      <c r="B860" s="67">
        <v>5668</v>
      </c>
      <c r="C860" s="67">
        <v>6099</v>
      </c>
      <c r="D860" s="67" t="s">
        <v>2517</v>
      </c>
      <c r="E860" s="67" t="s">
        <v>137</v>
      </c>
      <c r="F860" s="67" t="s">
        <v>122</v>
      </c>
      <c r="G860" s="68">
        <v>0.625</v>
      </c>
      <c r="H860" s="69" t="s">
        <v>2518</v>
      </c>
      <c r="I860" s="69" t="s">
        <v>2519</v>
      </c>
      <c r="J860" s="67" t="s">
        <v>2520</v>
      </c>
      <c r="K860" s="67" t="s">
        <v>148</v>
      </c>
      <c r="L860" s="67"/>
      <c r="M860" s="67" t="s">
        <v>31</v>
      </c>
      <c r="N860" s="67" t="s">
        <v>459</v>
      </c>
      <c r="O860" s="67" t="s">
        <v>36</v>
      </c>
      <c r="P860" s="67" t="s">
        <v>49</v>
      </c>
      <c r="Q860" s="67" t="s">
        <v>378</v>
      </c>
      <c r="R860" s="67" t="s">
        <v>50</v>
      </c>
      <c r="S860" s="67" t="s">
        <v>65</v>
      </c>
      <c r="T860" s="67" t="s">
        <v>147</v>
      </c>
      <c r="U860" s="67" t="s">
        <v>51</v>
      </c>
      <c r="V860" s="67" t="s">
        <v>66</v>
      </c>
      <c r="W860" s="67" t="s">
        <v>128</v>
      </c>
      <c r="X860" s="67" t="s">
        <v>107</v>
      </c>
      <c r="Y860" s="67" t="s">
        <v>104</v>
      </c>
      <c r="Z860" s="67" t="s">
        <v>108</v>
      </c>
      <c r="AA860" s="67" t="s">
        <v>2521</v>
      </c>
      <c r="AB860" s="67"/>
      <c r="AC860" s="67"/>
      <c r="AD860" s="67"/>
      <c r="AE860" s="67"/>
    </row>
    <row r="861" spans="1:31" hidden="1" x14ac:dyDescent="0.25">
      <c r="A861" s="66">
        <v>43642</v>
      </c>
      <c r="B861" s="67">
        <v>5668</v>
      </c>
      <c r="C861" s="67">
        <v>6100</v>
      </c>
      <c r="D861" s="67" t="s">
        <v>2517</v>
      </c>
      <c r="E861" s="67" t="s">
        <v>137</v>
      </c>
      <c r="F861" s="67" t="s">
        <v>122</v>
      </c>
      <c r="G861" s="68">
        <v>0.625</v>
      </c>
      <c r="H861" s="69" t="s">
        <v>2518</v>
      </c>
      <c r="I861" s="69" t="s">
        <v>2519</v>
      </c>
      <c r="J861" s="67" t="s">
        <v>2520</v>
      </c>
      <c r="K861" s="67" t="s">
        <v>148</v>
      </c>
      <c r="L861" s="67"/>
      <c r="M861" s="67" t="s">
        <v>31</v>
      </c>
      <c r="N861" s="67" t="s">
        <v>459</v>
      </c>
      <c r="O861" s="67" t="s">
        <v>36</v>
      </c>
      <c r="P861" s="67" t="s">
        <v>49</v>
      </c>
      <c r="Q861" s="67" t="s">
        <v>378</v>
      </c>
      <c r="R861" s="67" t="s">
        <v>50</v>
      </c>
      <c r="S861" s="67" t="s">
        <v>65</v>
      </c>
      <c r="T861" s="67" t="s">
        <v>147</v>
      </c>
      <c r="U861" s="67" t="s">
        <v>51</v>
      </c>
      <c r="V861" s="67" t="s">
        <v>66</v>
      </c>
      <c r="W861" s="67" t="s">
        <v>128</v>
      </c>
      <c r="X861" s="67" t="s">
        <v>107</v>
      </c>
      <c r="Y861" s="67" t="s">
        <v>104</v>
      </c>
      <c r="Z861" s="67" t="s">
        <v>108</v>
      </c>
      <c r="AA861" s="67" t="s">
        <v>2521</v>
      </c>
      <c r="AB861" s="67"/>
      <c r="AC861" s="67"/>
      <c r="AD861" s="67"/>
      <c r="AE861" s="67"/>
    </row>
    <row r="862" spans="1:31" hidden="1" x14ac:dyDescent="0.25">
      <c r="A862" s="66">
        <v>43642</v>
      </c>
      <c r="B862" s="67">
        <v>5668</v>
      </c>
      <c r="C862" s="67">
        <v>6101</v>
      </c>
      <c r="D862" s="67" t="s">
        <v>2517</v>
      </c>
      <c r="E862" s="67" t="s">
        <v>137</v>
      </c>
      <c r="F862" s="67" t="s">
        <v>122</v>
      </c>
      <c r="G862" s="68">
        <v>0.625</v>
      </c>
      <c r="H862" s="69" t="s">
        <v>2518</v>
      </c>
      <c r="I862" s="69" t="s">
        <v>2519</v>
      </c>
      <c r="J862" s="67" t="s">
        <v>2520</v>
      </c>
      <c r="K862" s="67" t="s">
        <v>148</v>
      </c>
      <c r="L862" s="67"/>
      <c r="M862" s="67" t="s">
        <v>31</v>
      </c>
      <c r="N862" s="67" t="s">
        <v>459</v>
      </c>
      <c r="O862" s="67" t="s">
        <v>36</v>
      </c>
      <c r="P862" s="67" t="s">
        <v>49</v>
      </c>
      <c r="Q862" s="67" t="s">
        <v>378</v>
      </c>
      <c r="R862" s="67" t="s">
        <v>50</v>
      </c>
      <c r="S862" s="67" t="s">
        <v>65</v>
      </c>
      <c r="T862" s="67" t="s">
        <v>147</v>
      </c>
      <c r="U862" s="67" t="s">
        <v>51</v>
      </c>
      <c r="V862" s="67" t="s">
        <v>66</v>
      </c>
      <c r="W862" s="67" t="s">
        <v>128</v>
      </c>
      <c r="X862" s="67" t="s">
        <v>107</v>
      </c>
      <c r="Y862" s="67" t="s">
        <v>104</v>
      </c>
      <c r="Z862" s="67" t="s">
        <v>108</v>
      </c>
      <c r="AA862" s="67" t="s">
        <v>2521</v>
      </c>
      <c r="AB862" s="67"/>
      <c r="AC862" s="67"/>
      <c r="AD862" s="67"/>
      <c r="AE862" s="67"/>
    </row>
    <row r="863" spans="1:31" hidden="1" x14ac:dyDescent="0.25">
      <c r="A863" s="66">
        <v>43642</v>
      </c>
      <c r="B863" s="67">
        <v>5668</v>
      </c>
      <c r="C863" s="67">
        <v>6102</v>
      </c>
      <c r="D863" s="67" t="s">
        <v>2517</v>
      </c>
      <c r="E863" s="67" t="s">
        <v>137</v>
      </c>
      <c r="F863" s="67" t="s">
        <v>122</v>
      </c>
      <c r="G863" s="68">
        <v>0.625</v>
      </c>
      <c r="H863" s="69" t="s">
        <v>2518</v>
      </c>
      <c r="I863" s="69" t="s">
        <v>2519</v>
      </c>
      <c r="J863" s="67" t="s">
        <v>2520</v>
      </c>
      <c r="K863" s="67" t="s">
        <v>148</v>
      </c>
      <c r="L863" s="67"/>
      <c r="M863" s="67" t="s">
        <v>31</v>
      </c>
      <c r="N863" s="67" t="s">
        <v>459</v>
      </c>
      <c r="O863" s="67" t="s">
        <v>36</v>
      </c>
      <c r="P863" s="67" t="s">
        <v>49</v>
      </c>
      <c r="Q863" s="67" t="s">
        <v>378</v>
      </c>
      <c r="R863" s="67" t="s">
        <v>50</v>
      </c>
      <c r="S863" s="67" t="s">
        <v>65</v>
      </c>
      <c r="T863" s="67" t="s">
        <v>147</v>
      </c>
      <c r="U863" s="67" t="s">
        <v>51</v>
      </c>
      <c r="V863" s="67" t="s">
        <v>66</v>
      </c>
      <c r="W863" s="67" t="s">
        <v>128</v>
      </c>
      <c r="X863" s="67" t="s">
        <v>107</v>
      </c>
      <c r="Y863" s="67" t="s">
        <v>104</v>
      </c>
      <c r="Z863" s="67" t="s">
        <v>108</v>
      </c>
      <c r="AA863" s="67" t="s">
        <v>2521</v>
      </c>
      <c r="AB863" s="67"/>
      <c r="AC863" s="67"/>
      <c r="AD863" s="67"/>
      <c r="AE863" s="67"/>
    </row>
    <row r="864" spans="1:31" hidden="1" x14ac:dyDescent="0.25">
      <c r="A864" s="66">
        <v>43642</v>
      </c>
      <c r="B864" s="67">
        <v>5658</v>
      </c>
      <c r="C864" s="67">
        <v>6084</v>
      </c>
      <c r="D864" s="67" t="s">
        <v>2522</v>
      </c>
      <c r="E864" s="67" t="s">
        <v>1390</v>
      </c>
      <c r="F864" s="67" t="s">
        <v>123</v>
      </c>
      <c r="G864" s="68">
        <v>0.45833333333333331</v>
      </c>
      <c r="H864" s="69" t="s">
        <v>2523</v>
      </c>
      <c r="I864" s="69" t="s">
        <v>2524</v>
      </c>
      <c r="J864" s="67" t="s">
        <v>2525</v>
      </c>
      <c r="K864" s="67" t="s">
        <v>47</v>
      </c>
      <c r="L864" s="67">
        <v>59</v>
      </c>
      <c r="M864" s="67" t="s">
        <v>31</v>
      </c>
      <c r="N864" s="67" t="s">
        <v>36</v>
      </c>
      <c r="O864" s="67" t="s">
        <v>36</v>
      </c>
      <c r="P864" s="67" t="s">
        <v>33</v>
      </c>
      <c r="Q864" s="67" t="s">
        <v>36</v>
      </c>
      <c r="R864" s="67" t="s">
        <v>35</v>
      </c>
      <c r="S864" s="67" t="s">
        <v>65</v>
      </c>
      <c r="T864" s="67" t="s">
        <v>147</v>
      </c>
      <c r="U864" s="67" t="s">
        <v>109</v>
      </c>
      <c r="V864" s="67" t="s">
        <v>66</v>
      </c>
      <c r="W864" s="67" t="s">
        <v>54</v>
      </c>
      <c r="X864" s="67" t="s">
        <v>107</v>
      </c>
      <c r="Y864" s="67" t="s">
        <v>129</v>
      </c>
      <c r="Z864" s="67" t="s">
        <v>108</v>
      </c>
      <c r="AA864" s="67" t="s">
        <v>2526</v>
      </c>
      <c r="AB864" s="67" t="s">
        <v>2507</v>
      </c>
      <c r="AC864" s="67" t="s">
        <v>2527</v>
      </c>
      <c r="AD864" s="67" t="s">
        <v>2528</v>
      </c>
      <c r="AE864" s="67"/>
    </row>
    <row r="865" spans="1:31" hidden="1" x14ac:dyDescent="0.25">
      <c r="A865" s="66">
        <v>43642</v>
      </c>
      <c r="B865" s="67">
        <v>5651</v>
      </c>
      <c r="C865" s="67">
        <v>6077</v>
      </c>
      <c r="D865" s="67" t="s">
        <v>2529</v>
      </c>
      <c r="E865" s="67" t="s">
        <v>137</v>
      </c>
      <c r="F865" s="67" t="s">
        <v>122</v>
      </c>
      <c r="G865" s="68">
        <v>0.3125</v>
      </c>
      <c r="H865" s="69" t="s">
        <v>2530</v>
      </c>
      <c r="I865" s="69" t="s">
        <v>2531</v>
      </c>
      <c r="J865" s="67" t="s">
        <v>2532</v>
      </c>
      <c r="K865" s="67" t="s">
        <v>47</v>
      </c>
      <c r="L865" s="67">
        <v>79</v>
      </c>
      <c r="M865" s="67" t="s">
        <v>166</v>
      </c>
      <c r="N865" s="67" t="s">
        <v>36</v>
      </c>
      <c r="O865" s="67" t="s">
        <v>53</v>
      </c>
      <c r="P865" s="67" t="s">
        <v>42</v>
      </c>
      <c r="Q865" s="67" t="s">
        <v>36</v>
      </c>
      <c r="R865" s="67" t="s">
        <v>35</v>
      </c>
      <c r="S865" s="67" t="s">
        <v>723</v>
      </c>
      <c r="T865" s="67" t="s">
        <v>36</v>
      </c>
      <c r="U865" s="67" t="s">
        <v>70</v>
      </c>
      <c r="V865" s="67" t="s">
        <v>157</v>
      </c>
      <c r="W865" s="67" t="s">
        <v>54</v>
      </c>
      <c r="X865" s="67" t="s">
        <v>39</v>
      </c>
      <c r="Y865" s="67" t="s">
        <v>39</v>
      </c>
      <c r="Z865" s="67" t="s">
        <v>45</v>
      </c>
      <c r="AA865" s="67" t="s">
        <v>2533</v>
      </c>
      <c r="AB865" s="67" t="s">
        <v>2534</v>
      </c>
      <c r="AC865" s="67" t="s">
        <v>2535</v>
      </c>
      <c r="AD865" s="67" t="s">
        <v>2536</v>
      </c>
      <c r="AE865" s="67"/>
    </row>
    <row r="866" spans="1:31" hidden="1" x14ac:dyDescent="0.25">
      <c r="A866" s="66">
        <v>43641</v>
      </c>
      <c r="B866" s="67">
        <v>5679</v>
      </c>
      <c r="C866" s="67">
        <v>6115</v>
      </c>
      <c r="D866" s="67" t="s">
        <v>2537</v>
      </c>
      <c r="E866" s="67" t="s">
        <v>2253</v>
      </c>
      <c r="F866" s="67" t="s">
        <v>327</v>
      </c>
      <c r="G866" s="68"/>
      <c r="H866" s="69" t="s">
        <v>2538</v>
      </c>
      <c r="I866" s="69" t="s">
        <v>2539</v>
      </c>
      <c r="J866" s="67" t="s">
        <v>2540</v>
      </c>
      <c r="K866" s="67" t="s">
        <v>47</v>
      </c>
      <c r="L866" s="67">
        <v>8</v>
      </c>
      <c r="M866" s="67" t="s">
        <v>31</v>
      </c>
      <c r="N866" s="67" t="s">
        <v>408</v>
      </c>
      <c r="O866" s="67" t="s">
        <v>36</v>
      </c>
      <c r="P866" s="67" t="s">
        <v>49</v>
      </c>
      <c r="Q866" s="67" t="s">
        <v>36</v>
      </c>
      <c r="R866" s="67" t="s">
        <v>50</v>
      </c>
      <c r="S866" s="67" t="s">
        <v>57</v>
      </c>
      <c r="T866" s="67" t="s">
        <v>36</v>
      </c>
      <c r="U866" s="67" t="s">
        <v>51</v>
      </c>
      <c r="V866" s="67" t="s">
        <v>37</v>
      </c>
      <c r="W866" s="67" t="s">
        <v>38</v>
      </c>
      <c r="X866" s="67" t="s">
        <v>71</v>
      </c>
      <c r="Y866" s="67" t="s">
        <v>103</v>
      </c>
      <c r="Z866" s="67" t="s">
        <v>52</v>
      </c>
      <c r="AA866" s="67" t="s">
        <v>2541</v>
      </c>
      <c r="AB866" s="67" t="s">
        <v>2542</v>
      </c>
      <c r="AC866" s="67" t="s">
        <v>2543</v>
      </c>
      <c r="AD866" s="67"/>
      <c r="AE866" s="67"/>
    </row>
    <row r="867" spans="1:31" hidden="1" x14ac:dyDescent="0.25">
      <c r="A867" s="66">
        <v>43641</v>
      </c>
      <c r="B867" s="67">
        <v>5679</v>
      </c>
      <c r="C867" s="67">
        <v>6116</v>
      </c>
      <c r="D867" s="67" t="s">
        <v>2537</v>
      </c>
      <c r="E867" s="67" t="s">
        <v>2253</v>
      </c>
      <c r="F867" s="67" t="s">
        <v>327</v>
      </c>
      <c r="G867" s="68"/>
      <c r="H867" s="69" t="s">
        <v>2538</v>
      </c>
      <c r="I867" s="69" t="s">
        <v>2539</v>
      </c>
      <c r="J867" s="67" t="s">
        <v>2540</v>
      </c>
      <c r="K867" s="67" t="s">
        <v>47</v>
      </c>
      <c r="L867" s="67">
        <v>8</v>
      </c>
      <c r="M867" s="67" t="s">
        <v>31</v>
      </c>
      <c r="N867" s="67" t="s">
        <v>408</v>
      </c>
      <c r="O867" s="67" t="s">
        <v>36</v>
      </c>
      <c r="P867" s="67" t="s">
        <v>49</v>
      </c>
      <c r="Q867" s="67" t="s">
        <v>36</v>
      </c>
      <c r="R867" s="67" t="s">
        <v>50</v>
      </c>
      <c r="S867" s="67" t="s">
        <v>57</v>
      </c>
      <c r="T867" s="67" t="s">
        <v>36</v>
      </c>
      <c r="U867" s="67" t="s">
        <v>51</v>
      </c>
      <c r="V867" s="67" t="s">
        <v>37</v>
      </c>
      <c r="W867" s="67" t="s">
        <v>38</v>
      </c>
      <c r="X867" s="67" t="s">
        <v>71</v>
      </c>
      <c r="Y867" s="67" t="s">
        <v>103</v>
      </c>
      <c r="Z867" s="67" t="s">
        <v>52</v>
      </c>
      <c r="AA867" s="67" t="s">
        <v>2541</v>
      </c>
      <c r="AB867" s="67" t="s">
        <v>2542</v>
      </c>
      <c r="AC867" s="67" t="s">
        <v>2543</v>
      </c>
      <c r="AD867" s="67"/>
      <c r="AE867" s="67"/>
    </row>
    <row r="868" spans="1:31" hidden="1" x14ac:dyDescent="0.25">
      <c r="A868" s="66">
        <v>43641</v>
      </c>
      <c r="B868" s="67">
        <v>5679</v>
      </c>
      <c r="C868" s="67">
        <v>6117</v>
      </c>
      <c r="D868" s="67" t="s">
        <v>2537</v>
      </c>
      <c r="E868" s="67" t="s">
        <v>2253</v>
      </c>
      <c r="F868" s="67" t="s">
        <v>327</v>
      </c>
      <c r="G868" s="68"/>
      <c r="H868" s="69" t="s">
        <v>2538</v>
      </c>
      <c r="I868" s="69" t="s">
        <v>2539</v>
      </c>
      <c r="J868" s="67" t="s">
        <v>2540</v>
      </c>
      <c r="K868" s="67" t="s">
        <v>30</v>
      </c>
      <c r="L868" s="67">
        <v>35</v>
      </c>
      <c r="M868" s="67" t="s">
        <v>31</v>
      </c>
      <c r="N868" s="67" t="s">
        <v>408</v>
      </c>
      <c r="O868" s="67" t="s">
        <v>36</v>
      </c>
      <c r="P868" s="67" t="s">
        <v>49</v>
      </c>
      <c r="Q868" s="67" t="s">
        <v>36</v>
      </c>
      <c r="R868" s="67" t="s">
        <v>50</v>
      </c>
      <c r="S868" s="67" t="s">
        <v>57</v>
      </c>
      <c r="T868" s="67" t="s">
        <v>36</v>
      </c>
      <c r="U868" s="67" t="s">
        <v>51</v>
      </c>
      <c r="V868" s="67" t="s">
        <v>37</v>
      </c>
      <c r="W868" s="67" t="s">
        <v>38</v>
      </c>
      <c r="X868" s="67" t="s">
        <v>71</v>
      </c>
      <c r="Y868" s="67" t="s">
        <v>103</v>
      </c>
      <c r="Z868" s="67" t="s">
        <v>52</v>
      </c>
      <c r="AA868" s="67" t="s">
        <v>2541</v>
      </c>
      <c r="AB868" s="67" t="s">
        <v>2542</v>
      </c>
      <c r="AC868" s="67" t="s">
        <v>2543</v>
      </c>
      <c r="AD868" s="67"/>
      <c r="AE868" s="67"/>
    </row>
    <row r="869" spans="1:31" hidden="1" x14ac:dyDescent="0.25">
      <c r="A869" s="66">
        <v>43641</v>
      </c>
      <c r="B869" s="67">
        <v>5677</v>
      </c>
      <c r="C869" s="67">
        <v>6113</v>
      </c>
      <c r="D869" s="67" t="s">
        <v>2544</v>
      </c>
      <c r="E869" s="67" t="s">
        <v>412</v>
      </c>
      <c r="F869" s="67" t="s">
        <v>59</v>
      </c>
      <c r="G869" s="68">
        <v>0.5625</v>
      </c>
      <c r="H869" s="69" t="s">
        <v>2545</v>
      </c>
      <c r="I869" s="69" t="s">
        <v>2546</v>
      </c>
      <c r="J869" s="67" t="s">
        <v>2547</v>
      </c>
      <c r="K869" s="67" t="s">
        <v>47</v>
      </c>
      <c r="L869" s="67">
        <v>30</v>
      </c>
      <c r="M869" s="67" t="s">
        <v>31</v>
      </c>
      <c r="N869" s="67" t="s">
        <v>401</v>
      </c>
      <c r="O869" s="67" t="s">
        <v>48</v>
      </c>
      <c r="P869" s="67" t="s">
        <v>49</v>
      </c>
      <c r="Q869" s="67" t="s">
        <v>36</v>
      </c>
      <c r="R869" s="67" t="s">
        <v>83</v>
      </c>
      <c r="S869" s="67" t="s">
        <v>57</v>
      </c>
      <c r="T869" s="67" t="s">
        <v>36</v>
      </c>
      <c r="U869" s="67" t="s">
        <v>51</v>
      </c>
      <c r="V869" s="67" t="s">
        <v>37</v>
      </c>
      <c r="W869" s="67" t="s">
        <v>801</v>
      </c>
      <c r="X869" s="67" t="s">
        <v>39</v>
      </c>
      <c r="Y869" s="67" t="s">
        <v>103</v>
      </c>
      <c r="Z869" s="67" t="s">
        <v>52</v>
      </c>
      <c r="AA869" s="67" t="s">
        <v>2548</v>
      </c>
      <c r="AB869" s="67"/>
      <c r="AC869" s="67"/>
      <c r="AD869" s="67"/>
      <c r="AE869" s="67"/>
    </row>
    <row r="870" spans="1:31" hidden="1" x14ac:dyDescent="0.25">
      <c r="A870" s="66">
        <v>43640</v>
      </c>
      <c r="B870" s="67">
        <v>5666</v>
      </c>
      <c r="C870" s="67">
        <v>6092</v>
      </c>
      <c r="D870" s="67" t="s">
        <v>2549</v>
      </c>
      <c r="E870" s="67" t="s">
        <v>693</v>
      </c>
      <c r="F870" s="67" t="s">
        <v>123</v>
      </c>
      <c r="G870" s="68">
        <v>0.63541666666666663</v>
      </c>
      <c r="H870" s="69" t="s">
        <v>2550</v>
      </c>
      <c r="I870" s="69" t="s">
        <v>2551</v>
      </c>
      <c r="J870" s="67" t="s">
        <v>2552</v>
      </c>
      <c r="K870" s="67" t="s">
        <v>47</v>
      </c>
      <c r="L870" s="67"/>
      <c r="M870" s="67" t="s">
        <v>31</v>
      </c>
      <c r="N870" s="67" t="s">
        <v>459</v>
      </c>
      <c r="O870" s="67" t="s">
        <v>36</v>
      </c>
      <c r="P870" s="67" t="s">
        <v>33</v>
      </c>
      <c r="Q870" s="67" t="s">
        <v>36</v>
      </c>
      <c r="R870" s="67" t="s">
        <v>35</v>
      </c>
      <c r="S870" s="67" t="s">
        <v>65</v>
      </c>
      <c r="T870" s="67" t="s">
        <v>75</v>
      </c>
      <c r="U870" s="67" t="s">
        <v>44</v>
      </c>
      <c r="V870" s="67" t="s">
        <v>66</v>
      </c>
      <c r="W870" s="67" t="s">
        <v>54</v>
      </c>
      <c r="X870" s="67" t="s">
        <v>39</v>
      </c>
      <c r="Y870" s="67" t="s">
        <v>36</v>
      </c>
      <c r="Z870" s="67" t="s">
        <v>45</v>
      </c>
      <c r="AA870" s="67" t="s">
        <v>2553</v>
      </c>
      <c r="AB870" s="67"/>
      <c r="AC870" s="67"/>
      <c r="AD870" s="67"/>
      <c r="AE870" s="67"/>
    </row>
    <row r="871" spans="1:31" hidden="1" x14ac:dyDescent="0.25">
      <c r="A871" s="66">
        <v>43639</v>
      </c>
      <c r="B871" s="67">
        <v>5678</v>
      </c>
      <c r="C871" s="67">
        <v>6114</v>
      </c>
      <c r="D871" s="67" t="s">
        <v>2554</v>
      </c>
      <c r="E871" s="67" t="s">
        <v>364</v>
      </c>
      <c r="F871" s="67" t="s">
        <v>364</v>
      </c>
      <c r="G871" s="68"/>
      <c r="H871" s="69" t="s">
        <v>2555</v>
      </c>
      <c r="I871" s="69" t="s">
        <v>2556</v>
      </c>
      <c r="J871" s="67" t="s">
        <v>2557</v>
      </c>
      <c r="K871" s="67" t="s">
        <v>47</v>
      </c>
      <c r="L871" s="67">
        <v>16</v>
      </c>
      <c r="M871" s="67" t="s">
        <v>31</v>
      </c>
      <c r="N871" s="67" t="s">
        <v>32</v>
      </c>
      <c r="O871" s="67" t="s">
        <v>385</v>
      </c>
      <c r="P871" s="67" t="s">
        <v>62</v>
      </c>
      <c r="Q871" s="67" t="s">
        <v>36</v>
      </c>
      <c r="R871" s="67" t="s">
        <v>35</v>
      </c>
      <c r="S871" s="67" t="s">
        <v>3823</v>
      </c>
      <c r="T871" s="67" t="s">
        <v>36</v>
      </c>
      <c r="U871" s="67" t="s">
        <v>44</v>
      </c>
      <c r="V871" s="67" t="s">
        <v>37</v>
      </c>
      <c r="W871" s="67" t="s">
        <v>38</v>
      </c>
      <c r="X871" s="67" t="s">
        <v>39</v>
      </c>
      <c r="Y871" s="67" t="s">
        <v>39</v>
      </c>
      <c r="Z871" s="67" t="s">
        <v>45</v>
      </c>
      <c r="AA871" s="67" t="s">
        <v>2558</v>
      </c>
      <c r="AB871" s="67" t="s">
        <v>2559</v>
      </c>
      <c r="AC871" s="67" t="s">
        <v>2560</v>
      </c>
      <c r="AD871" s="67"/>
      <c r="AE871" s="67"/>
    </row>
    <row r="872" spans="1:31" hidden="1" x14ac:dyDescent="0.25">
      <c r="A872" s="66">
        <v>43639</v>
      </c>
      <c r="B872" s="67">
        <v>5657</v>
      </c>
      <c r="C872" s="67">
        <v>6083</v>
      </c>
      <c r="D872" s="67" t="s">
        <v>2561</v>
      </c>
      <c r="E872" s="67" t="s">
        <v>693</v>
      </c>
      <c r="F872" s="67" t="s">
        <v>123</v>
      </c>
      <c r="G872" s="68">
        <v>0.73611111111111116</v>
      </c>
      <c r="H872" s="69" t="s">
        <v>2562</v>
      </c>
      <c r="I872" s="69" t="s">
        <v>2563</v>
      </c>
      <c r="J872" s="67" t="s">
        <v>2564</v>
      </c>
      <c r="K872" s="67" t="s">
        <v>47</v>
      </c>
      <c r="L872" s="67">
        <v>31</v>
      </c>
      <c r="M872" s="67" t="s">
        <v>118</v>
      </c>
      <c r="N872" s="67" t="s">
        <v>126</v>
      </c>
      <c r="O872" s="67" t="s">
        <v>53</v>
      </c>
      <c r="P872" s="67" t="s">
        <v>33</v>
      </c>
      <c r="Q872" s="67" t="s">
        <v>36</v>
      </c>
      <c r="R872" s="67" t="s">
        <v>35</v>
      </c>
      <c r="S872" s="67" t="s">
        <v>65</v>
      </c>
      <c r="T872" s="67" t="s">
        <v>75</v>
      </c>
      <c r="U872" s="67" t="s">
        <v>109</v>
      </c>
      <c r="V872" s="67" t="s">
        <v>66</v>
      </c>
      <c r="W872" s="67" t="s">
        <v>465</v>
      </c>
      <c r="X872" s="67" t="s">
        <v>39</v>
      </c>
      <c r="Y872" s="67" t="s">
        <v>39</v>
      </c>
      <c r="Z872" s="67" t="s">
        <v>40</v>
      </c>
      <c r="AA872" s="67" t="s">
        <v>2565</v>
      </c>
      <c r="AB872" s="67" t="s">
        <v>2566</v>
      </c>
      <c r="AC872" s="67" t="s">
        <v>2567</v>
      </c>
      <c r="AD872" s="67"/>
      <c r="AE872" s="67"/>
    </row>
    <row r="873" spans="1:31" hidden="1" x14ac:dyDescent="0.25">
      <c r="A873" s="66">
        <v>43639</v>
      </c>
      <c r="B873" s="67">
        <v>5656</v>
      </c>
      <c r="C873" s="67">
        <v>6082</v>
      </c>
      <c r="D873" s="67" t="s">
        <v>2568</v>
      </c>
      <c r="E873" s="67" t="s">
        <v>121</v>
      </c>
      <c r="F873" s="67" t="s">
        <v>122</v>
      </c>
      <c r="G873" s="68">
        <v>0.61458333333333337</v>
      </c>
      <c r="H873" s="69" t="s">
        <v>2569</v>
      </c>
      <c r="I873" s="69" t="s">
        <v>2570</v>
      </c>
      <c r="J873" s="67" t="s">
        <v>2571</v>
      </c>
      <c r="K873" s="67" t="s">
        <v>47</v>
      </c>
      <c r="L873" s="67">
        <v>45</v>
      </c>
      <c r="M873" s="67" t="s">
        <v>31</v>
      </c>
      <c r="N873" s="67" t="s">
        <v>36</v>
      </c>
      <c r="O873" s="67" t="s">
        <v>36</v>
      </c>
      <c r="P873" s="67" t="s">
        <v>33</v>
      </c>
      <c r="Q873" s="67" t="s">
        <v>36</v>
      </c>
      <c r="R873" s="67" t="s">
        <v>76</v>
      </c>
      <c r="S873" s="67" t="s">
        <v>723</v>
      </c>
      <c r="T873" s="67" t="s">
        <v>863</v>
      </c>
      <c r="U873" s="67" t="s">
        <v>109</v>
      </c>
      <c r="V873" s="67" t="s">
        <v>66</v>
      </c>
      <c r="W873" s="67" t="s">
        <v>54</v>
      </c>
      <c r="X873" s="67" t="s">
        <v>107</v>
      </c>
      <c r="Y873" s="67" t="s">
        <v>129</v>
      </c>
      <c r="Z873" s="67" t="s">
        <v>108</v>
      </c>
      <c r="AA873" s="67" t="s">
        <v>2572</v>
      </c>
      <c r="AB873" s="67"/>
      <c r="AC873" s="67"/>
      <c r="AD873" s="67"/>
      <c r="AE873" s="67"/>
    </row>
    <row r="874" spans="1:31" hidden="1" x14ac:dyDescent="0.25">
      <c r="A874" s="66">
        <v>43639</v>
      </c>
      <c r="B874" s="67">
        <v>5655</v>
      </c>
      <c r="C874" s="67">
        <v>6081</v>
      </c>
      <c r="D874" s="67" t="s">
        <v>2573</v>
      </c>
      <c r="E874" s="67" t="s">
        <v>137</v>
      </c>
      <c r="F874" s="67" t="s">
        <v>122</v>
      </c>
      <c r="G874" s="68">
        <v>0.61458333333333337</v>
      </c>
      <c r="H874" s="69" t="s">
        <v>2574</v>
      </c>
      <c r="I874" s="69" t="s">
        <v>2575</v>
      </c>
      <c r="J874" s="67" t="s">
        <v>2576</v>
      </c>
      <c r="K874" s="67" t="s">
        <v>30</v>
      </c>
      <c r="L874" s="67">
        <v>76</v>
      </c>
      <c r="M874" s="67" t="s">
        <v>31</v>
      </c>
      <c r="N874" s="67" t="s">
        <v>36</v>
      </c>
      <c r="O874" s="67" t="s">
        <v>36</v>
      </c>
      <c r="P874" s="67" t="s">
        <v>33</v>
      </c>
      <c r="Q874" s="67" t="s">
        <v>60</v>
      </c>
      <c r="R874" s="67" t="s">
        <v>76</v>
      </c>
      <c r="S874" s="67" t="s">
        <v>65</v>
      </c>
      <c r="T874" s="67" t="s">
        <v>36</v>
      </c>
      <c r="U874" s="67" t="s">
        <v>36</v>
      </c>
      <c r="V874" s="67" t="s">
        <v>66</v>
      </c>
      <c r="W874" s="67" t="s">
        <v>54</v>
      </c>
      <c r="X874" s="67" t="s">
        <v>36</v>
      </c>
      <c r="Y874" s="67" t="s">
        <v>36</v>
      </c>
      <c r="Z874" s="67" t="s">
        <v>36</v>
      </c>
      <c r="AA874" s="67" t="s">
        <v>2572</v>
      </c>
      <c r="AB874" s="67"/>
      <c r="AC874" s="67"/>
      <c r="AD874" s="67"/>
      <c r="AE874" s="67"/>
    </row>
    <row r="875" spans="1:31" hidden="1" x14ac:dyDescent="0.25">
      <c r="A875" s="66">
        <v>43639</v>
      </c>
      <c r="B875" s="67">
        <v>5654</v>
      </c>
      <c r="C875" s="67">
        <v>6080</v>
      </c>
      <c r="D875" s="67" t="s">
        <v>2470</v>
      </c>
      <c r="E875" s="67" t="s">
        <v>121</v>
      </c>
      <c r="F875" s="67" t="s">
        <v>122</v>
      </c>
      <c r="G875" s="68">
        <v>0.61458333333333337</v>
      </c>
      <c r="H875" s="69" t="s">
        <v>2577</v>
      </c>
      <c r="I875" s="69" t="s">
        <v>2578</v>
      </c>
      <c r="J875" s="67" t="s">
        <v>2579</v>
      </c>
      <c r="K875" s="67" t="s">
        <v>47</v>
      </c>
      <c r="L875" s="67">
        <v>3</v>
      </c>
      <c r="M875" s="67" t="s">
        <v>31</v>
      </c>
      <c r="N875" s="67" t="s">
        <v>32</v>
      </c>
      <c r="O875" s="67" t="s">
        <v>48</v>
      </c>
      <c r="P875" s="67" t="s">
        <v>33</v>
      </c>
      <c r="Q875" s="67" t="s">
        <v>672</v>
      </c>
      <c r="R875" s="67" t="s">
        <v>76</v>
      </c>
      <c r="S875" s="67" t="s">
        <v>501</v>
      </c>
      <c r="T875" s="67" t="s">
        <v>863</v>
      </c>
      <c r="U875" s="67" t="s">
        <v>150</v>
      </c>
      <c r="V875" s="67" t="s">
        <v>37</v>
      </c>
      <c r="W875" s="67" t="s">
        <v>38</v>
      </c>
      <c r="X875" s="67" t="s">
        <v>71</v>
      </c>
      <c r="Y875" s="67" t="s">
        <v>71</v>
      </c>
      <c r="Z875" s="67" t="s">
        <v>40</v>
      </c>
      <c r="AA875" s="67" t="s">
        <v>2572</v>
      </c>
      <c r="AB875" s="67"/>
      <c r="AC875" s="67"/>
      <c r="AD875" s="67"/>
      <c r="AE875" s="67"/>
    </row>
    <row r="876" spans="1:31" hidden="1" x14ac:dyDescent="0.25">
      <c r="A876" s="66">
        <v>43638</v>
      </c>
      <c r="B876" s="67">
        <v>5675</v>
      </c>
      <c r="C876" s="67">
        <v>6110</v>
      </c>
      <c r="D876" s="67" t="s">
        <v>2580</v>
      </c>
      <c r="E876" s="67" t="s">
        <v>74</v>
      </c>
      <c r="F876" s="67" t="s">
        <v>74</v>
      </c>
      <c r="G876" s="68">
        <v>0.6791666666666667</v>
      </c>
      <c r="H876" s="69" t="s">
        <v>2581</v>
      </c>
      <c r="I876" s="69" t="s">
        <v>2582</v>
      </c>
      <c r="J876" s="67" t="s">
        <v>2583</v>
      </c>
      <c r="K876" s="67" t="s">
        <v>30</v>
      </c>
      <c r="L876" s="67"/>
      <c r="M876" s="67" t="s">
        <v>31</v>
      </c>
      <c r="N876" s="67" t="s">
        <v>36</v>
      </c>
      <c r="O876" s="67" t="s">
        <v>36</v>
      </c>
      <c r="P876" s="67" t="s">
        <v>33</v>
      </c>
      <c r="Q876" s="67" t="s">
        <v>36</v>
      </c>
      <c r="R876" s="67" t="s">
        <v>35</v>
      </c>
      <c r="S876" s="67" t="s">
        <v>65</v>
      </c>
      <c r="T876" s="67" t="s">
        <v>927</v>
      </c>
      <c r="U876" s="67" t="s">
        <v>70</v>
      </c>
      <c r="V876" s="67" t="s">
        <v>36</v>
      </c>
      <c r="W876" s="67" t="s">
        <v>54</v>
      </c>
      <c r="X876" s="67" t="s">
        <v>36</v>
      </c>
      <c r="Y876" s="67" t="s">
        <v>36</v>
      </c>
      <c r="Z876" s="67" t="s">
        <v>36</v>
      </c>
      <c r="AA876" s="67" t="s">
        <v>2584</v>
      </c>
      <c r="AB876" s="67" t="s">
        <v>2585</v>
      </c>
      <c r="AC876" s="67" t="s">
        <v>2586</v>
      </c>
      <c r="AD876" s="67" t="s">
        <v>2587</v>
      </c>
      <c r="AE876" s="67"/>
    </row>
    <row r="877" spans="1:31" hidden="1" x14ac:dyDescent="0.25">
      <c r="A877" s="66">
        <v>43638</v>
      </c>
      <c r="B877" s="67">
        <v>5675</v>
      </c>
      <c r="C877" s="67">
        <v>6111</v>
      </c>
      <c r="D877" s="67" t="s">
        <v>2580</v>
      </c>
      <c r="E877" s="67" t="s">
        <v>74</v>
      </c>
      <c r="F877" s="67" t="s">
        <v>74</v>
      </c>
      <c r="G877" s="68">
        <v>0.6791666666666667</v>
      </c>
      <c r="H877" s="69" t="s">
        <v>2581</v>
      </c>
      <c r="I877" s="69" t="s">
        <v>2582</v>
      </c>
      <c r="J877" s="67" t="s">
        <v>2583</v>
      </c>
      <c r="K877" s="67" t="s">
        <v>148</v>
      </c>
      <c r="L877" s="67"/>
      <c r="M877" s="67" t="s">
        <v>31</v>
      </c>
      <c r="N877" s="67" t="s">
        <v>36</v>
      </c>
      <c r="O877" s="67" t="s">
        <v>36</v>
      </c>
      <c r="P877" s="67" t="s">
        <v>491</v>
      </c>
      <c r="Q877" s="67" t="s">
        <v>36</v>
      </c>
      <c r="R877" s="67" t="s">
        <v>50</v>
      </c>
      <c r="S877" s="67" t="s">
        <v>65</v>
      </c>
      <c r="T877" s="67" t="s">
        <v>927</v>
      </c>
      <c r="U877" s="67" t="s">
        <v>51</v>
      </c>
      <c r="V877" s="67" t="s">
        <v>36</v>
      </c>
      <c r="W877" s="67" t="s">
        <v>54</v>
      </c>
      <c r="X877" s="67" t="s">
        <v>36</v>
      </c>
      <c r="Y877" s="67" t="s">
        <v>36</v>
      </c>
      <c r="Z877" s="67" t="s">
        <v>36</v>
      </c>
      <c r="AA877" s="67" t="s">
        <v>2584</v>
      </c>
      <c r="AB877" s="67" t="s">
        <v>2585</v>
      </c>
      <c r="AC877" s="67" t="s">
        <v>2586</v>
      </c>
      <c r="AD877" s="67" t="s">
        <v>2587</v>
      </c>
      <c r="AE877" s="67"/>
    </row>
    <row r="878" spans="1:31" hidden="1" x14ac:dyDescent="0.25">
      <c r="A878" s="66">
        <v>43638</v>
      </c>
      <c r="B878" s="67">
        <v>5675</v>
      </c>
      <c r="C878" s="67">
        <v>6112</v>
      </c>
      <c r="D878" s="67" t="s">
        <v>2580</v>
      </c>
      <c r="E878" s="67" t="s">
        <v>74</v>
      </c>
      <c r="F878" s="67" t="s">
        <v>74</v>
      </c>
      <c r="G878" s="68">
        <v>0.6791666666666667</v>
      </c>
      <c r="H878" s="69" t="s">
        <v>2581</v>
      </c>
      <c r="I878" s="69" t="s">
        <v>2582</v>
      </c>
      <c r="J878" s="67" t="s">
        <v>2583</v>
      </c>
      <c r="K878" s="67" t="s">
        <v>148</v>
      </c>
      <c r="L878" s="67"/>
      <c r="M878" s="67" t="s">
        <v>31</v>
      </c>
      <c r="N878" s="67" t="s">
        <v>36</v>
      </c>
      <c r="O878" s="67" t="s">
        <v>36</v>
      </c>
      <c r="P878" s="67" t="s">
        <v>491</v>
      </c>
      <c r="Q878" s="67" t="s">
        <v>36</v>
      </c>
      <c r="R878" s="67" t="s">
        <v>50</v>
      </c>
      <c r="S878" s="67" t="s">
        <v>65</v>
      </c>
      <c r="T878" s="67" t="s">
        <v>927</v>
      </c>
      <c r="U878" s="67" t="s">
        <v>51</v>
      </c>
      <c r="V878" s="67" t="s">
        <v>36</v>
      </c>
      <c r="W878" s="67" t="s">
        <v>54</v>
      </c>
      <c r="X878" s="67" t="s">
        <v>36</v>
      </c>
      <c r="Y878" s="67" t="s">
        <v>36</v>
      </c>
      <c r="Z878" s="67" t="s">
        <v>36</v>
      </c>
      <c r="AA878" s="67" t="s">
        <v>2584</v>
      </c>
      <c r="AB878" s="67" t="s">
        <v>2585</v>
      </c>
      <c r="AC878" s="67" t="s">
        <v>2586</v>
      </c>
      <c r="AD878" s="67" t="s">
        <v>2587</v>
      </c>
      <c r="AE878" s="67"/>
    </row>
    <row r="879" spans="1:31" hidden="1" x14ac:dyDescent="0.25">
      <c r="A879" s="66">
        <v>43637</v>
      </c>
      <c r="B879" s="67">
        <v>5669</v>
      </c>
      <c r="C879" s="67">
        <v>6103</v>
      </c>
      <c r="D879" s="67" t="s">
        <v>2588</v>
      </c>
      <c r="E879" s="67" t="s">
        <v>867</v>
      </c>
      <c r="F879" s="67" t="s">
        <v>46</v>
      </c>
      <c r="G879" s="68"/>
      <c r="H879" s="69" t="s">
        <v>2589</v>
      </c>
      <c r="I879" s="69" t="s">
        <v>2590</v>
      </c>
      <c r="J879" s="67" t="s">
        <v>2591</v>
      </c>
      <c r="K879" s="67" t="s">
        <v>47</v>
      </c>
      <c r="L879" s="67">
        <v>17</v>
      </c>
      <c r="M879" s="67" t="s">
        <v>31</v>
      </c>
      <c r="N879" s="67" t="s">
        <v>32</v>
      </c>
      <c r="O879" s="67" t="s">
        <v>36</v>
      </c>
      <c r="P879" s="67" t="s">
        <v>33</v>
      </c>
      <c r="Q879" s="67" t="s">
        <v>34</v>
      </c>
      <c r="R879" s="67" t="s">
        <v>35</v>
      </c>
      <c r="S879" s="67" t="s">
        <v>57</v>
      </c>
      <c r="T879" s="67" t="s">
        <v>36</v>
      </c>
      <c r="U879" s="67" t="s">
        <v>150</v>
      </c>
      <c r="V879" s="67" t="s">
        <v>37</v>
      </c>
      <c r="W879" s="67" t="s">
        <v>1519</v>
      </c>
      <c r="X879" s="67" t="s">
        <v>71</v>
      </c>
      <c r="Y879" s="67" t="s">
        <v>71</v>
      </c>
      <c r="Z879" s="67" t="s">
        <v>45</v>
      </c>
      <c r="AA879" s="67" t="s">
        <v>2592</v>
      </c>
      <c r="AB879" s="67" t="s">
        <v>2593</v>
      </c>
      <c r="AC879" s="67" t="s">
        <v>2594</v>
      </c>
      <c r="AD879" s="67" t="s">
        <v>2595</v>
      </c>
      <c r="AE879" s="67"/>
    </row>
    <row r="880" spans="1:31" hidden="1" x14ac:dyDescent="0.25">
      <c r="A880" s="66">
        <v>43637</v>
      </c>
      <c r="B880" s="67">
        <v>5669</v>
      </c>
      <c r="C880" s="67">
        <v>6104</v>
      </c>
      <c r="D880" s="67" t="s">
        <v>2588</v>
      </c>
      <c r="E880" s="67" t="s">
        <v>867</v>
      </c>
      <c r="F880" s="67" t="s">
        <v>46</v>
      </c>
      <c r="G880" s="68"/>
      <c r="H880" s="69" t="s">
        <v>2589</v>
      </c>
      <c r="I880" s="69" t="s">
        <v>2590</v>
      </c>
      <c r="J880" s="67" t="s">
        <v>2591</v>
      </c>
      <c r="K880" s="67" t="s">
        <v>47</v>
      </c>
      <c r="L880" s="67">
        <v>43</v>
      </c>
      <c r="M880" s="67" t="s">
        <v>31</v>
      </c>
      <c r="N880" s="67" t="s">
        <v>32</v>
      </c>
      <c r="O880" s="67" t="s">
        <v>36</v>
      </c>
      <c r="P880" s="67" t="s">
        <v>33</v>
      </c>
      <c r="Q880" s="67" t="s">
        <v>34</v>
      </c>
      <c r="R880" s="67" t="s">
        <v>35</v>
      </c>
      <c r="S880" s="67" t="s">
        <v>57</v>
      </c>
      <c r="T880" s="67" t="s">
        <v>36</v>
      </c>
      <c r="U880" s="67" t="s">
        <v>44</v>
      </c>
      <c r="V880" s="67" t="s">
        <v>37</v>
      </c>
      <c r="W880" s="67" t="s">
        <v>1519</v>
      </c>
      <c r="X880" s="67" t="s">
        <v>71</v>
      </c>
      <c r="Y880" s="67" t="s">
        <v>103</v>
      </c>
      <c r="Z880" s="67" t="s">
        <v>45</v>
      </c>
      <c r="AA880" s="67" t="s">
        <v>2592</v>
      </c>
      <c r="AB880" s="67" t="s">
        <v>2593</v>
      </c>
      <c r="AC880" s="67" t="s">
        <v>2594</v>
      </c>
      <c r="AD880" s="67" t="s">
        <v>2595</v>
      </c>
      <c r="AE880" s="67"/>
    </row>
    <row r="881" spans="1:31" hidden="1" x14ac:dyDescent="0.25">
      <c r="A881" s="66">
        <v>43636</v>
      </c>
      <c r="B881" s="67">
        <v>5754</v>
      </c>
      <c r="C881" s="67">
        <v>6214</v>
      </c>
      <c r="D881" s="67" t="s">
        <v>3117</v>
      </c>
      <c r="E881" s="67" t="s">
        <v>2877</v>
      </c>
      <c r="F881" s="67" t="s">
        <v>537</v>
      </c>
      <c r="G881" s="68">
        <v>0.77083333333333337</v>
      </c>
      <c r="H881" s="69" t="s">
        <v>3118</v>
      </c>
      <c r="I881" s="69" t="s">
        <v>3119</v>
      </c>
      <c r="J881" s="67" t="s">
        <v>3120</v>
      </c>
      <c r="K881" s="67" t="s">
        <v>47</v>
      </c>
      <c r="L881" s="67">
        <v>51</v>
      </c>
      <c r="M881" s="67" t="s">
        <v>31</v>
      </c>
      <c r="N881" s="67" t="s">
        <v>36</v>
      </c>
      <c r="O881" s="67" t="s">
        <v>368</v>
      </c>
      <c r="P881" s="67" t="s">
        <v>42</v>
      </c>
      <c r="Q881" s="67" t="s">
        <v>36</v>
      </c>
      <c r="R881" s="67" t="s">
        <v>35</v>
      </c>
      <c r="S881" s="67" t="s">
        <v>57</v>
      </c>
      <c r="T881" s="67" t="s">
        <v>36</v>
      </c>
      <c r="U881" s="67" t="s">
        <v>44</v>
      </c>
      <c r="V881" s="67" t="s">
        <v>37</v>
      </c>
      <c r="W881" s="67" t="s">
        <v>54</v>
      </c>
      <c r="X881" s="67" t="s">
        <v>39</v>
      </c>
      <c r="Y881" s="67" t="s">
        <v>39</v>
      </c>
      <c r="Z881" s="67" t="s">
        <v>45</v>
      </c>
      <c r="AA881" s="67" t="s">
        <v>3121</v>
      </c>
      <c r="AB881" s="67" t="s">
        <v>3122</v>
      </c>
      <c r="AC881" s="67"/>
      <c r="AD881" s="67"/>
      <c r="AE881" s="67"/>
    </row>
    <row r="882" spans="1:31" hidden="1" x14ac:dyDescent="0.25">
      <c r="A882" s="66">
        <v>43636</v>
      </c>
      <c r="B882" s="67">
        <v>5653</v>
      </c>
      <c r="C882" s="67">
        <v>6079</v>
      </c>
      <c r="D882" s="67" t="s">
        <v>2596</v>
      </c>
      <c r="E882" s="67" t="s">
        <v>297</v>
      </c>
      <c r="F882" s="67" t="s">
        <v>46</v>
      </c>
      <c r="G882" s="68">
        <v>0.41666666666666669</v>
      </c>
      <c r="H882" s="69" t="s">
        <v>2597</v>
      </c>
      <c r="I882" s="69" t="s">
        <v>2598</v>
      </c>
      <c r="J882" s="67" t="s">
        <v>2599</v>
      </c>
      <c r="K882" s="67" t="s">
        <v>47</v>
      </c>
      <c r="L882" s="67">
        <v>5</v>
      </c>
      <c r="M882" s="67" t="s">
        <v>118</v>
      </c>
      <c r="N882" s="67" t="s">
        <v>32</v>
      </c>
      <c r="O882" s="67" t="s">
        <v>53</v>
      </c>
      <c r="P882" s="67" t="s">
        <v>33</v>
      </c>
      <c r="Q882" s="67" t="s">
        <v>672</v>
      </c>
      <c r="R882" s="67" t="s">
        <v>35</v>
      </c>
      <c r="S882" s="67" t="s">
        <v>501</v>
      </c>
      <c r="T882" s="67" t="s">
        <v>502</v>
      </c>
      <c r="U882" s="67" t="s">
        <v>70</v>
      </c>
      <c r="V882" s="67" t="s">
        <v>37</v>
      </c>
      <c r="W882" s="67" t="s">
        <v>38</v>
      </c>
      <c r="X882" s="67" t="s">
        <v>71</v>
      </c>
      <c r="Y882" s="67" t="s">
        <v>71</v>
      </c>
      <c r="Z882" s="67" t="s">
        <v>40</v>
      </c>
      <c r="AA882" s="67" t="s">
        <v>2600</v>
      </c>
      <c r="AB882" s="67" t="s">
        <v>2601</v>
      </c>
      <c r="AC882" s="67" t="s">
        <v>2602</v>
      </c>
      <c r="AD882" s="67"/>
      <c r="AE882" s="67"/>
    </row>
    <row r="883" spans="1:31" hidden="1" x14ac:dyDescent="0.25">
      <c r="A883" s="66">
        <v>43636</v>
      </c>
      <c r="B883" s="67">
        <v>5652</v>
      </c>
      <c r="C883" s="67">
        <v>6078</v>
      </c>
      <c r="D883" s="67" t="s">
        <v>2603</v>
      </c>
      <c r="E883" s="67" t="s">
        <v>1291</v>
      </c>
      <c r="F883" s="67" t="s">
        <v>46</v>
      </c>
      <c r="G883" s="68">
        <v>0.72569444444444442</v>
      </c>
      <c r="H883" s="69" t="s">
        <v>2604</v>
      </c>
      <c r="I883" s="69" t="s">
        <v>2605</v>
      </c>
      <c r="J883" s="67" t="s">
        <v>2606</v>
      </c>
      <c r="K883" s="67" t="s">
        <v>47</v>
      </c>
      <c r="L883" s="67">
        <v>4</v>
      </c>
      <c r="M883" s="67" t="s">
        <v>31</v>
      </c>
      <c r="N883" s="67" t="s">
        <v>408</v>
      </c>
      <c r="O883" s="67" t="s">
        <v>48</v>
      </c>
      <c r="P883" s="67" t="s">
        <v>33</v>
      </c>
      <c r="Q883" s="67" t="s">
        <v>672</v>
      </c>
      <c r="R883" s="67" t="s">
        <v>76</v>
      </c>
      <c r="S883" s="67" t="s">
        <v>521</v>
      </c>
      <c r="T883" s="67" t="s">
        <v>863</v>
      </c>
      <c r="U883" s="67" t="s">
        <v>150</v>
      </c>
      <c r="V883" s="67" t="s">
        <v>37</v>
      </c>
      <c r="W883" s="67" t="s">
        <v>38</v>
      </c>
      <c r="X883" s="67" t="s">
        <v>39</v>
      </c>
      <c r="Y883" s="67" t="s">
        <v>39</v>
      </c>
      <c r="Z883" s="67" t="s">
        <v>40</v>
      </c>
      <c r="AA883" s="67" t="s">
        <v>2607</v>
      </c>
      <c r="AB883" s="67" t="s">
        <v>2608</v>
      </c>
      <c r="AC883" s="67"/>
      <c r="AD883" s="67"/>
      <c r="AE883" s="67"/>
    </row>
    <row r="884" spans="1:31" hidden="1" x14ac:dyDescent="0.25">
      <c r="A884" s="66">
        <v>43636</v>
      </c>
      <c r="B884" s="67">
        <v>5649</v>
      </c>
      <c r="C884" s="67">
        <v>6072</v>
      </c>
      <c r="D884" s="67" t="s">
        <v>2609</v>
      </c>
      <c r="E884" s="67" t="s">
        <v>137</v>
      </c>
      <c r="F884" s="67" t="s">
        <v>122</v>
      </c>
      <c r="G884" s="68">
        <v>0.51388888888888884</v>
      </c>
      <c r="H884" s="69" t="s">
        <v>3497</v>
      </c>
      <c r="I884" s="69" t="s">
        <v>3498</v>
      </c>
      <c r="J884" s="67" t="s">
        <v>2610</v>
      </c>
      <c r="K884" s="67" t="s">
        <v>47</v>
      </c>
      <c r="L884" s="67">
        <v>70</v>
      </c>
      <c r="M884" s="67" t="s">
        <v>31</v>
      </c>
      <c r="N884" s="67" t="s">
        <v>36</v>
      </c>
      <c r="O884" s="67" t="s">
        <v>36</v>
      </c>
      <c r="P884" s="67" t="s">
        <v>33</v>
      </c>
      <c r="Q884" s="67" t="s">
        <v>60</v>
      </c>
      <c r="R884" s="67" t="s">
        <v>76</v>
      </c>
      <c r="S884" s="67" t="s">
        <v>65</v>
      </c>
      <c r="T884" s="67" t="s">
        <v>36</v>
      </c>
      <c r="U884" s="67" t="s">
        <v>70</v>
      </c>
      <c r="V884" s="67" t="s">
        <v>66</v>
      </c>
      <c r="W884" s="67" t="s">
        <v>54</v>
      </c>
      <c r="X884" s="67" t="s">
        <v>36</v>
      </c>
      <c r="Y884" s="67" t="s">
        <v>36</v>
      </c>
      <c r="Z884" s="67" t="s">
        <v>36</v>
      </c>
      <c r="AA884" s="67" t="s">
        <v>2611</v>
      </c>
      <c r="AB884" s="67" t="s">
        <v>2612</v>
      </c>
      <c r="AC884" s="67" t="s">
        <v>2613</v>
      </c>
      <c r="AD884" s="67" t="s">
        <v>2614</v>
      </c>
      <c r="AE884" s="67"/>
    </row>
    <row r="885" spans="1:31" hidden="1" x14ac:dyDescent="0.25">
      <c r="A885" s="66">
        <v>43634</v>
      </c>
      <c r="B885" s="67">
        <v>5650</v>
      </c>
      <c r="C885" s="67">
        <v>6073</v>
      </c>
      <c r="D885" s="67" t="s">
        <v>2615</v>
      </c>
      <c r="E885" s="67" t="s">
        <v>125</v>
      </c>
      <c r="F885" s="67" t="s">
        <v>46</v>
      </c>
      <c r="G885" s="68"/>
      <c r="H885" s="69" t="s">
        <v>2616</v>
      </c>
      <c r="I885" s="69" t="s">
        <v>2617</v>
      </c>
      <c r="J885" s="67" t="s">
        <v>2618</v>
      </c>
      <c r="K885" s="67" t="s">
        <v>47</v>
      </c>
      <c r="L885" s="67">
        <v>15</v>
      </c>
      <c r="M885" s="67" t="s">
        <v>31</v>
      </c>
      <c r="N885" s="67" t="s">
        <v>459</v>
      </c>
      <c r="O885" s="67" t="s">
        <v>36</v>
      </c>
      <c r="P885" s="67" t="s">
        <v>49</v>
      </c>
      <c r="Q885" s="67" t="s">
        <v>36</v>
      </c>
      <c r="R885" s="67" t="s">
        <v>50</v>
      </c>
      <c r="S885" s="67" t="s">
        <v>65</v>
      </c>
      <c r="T885" s="67" t="s">
        <v>147</v>
      </c>
      <c r="U885" s="67" t="s">
        <v>51</v>
      </c>
      <c r="V885" s="67" t="s">
        <v>66</v>
      </c>
      <c r="W885" s="67" t="s">
        <v>54</v>
      </c>
      <c r="X885" s="67" t="s">
        <v>39</v>
      </c>
      <c r="Y885" s="67" t="s">
        <v>39</v>
      </c>
      <c r="Z885" s="67" t="s">
        <v>120</v>
      </c>
      <c r="AA885" s="67" t="s">
        <v>2619</v>
      </c>
      <c r="AB885" s="67" t="s">
        <v>2619</v>
      </c>
      <c r="AC885" s="67" t="s">
        <v>2620</v>
      </c>
      <c r="AD885" s="67"/>
      <c r="AE885" s="67"/>
    </row>
    <row r="886" spans="1:31" hidden="1" x14ac:dyDescent="0.25">
      <c r="A886" s="66">
        <v>43634</v>
      </c>
      <c r="B886" s="67">
        <v>5650</v>
      </c>
      <c r="C886" s="67">
        <v>6074</v>
      </c>
      <c r="D886" s="67" t="s">
        <v>2615</v>
      </c>
      <c r="E886" s="67" t="s">
        <v>125</v>
      </c>
      <c r="F886" s="67" t="s">
        <v>46</v>
      </c>
      <c r="G886" s="68"/>
      <c r="H886" s="69" t="s">
        <v>2616</v>
      </c>
      <c r="I886" s="69" t="s">
        <v>2617</v>
      </c>
      <c r="J886" s="67" t="s">
        <v>2618</v>
      </c>
      <c r="K886" s="67" t="s">
        <v>30</v>
      </c>
      <c r="L886" s="67">
        <v>15</v>
      </c>
      <c r="M886" s="67" t="s">
        <v>31</v>
      </c>
      <c r="N886" s="67" t="s">
        <v>459</v>
      </c>
      <c r="O886" s="67" t="s">
        <v>36</v>
      </c>
      <c r="P886" s="67" t="s">
        <v>49</v>
      </c>
      <c r="Q886" s="67" t="s">
        <v>36</v>
      </c>
      <c r="R886" s="67" t="s">
        <v>50</v>
      </c>
      <c r="S886" s="67" t="s">
        <v>65</v>
      </c>
      <c r="T886" s="67" t="s">
        <v>147</v>
      </c>
      <c r="U886" s="67" t="s">
        <v>51</v>
      </c>
      <c r="V886" s="67" t="s">
        <v>66</v>
      </c>
      <c r="W886" s="67" t="s">
        <v>54</v>
      </c>
      <c r="X886" s="67" t="s">
        <v>39</v>
      </c>
      <c r="Y886" s="67" t="s">
        <v>39</v>
      </c>
      <c r="Z886" s="67" t="s">
        <v>120</v>
      </c>
      <c r="AA886" s="67" t="s">
        <v>2619</v>
      </c>
      <c r="AB886" s="67" t="s">
        <v>2619</v>
      </c>
      <c r="AC886" s="67" t="s">
        <v>2620</v>
      </c>
      <c r="AD886" s="67"/>
      <c r="AE886" s="67"/>
    </row>
    <row r="887" spans="1:31" hidden="1" x14ac:dyDescent="0.25">
      <c r="A887" s="66">
        <v>43634</v>
      </c>
      <c r="B887" s="67">
        <v>5650</v>
      </c>
      <c r="C887" s="67">
        <v>6075</v>
      </c>
      <c r="D887" s="67" t="s">
        <v>2615</v>
      </c>
      <c r="E887" s="67" t="s">
        <v>125</v>
      </c>
      <c r="F887" s="67" t="s">
        <v>46</v>
      </c>
      <c r="G887" s="68"/>
      <c r="H887" s="69" t="s">
        <v>2616</v>
      </c>
      <c r="I887" s="69" t="s">
        <v>2617</v>
      </c>
      <c r="J887" s="67" t="s">
        <v>2618</v>
      </c>
      <c r="K887" s="67" t="s">
        <v>47</v>
      </c>
      <c r="L887" s="67"/>
      <c r="M887" s="67" t="s">
        <v>31</v>
      </c>
      <c r="N887" s="67" t="s">
        <v>459</v>
      </c>
      <c r="O887" s="67" t="s">
        <v>36</v>
      </c>
      <c r="P887" s="67" t="s">
        <v>49</v>
      </c>
      <c r="Q887" s="67" t="s">
        <v>36</v>
      </c>
      <c r="R887" s="67" t="s">
        <v>50</v>
      </c>
      <c r="S887" s="67" t="s">
        <v>65</v>
      </c>
      <c r="T887" s="67" t="s">
        <v>147</v>
      </c>
      <c r="U887" s="67" t="s">
        <v>51</v>
      </c>
      <c r="V887" s="67" t="s">
        <v>66</v>
      </c>
      <c r="W887" s="67" t="s">
        <v>54</v>
      </c>
      <c r="X887" s="67" t="s">
        <v>39</v>
      </c>
      <c r="Y887" s="67" t="s">
        <v>39</v>
      </c>
      <c r="Z887" s="67" t="s">
        <v>120</v>
      </c>
      <c r="AA887" s="67" t="s">
        <v>2619</v>
      </c>
      <c r="AB887" s="67" t="s">
        <v>2619</v>
      </c>
      <c r="AC887" s="67" t="s">
        <v>2620</v>
      </c>
      <c r="AD887" s="67"/>
      <c r="AE887" s="67"/>
    </row>
    <row r="888" spans="1:31" hidden="1" x14ac:dyDescent="0.25">
      <c r="A888" s="66">
        <v>43634</v>
      </c>
      <c r="B888" s="67">
        <v>5650</v>
      </c>
      <c r="C888" s="67">
        <v>6076</v>
      </c>
      <c r="D888" s="67" t="s">
        <v>2615</v>
      </c>
      <c r="E888" s="67" t="s">
        <v>125</v>
      </c>
      <c r="F888" s="67" t="s">
        <v>46</v>
      </c>
      <c r="G888" s="68"/>
      <c r="H888" s="69" t="s">
        <v>2616</v>
      </c>
      <c r="I888" s="69" t="s">
        <v>2617</v>
      </c>
      <c r="J888" s="67" t="s">
        <v>2618</v>
      </c>
      <c r="K888" s="67" t="s">
        <v>47</v>
      </c>
      <c r="L888" s="67"/>
      <c r="M888" s="67" t="s">
        <v>31</v>
      </c>
      <c r="N888" s="67" t="s">
        <v>459</v>
      </c>
      <c r="O888" s="67" t="s">
        <v>36</v>
      </c>
      <c r="P888" s="67" t="s">
        <v>49</v>
      </c>
      <c r="Q888" s="67" t="s">
        <v>36</v>
      </c>
      <c r="R888" s="67" t="s">
        <v>50</v>
      </c>
      <c r="S888" s="67" t="s">
        <v>65</v>
      </c>
      <c r="T888" s="67" t="s">
        <v>147</v>
      </c>
      <c r="U888" s="67" t="s">
        <v>51</v>
      </c>
      <c r="V888" s="67" t="s">
        <v>66</v>
      </c>
      <c r="W888" s="67" t="s">
        <v>54</v>
      </c>
      <c r="X888" s="67" t="s">
        <v>39</v>
      </c>
      <c r="Y888" s="67" t="s">
        <v>39</v>
      </c>
      <c r="Z888" s="67" t="s">
        <v>120</v>
      </c>
      <c r="AA888" s="67" t="s">
        <v>2619</v>
      </c>
      <c r="AB888" s="67" t="s">
        <v>2619</v>
      </c>
      <c r="AC888" s="67" t="s">
        <v>2620</v>
      </c>
      <c r="AD888" s="67"/>
      <c r="AE888" s="67"/>
    </row>
    <row r="889" spans="1:31" hidden="1" x14ac:dyDescent="0.25">
      <c r="A889" s="66">
        <v>43634</v>
      </c>
      <c r="B889" s="67">
        <v>5648</v>
      </c>
      <c r="C889" s="67">
        <v>6071</v>
      </c>
      <c r="D889" s="67" t="s">
        <v>2621</v>
      </c>
      <c r="E889" s="67" t="s">
        <v>1684</v>
      </c>
      <c r="F889" s="67" t="s">
        <v>55</v>
      </c>
      <c r="G889" s="68"/>
      <c r="H889" s="69" t="s">
        <v>2622</v>
      </c>
      <c r="I889" s="69" t="s">
        <v>2623</v>
      </c>
      <c r="J889" s="67" t="s">
        <v>2624</v>
      </c>
      <c r="K889" s="67" t="s">
        <v>47</v>
      </c>
      <c r="L889" s="67">
        <v>60</v>
      </c>
      <c r="M889" s="67" t="s">
        <v>31</v>
      </c>
      <c r="N889" s="67" t="s">
        <v>36</v>
      </c>
      <c r="O889" s="67" t="s">
        <v>385</v>
      </c>
      <c r="P889" s="67" t="s">
        <v>42</v>
      </c>
      <c r="Q889" s="67" t="s">
        <v>36</v>
      </c>
      <c r="R889" s="67" t="s">
        <v>35</v>
      </c>
      <c r="S889" s="67" t="s">
        <v>3823</v>
      </c>
      <c r="T889" s="67" t="s">
        <v>36</v>
      </c>
      <c r="U889" s="67" t="s">
        <v>44</v>
      </c>
      <c r="V889" s="67" t="s">
        <v>37</v>
      </c>
      <c r="W889" s="67" t="s">
        <v>36</v>
      </c>
      <c r="X889" s="67" t="s">
        <v>39</v>
      </c>
      <c r="Y889" s="67" t="s">
        <v>103</v>
      </c>
      <c r="Z889" s="67" t="s">
        <v>45</v>
      </c>
      <c r="AA889" s="67" t="s">
        <v>2625</v>
      </c>
      <c r="AB889" s="67" t="s">
        <v>2626</v>
      </c>
      <c r="AC889" s="67" t="s">
        <v>2627</v>
      </c>
      <c r="AD889" s="67"/>
      <c r="AE889" s="67"/>
    </row>
    <row r="890" spans="1:31" hidden="1" x14ac:dyDescent="0.25">
      <c r="A890" s="66">
        <v>43634</v>
      </c>
      <c r="B890" s="67">
        <v>5646</v>
      </c>
      <c r="C890" s="67">
        <v>6069</v>
      </c>
      <c r="D890" s="67" t="s">
        <v>2628</v>
      </c>
      <c r="E890" s="67" t="s">
        <v>111</v>
      </c>
      <c r="F890" s="67" t="s">
        <v>41</v>
      </c>
      <c r="G890" s="68">
        <v>0.67708333333333337</v>
      </c>
      <c r="H890" s="69" t="s">
        <v>2629</v>
      </c>
      <c r="I890" s="69" t="s">
        <v>2630</v>
      </c>
      <c r="J890" s="67" t="s">
        <v>2631</v>
      </c>
      <c r="K890" s="67" t="s">
        <v>47</v>
      </c>
      <c r="L890" s="67">
        <v>56</v>
      </c>
      <c r="M890" s="67" t="s">
        <v>31</v>
      </c>
      <c r="N890" s="67" t="s">
        <v>32</v>
      </c>
      <c r="O890" s="67" t="s">
        <v>48</v>
      </c>
      <c r="P890" s="67" t="s">
        <v>62</v>
      </c>
      <c r="Q890" s="67" t="s">
        <v>36</v>
      </c>
      <c r="R890" s="67" t="s">
        <v>35</v>
      </c>
      <c r="S890" s="67" t="s">
        <v>3823</v>
      </c>
      <c r="T890" s="67" t="s">
        <v>36</v>
      </c>
      <c r="U890" s="67" t="s">
        <v>44</v>
      </c>
      <c r="V890" s="67" t="s">
        <v>37</v>
      </c>
      <c r="W890" s="67" t="s">
        <v>386</v>
      </c>
      <c r="X890" s="67" t="s">
        <v>39</v>
      </c>
      <c r="Y890" s="67" t="s">
        <v>117</v>
      </c>
      <c r="Z890" s="67" t="s">
        <v>45</v>
      </c>
      <c r="AA890" s="67" t="s">
        <v>3713</v>
      </c>
      <c r="AB890" s="67" t="s">
        <v>2632</v>
      </c>
      <c r="AC890" s="67" t="s">
        <v>2633</v>
      </c>
      <c r="AD890" s="67" t="s">
        <v>3714</v>
      </c>
      <c r="AE890" s="67"/>
    </row>
    <row r="891" spans="1:31" hidden="1" x14ac:dyDescent="0.25">
      <c r="A891" s="66">
        <v>43634</v>
      </c>
      <c r="B891" s="67">
        <v>5645</v>
      </c>
      <c r="C891" s="67">
        <v>6068</v>
      </c>
      <c r="D891" s="67" t="s">
        <v>2634</v>
      </c>
      <c r="E891" s="67" t="s">
        <v>156</v>
      </c>
      <c r="F891" s="67" t="s">
        <v>123</v>
      </c>
      <c r="G891" s="68">
        <v>0.62291666666666667</v>
      </c>
      <c r="H891" s="69" t="s">
        <v>2635</v>
      </c>
      <c r="I891" s="69" t="s">
        <v>2636</v>
      </c>
      <c r="J891" s="67" t="s">
        <v>2637</v>
      </c>
      <c r="K891" s="67" t="s">
        <v>30</v>
      </c>
      <c r="L891" s="67">
        <v>70</v>
      </c>
      <c r="M891" s="67" t="s">
        <v>118</v>
      </c>
      <c r="N891" s="67" t="s">
        <v>36</v>
      </c>
      <c r="O891" s="67" t="s">
        <v>53</v>
      </c>
      <c r="P891" s="67" t="s">
        <v>33</v>
      </c>
      <c r="Q891" s="67" t="s">
        <v>60</v>
      </c>
      <c r="R891" s="67" t="s">
        <v>35</v>
      </c>
      <c r="S891" s="67" t="s">
        <v>43</v>
      </c>
      <c r="T891" s="67" t="s">
        <v>36</v>
      </c>
      <c r="U891" s="67" t="s">
        <v>70</v>
      </c>
      <c r="V891" s="67" t="s">
        <v>37</v>
      </c>
      <c r="W891" s="67" t="s">
        <v>54</v>
      </c>
      <c r="X891" s="67" t="s">
        <v>39</v>
      </c>
      <c r="Y891" s="67" t="s">
        <v>39</v>
      </c>
      <c r="Z891" s="67" t="s">
        <v>40</v>
      </c>
      <c r="AA891" s="67" t="s">
        <v>2638</v>
      </c>
      <c r="AB891" s="67" t="s">
        <v>2639</v>
      </c>
      <c r="AC891" s="67" t="s">
        <v>2640</v>
      </c>
      <c r="AD891" s="67"/>
      <c r="AE891" s="67"/>
    </row>
    <row r="892" spans="1:31" hidden="1" x14ac:dyDescent="0.25">
      <c r="A892" s="66">
        <v>43633</v>
      </c>
      <c r="B892" s="67">
        <v>5647</v>
      </c>
      <c r="C892" s="67">
        <v>6070</v>
      </c>
      <c r="D892" s="67" t="s">
        <v>2641</v>
      </c>
      <c r="E892" s="67" t="s">
        <v>1248</v>
      </c>
      <c r="F892" s="67" t="s">
        <v>1248</v>
      </c>
      <c r="G892" s="68">
        <v>0.72569444444444442</v>
      </c>
      <c r="H892" s="69" t="s">
        <v>2642</v>
      </c>
      <c r="I892" s="69" t="s">
        <v>2643</v>
      </c>
      <c r="J892" s="67" t="s">
        <v>2644</v>
      </c>
      <c r="K892" s="67" t="s">
        <v>47</v>
      </c>
      <c r="L892" s="67">
        <v>2</v>
      </c>
      <c r="M892" s="67" t="s">
        <v>31</v>
      </c>
      <c r="N892" s="67" t="s">
        <v>32</v>
      </c>
      <c r="O892" s="67" t="s">
        <v>48</v>
      </c>
      <c r="P892" s="67" t="s">
        <v>33</v>
      </c>
      <c r="Q892" s="67" t="s">
        <v>672</v>
      </c>
      <c r="R892" s="67" t="s">
        <v>76</v>
      </c>
      <c r="S892" s="67" t="s">
        <v>501</v>
      </c>
      <c r="T892" s="67" t="s">
        <v>863</v>
      </c>
      <c r="U892" s="67" t="s">
        <v>150</v>
      </c>
      <c r="V892" s="67" t="s">
        <v>37</v>
      </c>
      <c r="W892" s="67" t="s">
        <v>38</v>
      </c>
      <c r="X892" s="67" t="s">
        <v>71</v>
      </c>
      <c r="Y892" s="67" t="s">
        <v>71</v>
      </c>
      <c r="Z892" s="67" t="s">
        <v>40</v>
      </c>
      <c r="AA892" s="67" t="s">
        <v>2645</v>
      </c>
      <c r="AB892" s="67" t="s">
        <v>2646</v>
      </c>
      <c r="AC892" s="67" t="s">
        <v>2647</v>
      </c>
      <c r="AD892" s="67" t="s">
        <v>2648</v>
      </c>
      <c r="AE892" s="67"/>
    </row>
    <row r="893" spans="1:31" hidden="1" x14ac:dyDescent="0.25">
      <c r="A893" s="66">
        <v>43633</v>
      </c>
      <c r="B893" s="67">
        <v>5643</v>
      </c>
      <c r="C893" s="67">
        <v>6064</v>
      </c>
      <c r="D893" s="67" t="s">
        <v>2649</v>
      </c>
      <c r="E893" s="67" t="s">
        <v>79</v>
      </c>
      <c r="F893" s="67" t="s">
        <v>59</v>
      </c>
      <c r="G893" s="68"/>
      <c r="H893" s="69" t="s">
        <v>2650</v>
      </c>
      <c r="I893" s="69" t="s">
        <v>2651</v>
      </c>
      <c r="J893" s="67" t="s">
        <v>2652</v>
      </c>
      <c r="K893" s="67" t="s">
        <v>30</v>
      </c>
      <c r="L893" s="67">
        <v>3</v>
      </c>
      <c r="M893" s="67" t="s">
        <v>31</v>
      </c>
      <c r="N893" s="67" t="s">
        <v>32</v>
      </c>
      <c r="O893" s="67" t="s">
        <v>48</v>
      </c>
      <c r="P893" s="67" t="s">
        <v>33</v>
      </c>
      <c r="Q893" s="67" t="s">
        <v>672</v>
      </c>
      <c r="R893" s="67" t="s">
        <v>35</v>
      </c>
      <c r="S893" s="67" t="s">
        <v>501</v>
      </c>
      <c r="T893" s="67" t="s">
        <v>502</v>
      </c>
      <c r="U893" s="67" t="s">
        <v>150</v>
      </c>
      <c r="V893" s="67" t="s">
        <v>37</v>
      </c>
      <c r="W893" s="67" t="s">
        <v>38</v>
      </c>
      <c r="X893" s="67" t="s">
        <v>71</v>
      </c>
      <c r="Y893" s="67" t="s">
        <v>71</v>
      </c>
      <c r="Z893" s="67" t="s">
        <v>40</v>
      </c>
      <c r="AA893" s="67" t="s">
        <v>2653</v>
      </c>
      <c r="AB893" s="67" t="s">
        <v>2654</v>
      </c>
      <c r="AC893" s="67" t="s">
        <v>2655</v>
      </c>
      <c r="AD893" s="67"/>
      <c r="AE893" s="67"/>
    </row>
    <row r="894" spans="1:31" hidden="1" x14ac:dyDescent="0.25">
      <c r="A894" s="66">
        <v>43632</v>
      </c>
      <c r="B894" s="67">
        <v>5644</v>
      </c>
      <c r="C894" s="67">
        <v>6065</v>
      </c>
      <c r="D894" s="67" t="s">
        <v>2656</v>
      </c>
      <c r="E894" s="67" t="s">
        <v>586</v>
      </c>
      <c r="F894" s="67" t="s">
        <v>587</v>
      </c>
      <c r="G894" s="68">
        <v>0.72569444444444442</v>
      </c>
      <c r="H894" s="69" t="s">
        <v>2657</v>
      </c>
      <c r="I894" s="69" t="s">
        <v>2658</v>
      </c>
      <c r="J894" s="67" t="s">
        <v>2659</v>
      </c>
      <c r="K894" s="67" t="s">
        <v>47</v>
      </c>
      <c r="L894" s="67">
        <v>45</v>
      </c>
      <c r="M894" s="67" t="s">
        <v>31</v>
      </c>
      <c r="N894" s="67" t="s">
        <v>64</v>
      </c>
      <c r="O894" s="67" t="s">
        <v>451</v>
      </c>
      <c r="P894" s="67" t="s">
        <v>62</v>
      </c>
      <c r="Q894" s="67" t="s">
        <v>36</v>
      </c>
      <c r="R894" s="67" t="s">
        <v>35</v>
      </c>
      <c r="S894" s="67" t="s">
        <v>152</v>
      </c>
      <c r="T894" s="67" t="s">
        <v>36</v>
      </c>
      <c r="U894" s="67" t="s">
        <v>44</v>
      </c>
      <c r="V894" s="67" t="s">
        <v>37</v>
      </c>
      <c r="W894" s="67" t="s">
        <v>140</v>
      </c>
      <c r="X894" s="67" t="s">
        <v>71</v>
      </c>
      <c r="Y894" s="67" t="s">
        <v>103</v>
      </c>
      <c r="Z894" s="67" t="s">
        <v>45</v>
      </c>
      <c r="AA894" s="67" t="s">
        <v>2660</v>
      </c>
      <c r="AB894" s="67" t="s">
        <v>2661</v>
      </c>
      <c r="AC894" s="67" t="s">
        <v>2662</v>
      </c>
      <c r="AD894" s="67" t="s">
        <v>2663</v>
      </c>
      <c r="AE894" s="67" t="s">
        <v>2664</v>
      </c>
    </row>
    <row r="895" spans="1:31" hidden="1" x14ac:dyDescent="0.25">
      <c r="A895" s="66">
        <v>43632</v>
      </c>
      <c r="B895" s="67">
        <v>5644</v>
      </c>
      <c r="C895" s="67">
        <v>6066</v>
      </c>
      <c r="D895" s="67" t="s">
        <v>2656</v>
      </c>
      <c r="E895" s="67" t="s">
        <v>586</v>
      </c>
      <c r="F895" s="67" t="s">
        <v>587</v>
      </c>
      <c r="G895" s="68">
        <v>0.72569444444444442</v>
      </c>
      <c r="H895" s="69" t="s">
        <v>2657</v>
      </c>
      <c r="I895" s="69" t="s">
        <v>2658</v>
      </c>
      <c r="J895" s="67" t="s">
        <v>2659</v>
      </c>
      <c r="K895" s="67" t="s">
        <v>30</v>
      </c>
      <c r="L895" s="67">
        <v>45</v>
      </c>
      <c r="M895" s="67" t="s">
        <v>31</v>
      </c>
      <c r="N895" s="67" t="s">
        <v>126</v>
      </c>
      <c r="O895" s="67" t="s">
        <v>451</v>
      </c>
      <c r="P895" s="67" t="s">
        <v>49</v>
      </c>
      <c r="Q895" s="67" t="s">
        <v>36</v>
      </c>
      <c r="R895" s="67" t="s">
        <v>50</v>
      </c>
      <c r="S895" s="67" t="s">
        <v>152</v>
      </c>
      <c r="T895" s="67" t="s">
        <v>36</v>
      </c>
      <c r="U895" s="67" t="s">
        <v>51</v>
      </c>
      <c r="V895" s="67" t="s">
        <v>37</v>
      </c>
      <c r="W895" s="67" t="s">
        <v>140</v>
      </c>
      <c r="X895" s="67" t="s">
        <v>71</v>
      </c>
      <c r="Y895" s="67" t="s">
        <v>39</v>
      </c>
      <c r="Z895" s="67" t="s">
        <v>45</v>
      </c>
      <c r="AA895" s="67" t="s">
        <v>2660</v>
      </c>
      <c r="AB895" s="67" t="s">
        <v>2661</v>
      </c>
      <c r="AC895" s="67" t="s">
        <v>2662</v>
      </c>
      <c r="AD895" s="67" t="s">
        <v>2663</v>
      </c>
      <c r="AE895" s="67" t="s">
        <v>2664</v>
      </c>
    </row>
    <row r="896" spans="1:31" hidden="1" x14ac:dyDescent="0.25">
      <c r="A896" s="66">
        <v>43632</v>
      </c>
      <c r="B896" s="67">
        <v>5644</v>
      </c>
      <c r="C896" s="67">
        <v>6067</v>
      </c>
      <c r="D896" s="67" t="s">
        <v>2656</v>
      </c>
      <c r="E896" s="67" t="s">
        <v>586</v>
      </c>
      <c r="F896" s="67" t="s">
        <v>587</v>
      </c>
      <c r="G896" s="68">
        <v>0.72569444444444442</v>
      </c>
      <c r="H896" s="69" t="s">
        <v>2657</v>
      </c>
      <c r="I896" s="69" t="s">
        <v>2658</v>
      </c>
      <c r="J896" s="67" t="s">
        <v>2659</v>
      </c>
      <c r="K896" s="67" t="s">
        <v>30</v>
      </c>
      <c r="L896" s="67">
        <v>15</v>
      </c>
      <c r="M896" s="67" t="s">
        <v>31</v>
      </c>
      <c r="N896" s="67" t="s">
        <v>126</v>
      </c>
      <c r="O896" s="67" t="s">
        <v>451</v>
      </c>
      <c r="P896" s="67" t="s">
        <v>49</v>
      </c>
      <c r="Q896" s="67" t="s">
        <v>36</v>
      </c>
      <c r="R896" s="67" t="s">
        <v>50</v>
      </c>
      <c r="S896" s="67" t="s">
        <v>152</v>
      </c>
      <c r="T896" s="67" t="s">
        <v>36</v>
      </c>
      <c r="U896" s="67" t="s">
        <v>51</v>
      </c>
      <c r="V896" s="67" t="s">
        <v>37</v>
      </c>
      <c r="W896" s="67" t="s">
        <v>140</v>
      </c>
      <c r="X896" s="67" t="s">
        <v>71</v>
      </c>
      <c r="Y896" s="67" t="s">
        <v>39</v>
      </c>
      <c r="Z896" s="67" t="s">
        <v>45</v>
      </c>
      <c r="AA896" s="67" t="s">
        <v>2660</v>
      </c>
      <c r="AB896" s="67" t="s">
        <v>2661</v>
      </c>
      <c r="AC896" s="67" t="s">
        <v>2662</v>
      </c>
      <c r="AD896" s="67" t="s">
        <v>2663</v>
      </c>
      <c r="AE896" s="67" t="s">
        <v>2664</v>
      </c>
    </row>
    <row r="897" spans="1:31" hidden="1" x14ac:dyDescent="0.25">
      <c r="A897" s="66">
        <v>43632</v>
      </c>
      <c r="B897" s="67">
        <v>5642</v>
      </c>
      <c r="C897" s="67">
        <v>6063</v>
      </c>
      <c r="D897" s="67" t="s">
        <v>2665</v>
      </c>
      <c r="E897" s="67" t="s">
        <v>707</v>
      </c>
      <c r="F897" s="67" t="s">
        <v>123</v>
      </c>
      <c r="G897" s="68">
        <v>0.52083333333333337</v>
      </c>
      <c r="H897" s="69" t="s">
        <v>2666</v>
      </c>
      <c r="I897" s="69" t="s">
        <v>2667</v>
      </c>
      <c r="J897" s="67" t="s">
        <v>2668</v>
      </c>
      <c r="K897" s="67" t="s">
        <v>47</v>
      </c>
      <c r="L897" s="67">
        <v>14</v>
      </c>
      <c r="M897" s="67" t="s">
        <v>31</v>
      </c>
      <c r="N897" s="67" t="s">
        <v>36</v>
      </c>
      <c r="O897" s="67" t="s">
        <v>48</v>
      </c>
      <c r="P897" s="67" t="s">
        <v>33</v>
      </c>
      <c r="Q897" s="67" t="s">
        <v>36</v>
      </c>
      <c r="R897" s="67" t="s">
        <v>35</v>
      </c>
      <c r="S897" s="67" t="s">
        <v>723</v>
      </c>
      <c r="T897" s="67" t="s">
        <v>502</v>
      </c>
      <c r="U897" s="67" t="s">
        <v>70</v>
      </c>
      <c r="V897" s="67" t="s">
        <v>66</v>
      </c>
      <c r="W897" s="67" t="s">
        <v>54</v>
      </c>
      <c r="X897" s="67" t="s">
        <v>36</v>
      </c>
      <c r="Y897" s="67" t="s">
        <v>36</v>
      </c>
      <c r="Z897" s="67" t="s">
        <v>36</v>
      </c>
      <c r="AA897" s="67" t="s">
        <v>2669</v>
      </c>
      <c r="AB897" s="67" t="s">
        <v>2670</v>
      </c>
      <c r="AC897" s="67" t="s">
        <v>2671</v>
      </c>
      <c r="AD897" s="67" t="s">
        <v>3328</v>
      </c>
      <c r="AE897" s="67"/>
    </row>
    <row r="898" spans="1:31" hidden="1" x14ac:dyDescent="0.25">
      <c r="A898" s="66">
        <v>43632</v>
      </c>
      <c r="B898" s="67">
        <v>5640</v>
      </c>
      <c r="C898" s="67">
        <v>6059</v>
      </c>
      <c r="D898" s="67" t="s">
        <v>2672</v>
      </c>
      <c r="E898" s="67" t="s">
        <v>546</v>
      </c>
      <c r="F898" s="67" t="s">
        <v>55</v>
      </c>
      <c r="G898" s="68"/>
      <c r="H898" s="69" t="s">
        <v>2673</v>
      </c>
      <c r="I898" s="69" t="s">
        <v>2674</v>
      </c>
      <c r="J898" s="67" t="s">
        <v>2675</v>
      </c>
      <c r="K898" s="67" t="s">
        <v>47</v>
      </c>
      <c r="L898" s="67"/>
      <c r="M898" s="67" t="s">
        <v>31</v>
      </c>
      <c r="N898" s="67" t="s">
        <v>36</v>
      </c>
      <c r="O898" s="67" t="s">
        <v>36</v>
      </c>
      <c r="P898" s="67" t="s">
        <v>42</v>
      </c>
      <c r="Q898" s="67" t="s">
        <v>36</v>
      </c>
      <c r="R898" s="67" t="s">
        <v>35</v>
      </c>
      <c r="S898" s="67" t="s">
        <v>3823</v>
      </c>
      <c r="T898" s="67" t="s">
        <v>36</v>
      </c>
      <c r="U898" s="67" t="s">
        <v>44</v>
      </c>
      <c r="V898" s="67" t="s">
        <v>37</v>
      </c>
      <c r="W898" s="67" t="s">
        <v>36</v>
      </c>
      <c r="X898" s="67" t="s">
        <v>39</v>
      </c>
      <c r="Y898" s="67" t="s">
        <v>103</v>
      </c>
      <c r="Z898" s="67" t="s">
        <v>45</v>
      </c>
      <c r="AA898" s="67" t="s">
        <v>2676</v>
      </c>
      <c r="AB898" s="67" t="s">
        <v>2677</v>
      </c>
      <c r="AC898" s="67" t="s">
        <v>2678</v>
      </c>
      <c r="AD898" s="67"/>
      <c r="AE898" s="67"/>
    </row>
    <row r="899" spans="1:31" hidden="1" x14ac:dyDescent="0.25">
      <c r="A899" s="66">
        <v>43632</v>
      </c>
      <c r="B899" s="67">
        <v>5639</v>
      </c>
      <c r="C899" s="67">
        <v>6058</v>
      </c>
      <c r="D899" s="67" t="s">
        <v>821</v>
      </c>
      <c r="E899" s="67" t="s">
        <v>546</v>
      </c>
      <c r="F899" s="67" t="s">
        <v>55</v>
      </c>
      <c r="G899" s="68"/>
      <c r="H899" s="69" t="s">
        <v>2679</v>
      </c>
      <c r="I899" s="69" t="s">
        <v>2680</v>
      </c>
      <c r="J899" s="67" t="s">
        <v>2681</v>
      </c>
      <c r="K899" s="67" t="s">
        <v>47</v>
      </c>
      <c r="L899" s="67"/>
      <c r="M899" s="67" t="s">
        <v>31</v>
      </c>
      <c r="N899" s="67" t="s">
        <v>32</v>
      </c>
      <c r="O899" s="67" t="s">
        <v>48</v>
      </c>
      <c r="P899" s="67" t="s">
        <v>42</v>
      </c>
      <c r="Q899" s="67" t="s">
        <v>36</v>
      </c>
      <c r="R899" s="67" t="s">
        <v>35</v>
      </c>
      <c r="S899" s="67" t="s">
        <v>3823</v>
      </c>
      <c r="T899" s="67" t="s">
        <v>36</v>
      </c>
      <c r="U899" s="67" t="s">
        <v>44</v>
      </c>
      <c r="V899" s="67" t="s">
        <v>37</v>
      </c>
      <c r="W899" s="67" t="s">
        <v>36</v>
      </c>
      <c r="X899" s="67" t="s">
        <v>39</v>
      </c>
      <c r="Y899" s="67" t="s">
        <v>103</v>
      </c>
      <c r="Z899" s="67" t="s">
        <v>45</v>
      </c>
      <c r="AA899" s="67" t="s">
        <v>2676</v>
      </c>
      <c r="AB899" s="67" t="s">
        <v>2682</v>
      </c>
      <c r="AC899" s="67" t="s">
        <v>2683</v>
      </c>
      <c r="AD899" s="67"/>
      <c r="AE899" s="67"/>
    </row>
    <row r="900" spans="1:31" hidden="1" x14ac:dyDescent="0.25">
      <c r="A900" s="66">
        <v>43632</v>
      </c>
      <c r="B900" s="67">
        <v>5637</v>
      </c>
      <c r="C900" s="67">
        <v>6056</v>
      </c>
      <c r="D900" s="67" t="s">
        <v>2684</v>
      </c>
      <c r="E900" s="67" t="s">
        <v>74</v>
      </c>
      <c r="F900" s="67" t="s">
        <v>74</v>
      </c>
      <c r="G900" s="68"/>
      <c r="H900" s="69" t="s">
        <v>2685</v>
      </c>
      <c r="I900" s="69" t="s">
        <v>2686</v>
      </c>
      <c r="J900" s="67" t="s">
        <v>2687</v>
      </c>
      <c r="K900" s="67" t="s">
        <v>30</v>
      </c>
      <c r="L900" s="67">
        <v>45</v>
      </c>
      <c r="M900" s="67" t="s">
        <v>31</v>
      </c>
      <c r="N900" s="67" t="s">
        <v>36</v>
      </c>
      <c r="O900" s="67" t="s">
        <v>48</v>
      </c>
      <c r="P900" s="67" t="s">
        <v>42</v>
      </c>
      <c r="Q900" s="67" t="s">
        <v>36</v>
      </c>
      <c r="R900" s="67" t="s">
        <v>35</v>
      </c>
      <c r="S900" s="67" t="s">
        <v>3823</v>
      </c>
      <c r="T900" s="67" t="s">
        <v>36</v>
      </c>
      <c r="U900" s="67" t="s">
        <v>44</v>
      </c>
      <c r="V900" s="67" t="s">
        <v>37</v>
      </c>
      <c r="W900" s="67" t="s">
        <v>36</v>
      </c>
      <c r="X900" s="67" t="s">
        <v>39</v>
      </c>
      <c r="Y900" s="67" t="s">
        <v>103</v>
      </c>
      <c r="Z900" s="67" t="s">
        <v>45</v>
      </c>
      <c r="AA900" s="67" t="s">
        <v>2688</v>
      </c>
      <c r="AB900" s="67" t="s">
        <v>2689</v>
      </c>
      <c r="AC900" s="67" t="s">
        <v>2690</v>
      </c>
      <c r="AD900" s="67" t="s">
        <v>2691</v>
      </c>
      <c r="AE900" s="67"/>
    </row>
    <row r="901" spans="1:31" hidden="1" x14ac:dyDescent="0.25">
      <c r="A901" s="66">
        <v>43631</v>
      </c>
      <c r="B901" s="67">
        <v>5641</v>
      </c>
      <c r="C901" s="67">
        <v>6060</v>
      </c>
      <c r="D901" s="67" t="s">
        <v>2692</v>
      </c>
      <c r="E901" s="67" t="s">
        <v>693</v>
      </c>
      <c r="F901" s="67" t="s">
        <v>123</v>
      </c>
      <c r="G901" s="68">
        <v>0.57291666666666663</v>
      </c>
      <c r="H901" s="69" t="s">
        <v>2693</v>
      </c>
      <c r="I901" s="69" t="s">
        <v>2694</v>
      </c>
      <c r="J901" s="67" t="s">
        <v>2695</v>
      </c>
      <c r="K901" s="67" t="s">
        <v>47</v>
      </c>
      <c r="L901" s="67">
        <v>40</v>
      </c>
      <c r="M901" s="67" t="s">
        <v>31</v>
      </c>
      <c r="N901" s="67" t="s">
        <v>459</v>
      </c>
      <c r="O901" s="67" t="s">
        <v>36</v>
      </c>
      <c r="P901" s="67" t="s">
        <v>49</v>
      </c>
      <c r="Q901" s="67" t="s">
        <v>36</v>
      </c>
      <c r="R901" s="67" t="s">
        <v>83</v>
      </c>
      <c r="S901" s="67" t="s">
        <v>43</v>
      </c>
      <c r="T901" s="67" t="s">
        <v>147</v>
      </c>
      <c r="U901" s="67" t="s">
        <v>51</v>
      </c>
      <c r="V901" s="67" t="s">
        <v>37</v>
      </c>
      <c r="W901" s="67" t="s">
        <v>54</v>
      </c>
      <c r="X901" s="67" t="s">
        <v>39</v>
      </c>
      <c r="Y901" s="67" t="s">
        <v>103</v>
      </c>
      <c r="Z901" s="67" t="s">
        <v>52</v>
      </c>
      <c r="AA901" s="67" t="s">
        <v>2696</v>
      </c>
      <c r="AB901" s="67"/>
      <c r="AC901" s="67"/>
      <c r="AD901" s="67"/>
      <c r="AE901" s="67"/>
    </row>
    <row r="902" spans="1:31" hidden="1" x14ac:dyDescent="0.25">
      <c r="A902" s="66">
        <v>43631</v>
      </c>
      <c r="B902" s="67">
        <v>5641</v>
      </c>
      <c r="C902" s="67">
        <v>6061</v>
      </c>
      <c r="D902" s="67" t="s">
        <v>2692</v>
      </c>
      <c r="E902" s="67" t="s">
        <v>693</v>
      </c>
      <c r="F902" s="67" t="s">
        <v>123</v>
      </c>
      <c r="G902" s="68">
        <v>0.57291666666666663</v>
      </c>
      <c r="H902" s="69" t="s">
        <v>2693</v>
      </c>
      <c r="I902" s="69" t="s">
        <v>2694</v>
      </c>
      <c r="J902" s="67" t="s">
        <v>2695</v>
      </c>
      <c r="K902" s="67" t="s">
        <v>47</v>
      </c>
      <c r="L902" s="67">
        <v>40</v>
      </c>
      <c r="M902" s="67" t="s">
        <v>31</v>
      </c>
      <c r="N902" s="67" t="s">
        <v>459</v>
      </c>
      <c r="O902" s="67" t="s">
        <v>36</v>
      </c>
      <c r="P902" s="67" t="s">
        <v>49</v>
      </c>
      <c r="Q902" s="67" t="s">
        <v>36</v>
      </c>
      <c r="R902" s="67" t="s">
        <v>83</v>
      </c>
      <c r="S902" s="67" t="s">
        <v>43</v>
      </c>
      <c r="T902" s="67" t="s">
        <v>147</v>
      </c>
      <c r="U902" s="67" t="s">
        <v>51</v>
      </c>
      <c r="V902" s="67" t="s">
        <v>37</v>
      </c>
      <c r="W902" s="67" t="s">
        <v>54</v>
      </c>
      <c r="X902" s="67" t="s">
        <v>39</v>
      </c>
      <c r="Y902" s="67" t="s">
        <v>103</v>
      </c>
      <c r="Z902" s="67" t="s">
        <v>52</v>
      </c>
      <c r="AA902" s="67" t="s">
        <v>2696</v>
      </c>
      <c r="AB902" s="67"/>
      <c r="AC902" s="67"/>
      <c r="AD902" s="67"/>
      <c r="AE902" s="67"/>
    </row>
    <row r="903" spans="1:31" hidden="1" x14ac:dyDescent="0.25">
      <c r="A903" s="66">
        <v>43631</v>
      </c>
      <c r="B903" s="67">
        <v>5641</v>
      </c>
      <c r="C903" s="67">
        <v>6062</v>
      </c>
      <c r="D903" s="67" t="s">
        <v>2692</v>
      </c>
      <c r="E903" s="67" t="s">
        <v>693</v>
      </c>
      <c r="F903" s="67" t="s">
        <v>123</v>
      </c>
      <c r="G903" s="68">
        <v>0.57291666666666663</v>
      </c>
      <c r="H903" s="69" t="s">
        <v>2693</v>
      </c>
      <c r="I903" s="69" t="s">
        <v>2694</v>
      </c>
      <c r="J903" s="67" t="s">
        <v>2695</v>
      </c>
      <c r="K903" s="67" t="s">
        <v>47</v>
      </c>
      <c r="L903" s="67">
        <v>40</v>
      </c>
      <c r="M903" s="67" t="s">
        <v>31</v>
      </c>
      <c r="N903" s="67" t="s">
        <v>459</v>
      </c>
      <c r="O903" s="67" t="s">
        <v>36</v>
      </c>
      <c r="P903" s="67" t="s">
        <v>33</v>
      </c>
      <c r="Q903" s="67" t="s">
        <v>36</v>
      </c>
      <c r="R903" s="67" t="s">
        <v>76</v>
      </c>
      <c r="S903" s="67" t="s">
        <v>43</v>
      </c>
      <c r="T903" s="67" t="s">
        <v>147</v>
      </c>
      <c r="U903" s="67" t="s">
        <v>70</v>
      </c>
      <c r="V903" s="67" t="s">
        <v>37</v>
      </c>
      <c r="W903" s="67" t="s">
        <v>54</v>
      </c>
      <c r="X903" s="67" t="s">
        <v>39</v>
      </c>
      <c r="Y903" s="67" t="s">
        <v>103</v>
      </c>
      <c r="Z903" s="67" t="s">
        <v>52</v>
      </c>
      <c r="AA903" s="67" t="s">
        <v>2696</v>
      </c>
      <c r="AB903" s="67"/>
      <c r="AC903" s="67"/>
      <c r="AD903" s="67"/>
      <c r="AE903" s="67"/>
    </row>
    <row r="904" spans="1:31" hidden="1" x14ac:dyDescent="0.25">
      <c r="A904" s="66">
        <v>43631</v>
      </c>
      <c r="B904" s="67">
        <v>5638</v>
      </c>
      <c r="C904" s="67">
        <v>6057</v>
      </c>
      <c r="D904" s="67" t="s">
        <v>2697</v>
      </c>
      <c r="E904" s="67" t="s">
        <v>364</v>
      </c>
      <c r="F904" s="67" t="s">
        <v>364</v>
      </c>
      <c r="G904" s="68"/>
      <c r="H904" s="69" t="s">
        <v>2698</v>
      </c>
      <c r="I904" s="69" t="s">
        <v>2699</v>
      </c>
      <c r="J904" s="67" t="s">
        <v>2700</v>
      </c>
      <c r="K904" s="67" t="s">
        <v>30</v>
      </c>
      <c r="L904" s="67">
        <v>47</v>
      </c>
      <c r="M904" s="67" t="s">
        <v>31</v>
      </c>
      <c r="N904" s="67" t="s">
        <v>36</v>
      </c>
      <c r="O904" s="67" t="s">
        <v>368</v>
      </c>
      <c r="P904" s="67" t="s">
        <v>42</v>
      </c>
      <c r="Q904" s="67" t="s">
        <v>36</v>
      </c>
      <c r="R904" s="67" t="s">
        <v>35</v>
      </c>
      <c r="S904" s="67" t="s">
        <v>3823</v>
      </c>
      <c r="T904" s="67" t="s">
        <v>36</v>
      </c>
      <c r="U904" s="67" t="s">
        <v>44</v>
      </c>
      <c r="V904" s="67" t="s">
        <v>37</v>
      </c>
      <c r="W904" s="67" t="s">
        <v>36</v>
      </c>
      <c r="X904" s="67" t="s">
        <v>39</v>
      </c>
      <c r="Y904" s="67" t="s">
        <v>103</v>
      </c>
      <c r="Z904" s="67" t="s">
        <v>45</v>
      </c>
      <c r="AA904" s="67" t="s">
        <v>2701</v>
      </c>
      <c r="AB904" s="67" t="s">
        <v>2702</v>
      </c>
      <c r="AC904" s="67" t="s">
        <v>2703</v>
      </c>
      <c r="AD904" s="67" t="s">
        <v>2704</v>
      </c>
      <c r="AE904" s="67" t="s">
        <v>2705</v>
      </c>
    </row>
    <row r="905" spans="1:31" hidden="1" x14ac:dyDescent="0.25">
      <c r="A905" s="66">
        <v>43631</v>
      </c>
      <c r="B905" s="67">
        <v>5636</v>
      </c>
      <c r="C905" s="67">
        <v>6055</v>
      </c>
      <c r="D905" s="67" t="s">
        <v>2706</v>
      </c>
      <c r="E905" s="67" t="s">
        <v>699</v>
      </c>
      <c r="F905" s="67" t="s">
        <v>122</v>
      </c>
      <c r="G905" s="68">
        <v>0.74375000000000002</v>
      </c>
      <c r="H905" s="69" t="s">
        <v>2707</v>
      </c>
      <c r="I905" s="69" t="s">
        <v>2708</v>
      </c>
      <c r="J905" s="67" t="s">
        <v>2709</v>
      </c>
      <c r="K905" s="67" t="s">
        <v>47</v>
      </c>
      <c r="L905" s="67">
        <v>51</v>
      </c>
      <c r="M905" s="67" t="s">
        <v>31</v>
      </c>
      <c r="N905" s="67" t="s">
        <v>36</v>
      </c>
      <c r="O905" s="67" t="s">
        <v>36</v>
      </c>
      <c r="P905" s="67" t="s">
        <v>33</v>
      </c>
      <c r="Q905" s="67" t="s">
        <v>36</v>
      </c>
      <c r="R905" s="67" t="s">
        <v>35</v>
      </c>
      <c r="S905" s="67" t="s">
        <v>43</v>
      </c>
      <c r="T905" s="67" t="s">
        <v>36</v>
      </c>
      <c r="U905" s="67" t="s">
        <v>70</v>
      </c>
      <c r="V905" s="67" t="s">
        <v>37</v>
      </c>
      <c r="W905" s="67" t="s">
        <v>54</v>
      </c>
      <c r="X905" s="67" t="s">
        <v>36</v>
      </c>
      <c r="Y905" s="67" t="s">
        <v>36</v>
      </c>
      <c r="Z905" s="67" t="s">
        <v>36</v>
      </c>
      <c r="AA905" s="67" t="s">
        <v>2710</v>
      </c>
      <c r="AB905" s="67" t="s">
        <v>2711</v>
      </c>
      <c r="AC905" s="67" t="s">
        <v>2712</v>
      </c>
      <c r="AD905" s="67" t="s">
        <v>2710</v>
      </c>
      <c r="AE905" s="67"/>
    </row>
    <row r="906" spans="1:31" hidden="1" x14ac:dyDescent="0.25">
      <c r="A906" s="66">
        <v>43631</v>
      </c>
      <c r="B906" s="67">
        <v>5635</v>
      </c>
      <c r="C906" s="67">
        <v>6054</v>
      </c>
      <c r="D906" s="67" t="s">
        <v>2713</v>
      </c>
      <c r="E906" s="67" t="s">
        <v>699</v>
      </c>
      <c r="F906" s="67" t="s">
        <v>122</v>
      </c>
      <c r="G906" s="68">
        <v>0.74375000000000002</v>
      </c>
      <c r="H906" s="69" t="s">
        <v>2714</v>
      </c>
      <c r="I906" s="69" t="s">
        <v>2715</v>
      </c>
      <c r="J906" s="67" t="s">
        <v>2716</v>
      </c>
      <c r="K906" s="67" t="s">
        <v>47</v>
      </c>
      <c r="L906" s="67">
        <v>82</v>
      </c>
      <c r="M906" s="67" t="s">
        <v>31</v>
      </c>
      <c r="N906" s="67" t="s">
        <v>36</v>
      </c>
      <c r="O906" s="67" t="s">
        <v>36</v>
      </c>
      <c r="P906" s="67" t="s">
        <v>33</v>
      </c>
      <c r="Q906" s="67" t="s">
        <v>60</v>
      </c>
      <c r="R906" s="67" t="s">
        <v>35</v>
      </c>
      <c r="S906" s="67" t="s">
        <v>862</v>
      </c>
      <c r="T906" s="67" t="s">
        <v>502</v>
      </c>
      <c r="U906" s="67" t="s">
        <v>70</v>
      </c>
      <c r="V906" s="67" t="s">
        <v>37</v>
      </c>
      <c r="W906" s="67" t="s">
        <v>54</v>
      </c>
      <c r="X906" s="67" t="s">
        <v>107</v>
      </c>
      <c r="Y906" s="67" t="s">
        <v>36</v>
      </c>
      <c r="Z906" s="67" t="s">
        <v>36</v>
      </c>
      <c r="AA906" s="67" t="s">
        <v>2710</v>
      </c>
      <c r="AB906" s="67" t="s">
        <v>2711</v>
      </c>
      <c r="AC906" s="67" t="s">
        <v>2712</v>
      </c>
      <c r="AD906" s="67" t="s">
        <v>2710</v>
      </c>
      <c r="AE906" s="67" t="s">
        <v>2717</v>
      </c>
    </row>
    <row r="907" spans="1:31" hidden="1" x14ac:dyDescent="0.25">
      <c r="A907" s="66">
        <v>43631</v>
      </c>
      <c r="B907" s="67">
        <v>5634</v>
      </c>
      <c r="C907" s="67">
        <v>6053</v>
      </c>
      <c r="D907" s="67" t="s">
        <v>2718</v>
      </c>
      <c r="E907" s="67" t="s">
        <v>699</v>
      </c>
      <c r="F907" s="67" t="s">
        <v>122</v>
      </c>
      <c r="G907" s="68">
        <v>0.5625</v>
      </c>
      <c r="H907" s="69" t="s">
        <v>2719</v>
      </c>
      <c r="I907" s="69" t="s">
        <v>2720</v>
      </c>
      <c r="J907" s="67" t="s">
        <v>2721</v>
      </c>
      <c r="K907" s="67" t="s">
        <v>47</v>
      </c>
      <c r="L907" s="67">
        <v>75</v>
      </c>
      <c r="M907" s="67" t="s">
        <v>31</v>
      </c>
      <c r="N907" s="67" t="s">
        <v>36</v>
      </c>
      <c r="O907" s="67" t="s">
        <v>36</v>
      </c>
      <c r="P907" s="67" t="s">
        <v>33</v>
      </c>
      <c r="Q907" s="67" t="s">
        <v>60</v>
      </c>
      <c r="R907" s="67" t="s">
        <v>76</v>
      </c>
      <c r="S907" s="67" t="s">
        <v>43</v>
      </c>
      <c r="T907" s="67" t="s">
        <v>36</v>
      </c>
      <c r="U907" s="67" t="s">
        <v>70</v>
      </c>
      <c r="V907" s="67" t="s">
        <v>37</v>
      </c>
      <c r="W907" s="67" t="s">
        <v>54</v>
      </c>
      <c r="X907" s="67" t="s">
        <v>36</v>
      </c>
      <c r="Y907" s="67" t="s">
        <v>36</v>
      </c>
      <c r="Z907" s="67" t="s">
        <v>36</v>
      </c>
      <c r="AA907" s="67" t="s">
        <v>2710</v>
      </c>
      <c r="AB907" s="67"/>
      <c r="AC907" s="67"/>
      <c r="AD907" s="67"/>
      <c r="AE907" s="67"/>
    </row>
    <row r="908" spans="1:31" hidden="1" x14ac:dyDescent="0.25">
      <c r="A908" s="66">
        <v>43630</v>
      </c>
      <c r="B908" s="67">
        <v>5633</v>
      </c>
      <c r="C908" s="67">
        <v>6052</v>
      </c>
      <c r="D908" s="67" t="s">
        <v>2722</v>
      </c>
      <c r="E908" s="67" t="s">
        <v>80</v>
      </c>
      <c r="F908" s="67" t="s">
        <v>80</v>
      </c>
      <c r="G908" s="68">
        <v>0.42708333333333331</v>
      </c>
      <c r="H908" s="69" t="s">
        <v>2723</v>
      </c>
      <c r="I908" s="69" t="s">
        <v>2724</v>
      </c>
      <c r="J908" s="67" t="s">
        <v>2725</v>
      </c>
      <c r="K908" s="67" t="s">
        <v>47</v>
      </c>
      <c r="L908" s="67"/>
      <c r="M908" s="67" t="s">
        <v>31</v>
      </c>
      <c r="N908" s="67" t="s">
        <v>126</v>
      </c>
      <c r="O908" s="67" t="s">
        <v>36</v>
      </c>
      <c r="P908" s="67" t="s">
        <v>49</v>
      </c>
      <c r="Q908" s="67" t="s">
        <v>36</v>
      </c>
      <c r="R908" s="67" t="s">
        <v>50</v>
      </c>
      <c r="S908" s="67" t="s">
        <v>127</v>
      </c>
      <c r="T908" s="67" t="s">
        <v>36</v>
      </c>
      <c r="U908" s="67" t="s">
        <v>51</v>
      </c>
      <c r="V908" s="67" t="s">
        <v>37</v>
      </c>
      <c r="W908" s="67" t="s">
        <v>140</v>
      </c>
      <c r="X908" s="67" t="s">
        <v>71</v>
      </c>
      <c r="Y908" s="67" t="s">
        <v>163</v>
      </c>
      <c r="Z908" s="67" t="s">
        <v>40</v>
      </c>
      <c r="AA908" s="67" t="s">
        <v>2726</v>
      </c>
      <c r="AB908" s="67"/>
      <c r="AC908" s="67"/>
      <c r="AD908" s="67"/>
      <c r="AE908" s="67"/>
    </row>
    <row r="909" spans="1:31" hidden="1" x14ac:dyDescent="0.25">
      <c r="A909" s="66">
        <v>43630</v>
      </c>
      <c r="B909" s="67">
        <v>5630</v>
      </c>
      <c r="C909" s="67">
        <v>6047</v>
      </c>
      <c r="D909" s="67" t="s">
        <v>2006</v>
      </c>
      <c r="E909" s="67" t="s">
        <v>79</v>
      </c>
      <c r="F909" s="67" t="s">
        <v>59</v>
      </c>
      <c r="G909" s="68"/>
      <c r="H909" s="69" t="s">
        <v>2007</v>
      </c>
      <c r="I909" s="69" t="s">
        <v>2008</v>
      </c>
      <c r="J909" s="67" t="s">
        <v>2009</v>
      </c>
      <c r="K909" s="67" t="s">
        <v>47</v>
      </c>
      <c r="L909" s="67"/>
      <c r="M909" s="67" t="s">
        <v>31</v>
      </c>
      <c r="N909" s="67" t="s">
        <v>36</v>
      </c>
      <c r="O909" s="67" t="s">
        <v>48</v>
      </c>
      <c r="P909" s="67" t="s">
        <v>36</v>
      </c>
      <c r="Q909" s="67" t="s">
        <v>36</v>
      </c>
      <c r="R909" s="67" t="s">
        <v>36</v>
      </c>
      <c r="S909" s="67" t="s">
        <v>3823</v>
      </c>
      <c r="T909" s="67" t="s">
        <v>36</v>
      </c>
      <c r="U909" s="67" t="s">
        <v>36</v>
      </c>
      <c r="V909" s="67" t="s">
        <v>37</v>
      </c>
      <c r="W909" s="67" t="s">
        <v>386</v>
      </c>
      <c r="X909" s="67" t="s">
        <v>36</v>
      </c>
      <c r="Y909" s="67" t="s">
        <v>36</v>
      </c>
      <c r="Z909" s="67" t="s">
        <v>36</v>
      </c>
      <c r="AA909" s="67" t="s">
        <v>2010</v>
      </c>
      <c r="AB909" s="67"/>
      <c r="AC909" s="67"/>
      <c r="AD909" s="67"/>
      <c r="AE909" s="67"/>
    </row>
    <row r="910" spans="1:31" hidden="1" x14ac:dyDescent="0.25">
      <c r="A910" s="66">
        <v>43630</v>
      </c>
      <c r="B910" s="67">
        <v>5630</v>
      </c>
      <c r="C910" s="67">
        <v>6048</v>
      </c>
      <c r="D910" s="67" t="s">
        <v>2006</v>
      </c>
      <c r="E910" s="67" t="s">
        <v>79</v>
      </c>
      <c r="F910" s="67" t="s">
        <v>59</v>
      </c>
      <c r="G910" s="68"/>
      <c r="H910" s="69" t="s">
        <v>2007</v>
      </c>
      <c r="I910" s="69" t="s">
        <v>2008</v>
      </c>
      <c r="J910" s="67" t="s">
        <v>2009</v>
      </c>
      <c r="K910" s="67" t="s">
        <v>47</v>
      </c>
      <c r="L910" s="67"/>
      <c r="M910" s="67" t="s">
        <v>31</v>
      </c>
      <c r="N910" s="67" t="s">
        <v>36</v>
      </c>
      <c r="O910" s="67" t="s">
        <v>48</v>
      </c>
      <c r="P910" s="67" t="s">
        <v>36</v>
      </c>
      <c r="Q910" s="67" t="s">
        <v>36</v>
      </c>
      <c r="R910" s="67" t="s">
        <v>36</v>
      </c>
      <c r="S910" s="67" t="s">
        <v>3823</v>
      </c>
      <c r="T910" s="67" t="s">
        <v>36</v>
      </c>
      <c r="U910" s="67" t="s">
        <v>36</v>
      </c>
      <c r="V910" s="67" t="s">
        <v>37</v>
      </c>
      <c r="W910" s="67" t="s">
        <v>386</v>
      </c>
      <c r="X910" s="67" t="s">
        <v>36</v>
      </c>
      <c r="Y910" s="67" t="s">
        <v>36</v>
      </c>
      <c r="Z910" s="67" t="s">
        <v>36</v>
      </c>
      <c r="AA910" s="67" t="s">
        <v>2010</v>
      </c>
      <c r="AB910" s="67"/>
      <c r="AC910" s="67"/>
      <c r="AD910" s="67"/>
      <c r="AE910" s="67"/>
    </row>
    <row r="911" spans="1:31" hidden="1" x14ac:dyDescent="0.25">
      <c r="A911" s="66">
        <v>43629</v>
      </c>
      <c r="B911" s="67">
        <v>5627</v>
      </c>
      <c r="C911" s="67">
        <v>6045</v>
      </c>
      <c r="D911" s="67" t="s">
        <v>2011</v>
      </c>
      <c r="E911" s="67" t="s">
        <v>79</v>
      </c>
      <c r="F911" s="67" t="s">
        <v>59</v>
      </c>
      <c r="G911" s="68">
        <v>0.83333333333333337</v>
      </c>
      <c r="H911" s="69" t="s">
        <v>2012</v>
      </c>
      <c r="I911" s="69" t="s">
        <v>2013</v>
      </c>
      <c r="J911" s="67" t="s">
        <v>2014</v>
      </c>
      <c r="K911" s="67" t="s">
        <v>30</v>
      </c>
      <c r="L911" s="67"/>
      <c r="M911" s="67" t="s">
        <v>31</v>
      </c>
      <c r="N911" s="67" t="s">
        <v>36</v>
      </c>
      <c r="O911" s="67" t="s">
        <v>48</v>
      </c>
      <c r="P911" s="67" t="s">
        <v>49</v>
      </c>
      <c r="Q911" s="67" t="s">
        <v>60</v>
      </c>
      <c r="R911" s="67" t="s">
        <v>56</v>
      </c>
      <c r="S911" s="67" t="s">
        <v>43</v>
      </c>
      <c r="T911" s="67" t="s">
        <v>36</v>
      </c>
      <c r="U911" s="67" t="s">
        <v>51</v>
      </c>
      <c r="V911" s="67" t="s">
        <v>37</v>
      </c>
      <c r="W911" s="67" t="s">
        <v>54</v>
      </c>
      <c r="X911" s="67" t="s">
        <v>39</v>
      </c>
      <c r="Y911" s="67" t="s">
        <v>104</v>
      </c>
      <c r="Z911" s="67" t="s">
        <v>52</v>
      </c>
      <c r="AA911" s="67" t="s">
        <v>2015</v>
      </c>
      <c r="AB911" s="67" t="s">
        <v>2016</v>
      </c>
      <c r="AC911" s="67"/>
      <c r="AD911" s="67"/>
      <c r="AE911" s="67"/>
    </row>
    <row r="912" spans="1:31" hidden="1" x14ac:dyDescent="0.25">
      <c r="A912" s="66">
        <v>43628</v>
      </c>
      <c r="B912" s="67">
        <v>5626</v>
      </c>
      <c r="C912" s="67">
        <v>6044</v>
      </c>
      <c r="D912" s="67" t="s">
        <v>1980</v>
      </c>
      <c r="E912" s="67" t="s">
        <v>74</v>
      </c>
      <c r="F912" s="67" t="s">
        <v>74</v>
      </c>
      <c r="G912" s="68">
        <v>0.75</v>
      </c>
      <c r="H912" s="69" t="s">
        <v>2017</v>
      </c>
      <c r="I912" s="69" t="s">
        <v>2018</v>
      </c>
      <c r="J912" s="67" t="s">
        <v>2019</v>
      </c>
      <c r="K912" s="67" t="s">
        <v>47</v>
      </c>
      <c r="L912" s="67">
        <v>83</v>
      </c>
      <c r="M912" s="67" t="s">
        <v>31</v>
      </c>
      <c r="N912" s="67" t="s">
        <v>36</v>
      </c>
      <c r="O912" s="67" t="s">
        <v>36</v>
      </c>
      <c r="P912" s="67" t="s">
        <v>42</v>
      </c>
      <c r="Q912" s="67" t="s">
        <v>60</v>
      </c>
      <c r="R912" s="67" t="s">
        <v>35</v>
      </c>
      <c r="S912" s="67" t="s">
        <v>65</v>
      </c>
      <c r="T912" s="67" t="s">
        <v>36</v>
      </c>
      <c r="U912" s="67" t="s">
        <v>109</v>
      </c>
      <c r="V912" s="67" t="s">
        <v>66</v>
      </c>
      <c r="W912" s="67" t="s">
        <v>54</v>
      </c>
      <c r="X912" s="67" t="s">
        <v>36</v>
      </c>
      <c r="Y912" s="67" t="s">
        <v>129</v>
      </c>
      <c r="Z912" s="67" t="s">
        <v>108</v>
      </c>
      <c r="AA912" s="67" t="s">
        <v>2020</v>
      </c>
      <c r="AB912" s="67" t="s">
        <v>2021</v>
      </c>
      <c r="AC912" s="67" t="s">
        <v>2022</v>
      </c>
      <c r="AD912" s="67" t="s">
        <v>2023</v>
      </c>
      <c r="AE912" s="67"/>
    </row>
    <row r="913" spans="1:31" hidden="1" x14ac:dyDescent="0.25">
      <c r="A913" s="66">
        <v>43628</v>
      </c>
      <c r="B913" s="67">
        <v>5625</v>
      </c>
      <c r="C913" s="67">
        <v>6042</v>
      </c>
      <c r="D913" s="67" t="s">
        <v>2024</v>
      </c>
      <c r="E913" s="67" t="s">
        <v>827</v>
      </c>
      <c r="F913" s="67" t="s">
        <v>537</v>
      </c>
      <c r="G913" s="68">
        <v>0.57638888888888884</v>
      </c>
      <c r="H913" s="69" t="s">
        <v>2025</v>
      </c>
      <c r="I913" s="69" t="s">
        <v>2026</v>
      </c>
      <c r="J913" s="67" t="s">
        <v>2027</v>
      </c>
      <c r="K913" s="67" t="s">
        <v>47</v>
      </c>
      <c r="L913" s="67">
        <v>75</v>
      </c>
      <c r="M913" s="67" t="s">
        <v>31</v>
      </c>
      <c r="N913" s="67" t="s">
        <v>331</v>
      </c>
      <c r="O913" s="67" t="s">
        <v>36</v>
      </c>
      <c r="P913" s="67" t="s">
        <v>62</v>
      </c>
      <c r="Q913" s="67" t="s">
        <v>60</v>
      </c>
      <c r="R913" s="67" t="s">
        <v>35</v>
      </c>
      <c r="S913" s="67" t="s">
        <v>57</v>
      </c>
      <c r="T913" s="67" t="s">
        <v>36</v>
      </c>
      <c r="U913" s="67" t="s">
        <v>44</v>
      </c>
      <c r="V913" s="67" t="s">
        <v>37</v>
      </c>
      <c r="W913" s="67" t="s">
        <v>332</v>
      </c>
      <c r="X913" s="67" t="s">
        <v>39</v>
      </c>
      <c r="Y913" s="67" t="s">
        <v>103</v>
      </c>
      <c r="Z913" s="67" t="s">
        <v>45</v>
      </c>
      <c r="AA913" s="67" t="s">
        <v>2028</v>
      </c>
      <c r="AB913" s="67" t="s">
        <v>2029</v>
      </c>
      <c r="AC913" s="67" t="s">
        <v>2030</v>
      </c>
      <c r="AD913" s="67"/>
      <c r="AE913" s="67"/>
    </row>
    <row r="914" spans="1:31" hidden="1" x14ac:dyDescent="0.25">
      <c r="A914" s="66">
        <v>43628</v>
      </c>
      <c r="B914" s="67">
        <v>5625</v>
      </c>
      <c r="C914" s="67">
        <v>6043</v>
      </c>
      <c r="D914" s="67" t="s">
        <v>2024</v>
      </c>
      <c r="E914" s="67" t="s">
        <v>827</v>
      </c>
      <c r="F914" s="67" t="s">
        <v>537</v>
      </c>
      <c r="G914" s="68">
        <v>0.57638888888888884</v>
      </c>
      <c r="H914" s="69" t="s">
        <v>2025</v>
      </c>
      <c r="I914" s="69" t="s">
        <v>2026</v>
      </c>
      <c r="J914" s="67" t="s">
        <v>2027</v>
      </c>
      <c r="K914" s="67" t="s">
        <v>30</v>
      </c>
      <c r="L914" s="67">
        <v>76</v>
      </c>
      <c r="M914" s="67" t="s">
        <v>31</v>
      </c>
      <c r="N914" s="67" t="s">
        <v>331</v>
      </c>
      <c r="O914" s="67" t="s">
        <v>36</v>
      </c>
      <c r="P914" s="67" t="s">
        <v>62</v>
      </c>
      <c r="Q914" s="67" t="s">
        <v>60</v>
      </c>
      <c r="R914" s="67" t="s">
        <v>35</v>
      </c>
      <c r="S914" s="67" t="s">
        <v>57</v>
      </c>
      <c r="T914" s="67" t="s">
        <v>36</v>
      </c>
      <c r="U914" s="67" t="s">
        <v>44</v>
      </c>
      <c r="V914" s="67" t="s">
        <v>37</v>
      </c>
      <c r="W914" s="67" t="s">
        <v>332</v>
      </c>
      <c r="X914" s="67" t="s">
        <v>39</v>
      </c>
      <c r="Y914" s="67" t="s">
        <v>103</v>
      </c>
      <c r="Z914" s="67" t="s">
        <v>45</v>
      </c>
      <c r="AA914" s="67" t="s">
        <v>2028</v>
      </c>
      <c r="AB914" s="67" t="s">
        <v>2029</v>
      </c>
      <c r="AC914" s="67" t="s">
        <v>2030</v>
      </c>
      <c r="AD914" s="67"/>
      <c r="AE914" s="67"/>
    </row>
    <row r="915" spans="1:31" hidden="1" x14ac:dyDescent="0.25">
      <c r="A915" s="66">
        <v>43628</v>
      </c>
      <c r="B915" s="67">
        <v>5624</v>
      </c>
      <c r="C915" s="67">
        <v>6041</v>
      </c>
      <c r="D915" s="67" t="s">
        <v>2031</v>
      </c>
      <c r="E915" s="67" t="s">
        <v>1684</v>
      </c>
      <c r="F915" s="67" t="s">
        <v>55</v>
      </c>
      <c r="G915" s="68"/>
      <c r="H915" s="69" t="s">
        <v>2032</v>
      </c>
      <c r="I915" s="69" t="s">
        <v>2033</v>
      </c>
      <c r="J915" s="67" t="s">
        <v>2034</v>
      </c>
      <c r="K915" s="67" t="s">
        <v>47</v>
      </c>
      <c r="L915" s="67">
        <v>30</v>
      </c>
      <c r="M915" s="67" t="s">
        <v>31</v>
      </c>
      <c r="N915" s="67" t="s">
        <v>32</v>
      </c>
      <c r="O915" s="67" t="s">
        <v>36</v>
      </c>
      <c r="P915" s="67" t="s">
        <v>49</v>
      </c>
      <c r="Q915" s="67" t="s">
        <v>36</v>
      </c>
      <c r="R915" s="67" t="s">
        <v>56</v>
      </c>
      <c r="S915" s="67" t="s">
        <v>57</v>
      </c>
      <c r="T915" s="67" t="s">
        <v>36</v>
      </c>
      <c r="U915" s="67" t="s">
        <v>51</v>
      </c>
      <c r="V915" s="67" t="s">
        <v>37</v>
      </c>
      <c r="W915" s="67" t="s">
        <v>38</v>
      </c>
      <c r="X915" s="67" t="s">
        <v>39</v>
      </c>
      <c r="Y915" s="67" t="s">
        <v>39</v>
      </c>
      <c r="Z915" s="67" t="s">
        <v>40</v>
      </c>
      <c r="AA915" s="67" t="s">
        <v>2035</v>
      </c>
      <c r="AB915" s="67" t="s">
        <v>2036</v>
      </c>
      <c r="AC915" s="67"/>
      <c r="AD915" s="67"/>
      <c r="AE915" s="67"/>
    </row>
    <row r="916" spans="1:31" hidden="1" x14ac:dyDescent="0.25">
      <c r="A916" s="66">
        <v>43627</v>
      </c>
      <c r="B916" s="67">
        <v>5629</v>
      </c>
      <c r="C916" s="67">
        <v>6050</v>
      </c>
      <c r="D916" s="67" t="s">
        <v>2037</v>
      </c>
      <c r="E916" s="67" t="s">
        <v>2037</v>
      </c>
      <c r="F916" s="67" t="s">
        <v>405</v>
      </c>
      <c r="G916" s="68">
        <v>0.66666666666666663</v>
      </c>
      <c r="H916" s="69" t="s">
        <v>2038</v>
      </c>
      <c r="I916" s="69" t="s">
        <v>2039</v>
      </c>
      <c r="J916" s="67" t="s">
        <v>2040</v>
      </c>
      <c r="K916" s="67" t="s">
        <v>47</v>
      </c>
      <c r="L916" s="67">
        <v>12</v>
      </c>
      <c r="M916" s="67" t="s">
        <v>166</v>
      </c>
      <c r="N916" s="67" t="s">
        <v>138</v>
      </c>
      <c r="O916" s="67" t="s">
        <v>53</v>
      </c>
      <c r="P916" s="67" t="s">
        <v>77</v>
      </c>
      <c r="Q916" s="67" t="s">
        <v>378</v>
      </c>
      <c r="R916" s="67" t="s">
        <v>81</v>
      </c>
      <c r="S916" s="67" t="s">
        <v>65</v>
      </c>
      <c r="T916" s="67" t="s">
        <v>36</v>
      </c>
      <c r="U916" s="67" t="s">
        <v>51</v>
      </c>
      <c r="V916" s="67" t="s">
        <v>66</v>
      </c>
      <c r="W916" s="67" t="s">
        <v>54</v>
      </c>
      <c r="X916" s="67" t="s">
        <v>107</v>
      </c>
      <c r="Y916" s="67" t="s">
        <v>129</v>
      </c>
      <c r="Z916" s="67" t="s">
        <v>108</v>
      </c>
      <c r="AA916" s="67" t="s">
        <v>2041</v>
      </c>
      <c r="AB916" s="67" t="s">
        <v>2042</v>
      </c>
      <c r="AC916" s="67" t="s">
        <v>2043</v>
      </c>
      <c r="AD916" s="67" t="s">
        <v>2044</v>
      </c>
      <c r="AE916" s="67"/>
    </row>
    <row r="917" spans="1:31" hidden="1" x14ac:dyDescent="0.25">
      <c r="A917" s="66">
        <v>43627</v>
      </c>
      <c r="B917" s="67">
        <v>5623</v>
      </c>
      <c r="C917" s="67">
        <v>6040</v>
      </c>
      <c r="D917" s="67" t="s">
        <v>2045</v>
      </c>
      <c r="E917" s="67" t="s">
        <v>63</v>
      </c>
      <c r="F917" s="67" t="s">
        <v>41</v>
      </c>
      <c r="G917" s="68">
        <v>0.57499999999999996</v>
      </c>
      <c r="H917" s="69" t="s">
        <v>2046</v>
      </c>
      <c r="I917" s="69" t="s">
        <v>2047</v>
      </c>
      <c r="J917" s="67" t="s">
        <v>2048</v>
      </c>
      <c r="K917" s="67" t="s">
        <v>30</v>
      </c>
      <c r="L917" s="67"/>
      <c r="M917" s="67" t="s">
        <v>31</v>
      </c>
      <c r="N917" s="67" t="s">
        <v>36</v>
      </c>
      <c r="O917" s="67" t="s">
        <v>36</v>
      </c>
      <c r="P917" s="67" t="s">
        <v>33</v>
      </c>
      <c r="Q917" s="67" t="s">
        <v>36</v>
      </c>
      <c r="R917" s="67" t="s">
        <v>35</v>
      </c>
      <c r="S917" s="67" t="s">
        <v>65</v>
      </c>
      <c r="T917" s="67" t="s">
        <v>36</v>
      </c>
      <c r="U917" s="67" t="s">
        <v>109</v>
      </c>
      <c r="V917" s="67" t="s">
        <v>66</v>
      </c>
      <c r="W917" s="67" t="s">
        <v>54</v>
      </c>
      <c r="X917" s="67" t="s">
        <v>107</v>
      </c>
      <c r="Y917" s="67" t="s">
        <v>129</v>
      </c>
      <c r="Z917" s="67" t="s">
        <v>108</v>
      </c>
      <c r="AA917" s="67" t="s">
        <v>2049</v>
      </c>
      <c r="AB917" s="67" t="s">
        <v>2050</v>
      </c>
      <c r="AC917" s="67"/>
      <c r="AD917" s="67"/>
      <c r="AE917" s="67"/>
    </row>
    <row r="918" spans="1:31" hidden="1" x14ac:dyDescent="0.25">
      <c r="A918" s="66">
        <v>43627</v>
      </c>
      <c r="B918" s="67">
        <v>5622</v>
      </c>
      <c r="C918" s="67">
        <v>6039</v>
      </c>
      <c r="D918" s="67" t="s">
        <v>2051</v>
      </c>
      <c r="E918" s="67" t="s">
        <v>979</v>
      </c>
      <c r="F918" s="67" t="s">
        <v>59</v>
      </c>
      <c r="G918" s="68"/>
      <c r="H918" s="69" t="s">
        <v>5451</v>
      </c>
      <c r="I918" s="69" t="s">
        <v>2052</v>
      </c>
      <c r="J918" s="67" t="s">
        <v>2053</v>
      </c>
      <c r="K918" s="67" t="s">
        <v>30</v>
      </c>
      <c r="L918" s="67">
        <v>40</v>
      </c>
      <c r="M918" s="67" t="s">
        <v>31</v>
      </c>
      <c r="N918" s="67" t="s">
        <v>36</v>
      </c>
      <c r="O918" s="67" t="s">
        <v>48</v>
      </c>
      <c r="P918" s="67" t="s">
        <v>42</v>
      </c>
      <c r="Q918" s="67" t="s">
        <v>36</v>
      </c>
      <c r="R918" s="67" t="s">
        <v>35</v>
      </c>
      <c r="S918" s="67" t="s">
        <v>3823</v>
      </c>
      <c r="T918" s="67" t="s">
        <v>36</v>
      </c>
      <c r="U918" s="67" t="s">
        <v>44</v>
      </c>
      <c r="V918" s="67" t="s">
        <v>37</v>
      </c>
      <c r="W918" s="67" t="s">
        <v>36</v>
      </c>
      <c r="X918" s="67" t="s">
        <v>39</v>
      </c>
      <c r="Y918" s="67" t="s">
        <v>103</v>
      </c>
      <c r="Z918" s="67" t="s">
        <v>45</v>
      </c>
      <c r="AA918" s="67" t="s">
        <v>2054</v>
      </c>
      <c r="AB918" s="67" t="s">
        <v>2055</v>
      </c>
      <c r="AC918" s="67" t="s">
        <v>1836</v>
      </c>
      <c r="AD918" s="67" t="s">
        <v>2056</v>
      </c>
      <c r="AE918" s="67"/>
    </row>
    <row r="919" spans="1:31" hidden="1" x14ac:dyDescent="0.25">
      <c r="A919" s="66">
        <v>43626</v>
      </c>
      <c r="B919" s="67">
        <v>5631</v>
      </c>
      <c r="C919" s="67">
        <v>6049</v>
      </c>
      <c r="D919" s="67" t="s">
        <v>2057</v>
      </c>
      <c r="E919" s="67" t="s">
        <v>79</v>
      </c>
      <c r="F919" s="67" t="s">
        <v>59</v>
      </c>
      <c r="G919" s="68"/>
      <c r="H919" s="69" t="s">
        <v>2058</v>
      </c>
      <c r="I919" s="69" t="s">
        <v>2059</v>
      </c>
      <c r="J919" s="67" t="s">
        <v>2060</v>
      </c>
      <c r="K919" s="67" t="s">
        <v>30</v>
      </c>
      <c r="L919" s="67">
        <v>66</v>
      </c>
      <c r="M919" s="67" t="s">
        <v>31</v>
      </c>
      <c r="N919" s="67" t="s">
        <v>519</v>
      </c>
      <c r="O919" s="67" t="s">
        <v>48</v>
      </c>
      <c r="P919" s="67" t="s">
        <v>49</v>
      </c>
      <c r="Q919" s="67" t="s">
        <v>60</v>
      </c>
      <c r="R919" s="67" t="s">
        <v>56</v>
      </c>
      <c r="S919" s="67" t="s">
        <v>57</v>
      </c>
      <c r="T919" s="67" t="s">
        <v>36</v>
      </c>
      <c r="U919" s="67" t="s">
        <v>51</v>
      </c>
      <c r="V919" s="67" t="s">
        <v>37</v>
      </c>
      <c r="W919" s="67" t="s">
        <v>38</v>
      </c>
      <c r="X919" s="67" t="s">
        <v>39</v>
      </c>
      <c r="Y919" s="67" t="s">
        <v>103</v>
      </c>
      <c r="Z919" s="67" t="s">
        <v>52</v>
      </c>
      <c r="AA919" s="67" t="s">
        <v>2061</v>
      </c>
      <c r="AB919" s="67" t="s">
        <v>2062</v>
      </c>
      <c r="AC919" s="67" t="s">
        <v>2063</v>
      </c>
      <c r="AD919" s="67" t="s">
        <v>2064</v>
      </c>
      <c r="AE919" s="67"/>
    </row>
    <row r="920" spans="1:31" hidden="1" x14ac:dyDescent="0.25">
      <c r="A920" s="66">
        <v>43626</v>
      </c>
      <c r="B920" s="67">
        <v>5621</v>
      </c>
      <c r="C920" s="67">
        <v>6038</v>
      </c>
      <c r="D920" s="67" t="s">
        <v>1893</v>
      </c>
      <c r="E920" s="67" t="s">
        <v>404</v>
      </c>
      <c r="F920" s="67" t="s">
        <v>405</v>
      </c>
      <c r="G920" s="68">
        <v>0.73611111111111116</v>
      </c>
      <c r="H920" s="69" t="s">
        <v>1894</v>
      </c>
      <c r="I920" s="69" t="s">
        <v>1895</v>
      </c>
      <c r="J920" s="67" t="s">
        <v>1896</v>
      </c>
      <c r="K920" s="67" t="s">
        <v>30</v>
      </c>
      <c r="L920" s="67">
        <v>15</v>
      </c>
      <c r="M920" s="67" t="s">
        <v>171</v>
      </c>
      <c r="N920" s="67" t="s">
        <v>459</v>
      </c>
      <c r="O920" s="67" t="s">
        <v>133</v>
      </c>
      <c r="P920" s="67" t="s">
        <v>33</v>
      </c>
      <c r="Q920" s="67" t="s">
        <v>36</v>
      </c>
      <c r="R920" s="67" t="s">
        <v>76</v>
      </c>
      <c r="S920" s="67" t="s">
        <v>65</v>
      </c>
      <c r="T920" s="67" t="s">
        <v>147</v>
      </c>
      <c r="U920" s="67" t="s">
        <v>109</v>
      </c>
      <c r="V920" s="67" t="s">
        <v>66</v>
      </c>
      <c r="W920" s="67" t="s">
        <v>54</v>
      </c>
      <c r="X920" s="67" t="s">
        <v>107</v>
      </c>
      <c r="Y920" s="67" t="s">
        <v>129</v>
      </c>
      <c r="Z920" s="67" t="s">
        <v>108</v>
      </c>
      <c r="AA920" s="67" t="s">
        <v>1897</v>
      </c>
      <c r="AB920" s="67"/>
      <c r="AC920" s="67"/>
      <c r="AD920" s="67"/>
      <c r="AE920" s="67"/>
    </row>
    <row r="921" spans="1:31" hidden="1" x14ac:dyDescent="0.25">
      <c r="A921" s="66">
        <v>43625</v>
      </c>
      <c r="B921" s="67">
        <v>5620</v>
      </c>
      <c r="C921" s="67">
        <v>6037</v>
      </c>
      <c r="D921" s="67" t="s">
        <v>2065</v>
      </c>
      <c r="E921" s="67" t="s">
        <v>404</v>
      </c>
      <c r="F921" s="67" t="s">
        <v>405</v>
      </c>
      <c r="G921" s="68"/>
      <c r="H921" s="69" t="s">
        <v>2066</v>
      </c>
      <c r="I921" s="69" t="s">
        <v>5433</v>
      </c>
      <c r="J921" s="67" t="s">
        <v>2067</v>
      </c>
      <c r="K921" s="67" t="s">
        <v>47</v>
      </c>
      <c r="L921" s="67">
        <v>62</v>
      </c>
      <c r="M921" s="67" t="s">
        <v>31</v>
      </c>
      <c r="N921" s="67" t="s">
        <v>138</v>
      </c>
      <c r="O921" s="67" t="s">
        <v>36</v>
      </c>
      <c r="P921" s="67" t="s">
        <v>42</v>
      </c>
      <c r="Q921" s="67" t="s">
        <v>36</v>
      </c>
      <c r="R921" s="67" t="s">
        <v>35</v>
      </c>
      <c r="S921" s="67" t="s">
        <v>3823</v>
      </c>
      <c r="T921" s="67" t="s">
        <v>36</v>
      </c>
      <c r="U921" s="67" t="s">
        <v>44</v>
      </c>
      <c r="V921" s="67" t="s">
        <v>37</v>
      </c>
      <c r="W921" s="67" t="s">
        <v>128</v>
      </c>
      <c r="X921" s="67" t="s">
        <v>39</v>
      </c>
      <c r="Y921" s="67" t="s">
        <v>39</v>
      </c>
      <c r="Z921" s="67" t="s">
        <v>45</v>
      </c>
      <c r="AA921" s="67" t="s">
        <v>2068</v>
      </c>
      <c r="AB921" s="67"/>
      <c r="AC921" s="67"/>
      <c r="AD921" s="67"/>
      <c r="AE921" s="67"/>
    </row>
    <row r="922" spans="1:31" hidden="1" x14ac:dyDescent="0.25">
      <c r="A922" s="66">
        <v>43625</v>
      </c>
      <c r="B922" s="67">
        <v>5617</v>
      </c>
      <c r="C922" s="67">
        <v>6033</v>
      </c>
      <c r="D922" s="67" t="s">
        <v>1898</v>
      </c>
      <c r="E922" s="67" t="s">
        <v>74</v>
      </c>
      <c r="F922" s="67" t="s">
        <v>74</v>
      </c>
      <c r="G922" s="68">
        <v>0.8125</v>
      </c>
      <c r="H922" s="69" t="s">
        <v>1899</v>
      </c>
      <c r="I922" s="69" t="s">
        <v>1900</v>
      </c>
      <c r="J922" s="67" t="s">
        <v>1901</v>
      </c>
      <c r="K922" s="67" t="s">
        <v>47</v>
      </c>
      <c r="L922" s="67">
        <v>38</v>
      </c>
      <c r="M922" s="67" t="s">
        <v>31</v>
      </c>
      <c r="N922" s="67" t="s">
        <v>459</v>
      </c>
      <c r="O922" s="67" t="s">
        <v>36</v>
      </c>
      <c r="P922" s="67" t="s">
        <v>49</v>
      </c>
      <c r="Q922" s="67" t="s">
        <v>36</v>
      </c>
      <c r="R922" s="67" t="s">
        <v>50</v>
      </c>
      <c r="S922" s="67" t="s">
        <v>65</v>
      </c>
      <c r="T922" s="67" t="s">
        <v>36</v>
      </c>
      <c r="U922" s="67" t="s">
        <v>51</v>
      </c>
      <c r="V922" s="67" t="s">
        <v>37</v>
      </c>
      <c r="W922" s="67" t="s">
        <v>54</v>
      </c>
      <c r="X922" s="67" t="s">
        <v>39</v>
      </c>
      <c r="Y922" s="67" t="s">
        <v>129</v>
      </c>
      <c r="Z922" s="67" t="s">
        <v>108</v>
      </c>
      <c r="AA922" s="67" t="s">
        <v>1902</v>
      </c>
      <c r="AB922" s="67" t="s">
        <v>1903</v>
      </c>
      <c r="AC922" s="67" t="s">
        <v>1904</v>
      </c>
      <c r="AD922" s="67"/>
      <c r="AE922" s="67"/>
    </row>
    <row r="923" spans="1:31" hidden="1" x14ac:dyDescent="0.25">
      <c r="A923" s="66">
        <v>43625</v>
      </c>
      <c r="B923" s="67">
        <v>5617</v>
      </c>
      <c r="C923" s="67">
        <v>6034</v>
      </c>
      <c r="D923" s="67" t="s">
        <v>1898</v>
      </c>
      <c r="E923" s="67" t="s">
        <v>74</v>
      </c>
      <c r="F923" s="67" t="s">
        <v>74</v>
      </c>
      <c r="G923" s="68">
        <v>0.8125</v>
      </c>
      <c r="H923" s="69" t="s">
        <v>1899</v>
      </c>
      <c r="I923" s="69" t="s">
        <v>1900</v>
      </c>
      <c r="J923" s="67" t="s">
        <v>1901</v>
      </c>
      <c r="K923" s="67" t="s">
        <v>30</v>
      </c>
      <c r="L923" s="67">
        <v>38</v>
      </c>
      <c r="M923" s="67" t="s">
        <v>31</v>
      </c>
      <c r="N923" s="67" t="s">
        <v>459</v>
      </c>
      <c r="O923" s="67" t="s">
        <v>36</v>
      </c>
      <c r="P923" s="67" t="s">
        <v>49</v>
      </c>
      <c r="Q923" s="67" t="s">
        <v>36</v>
      </c>
      <c r="R923" s="67" t="s">
        <v>50</v>
      </c>
      <c r="S923" s="67" t="s">
        <v>65</v>
      </c>
      <c r="T923" s="67" t="s">
        <v>36</v>
      </c>
      <c r="U923" s="67" t="s">
        <v>51</v>
      </c>
      <c r="V923" s="67" t="s">
        <v>37</v>
      </c>
      <c r="W923" s="67" t="s">
        <v>54</v>
      </c>
      <c r="X923" s="67" t="s">
        <v>39</v>
      </c>
      <c r="Y923" s="67" t="s">
        <v>129</v>
      </c>
      <c r="Z923" s="67" t="s">
        <v>108</v>
      </c>
      <c r="AA923" s="67" t="s">
        <v>1902</v>
      </c>
      <c r="AB923" s="67" t="s">
        <v>1903</v>
      </c>
      <c r="AC923" s="67" t="s">
        <v>1904</v>
      </c>
      <c r="AD923" s="67"/>
      <c r="AE923" s="67"/>
    </row>
    <row r="924" spans="1:31" hidden="1" x14ac:dyDescent="0.25">
      <c r="A924" s="66">
        <v>43625</v>
      </c>
      <c r="B924" s="67">
        <v>5615</v>
      </c>
      <c r="C924" s="67">
        <v>6031</v>
      </c>
      <c r="D924" s="67" t="s">
        <v>647</v>
      </c>
      <c r="E924" s="67" t="s">
        <v>79</v>
      </c>
      <c r="F924" s="67" t="s">
        <v>59</v>
      </c>
      <c r="G924" s="68">
        <v>0.85416666666666663</v>
      </c>
      <c r="H924" s="69" t="s">
        <v>1863</v>
      </c>
      <c r="I924" s="69" t="s">
        <v>1864</v>
      </c>
      <c r="J924" s="67" t="s">
        <v>1905</v>
      </c>
      <c r="K924" s="67" t="s">
        <v>47</v>
      </c>
      <c r="L924" s="67"/>
      <c r="M924" s="67" t="s">
        <v>31</v>
      </c>
      <c r="N924" s="67" t="s">
        <v>126</v>
      </c>
      <c r="O924" s="67" t="s">
        <v>36</v>
      </c>
      <c r="P924" s="67" t="s">
        <v>49</v>
      </c>
      <c r="Q924" s="67" t="s">
        <v>36</v>
      </c>
      <c r="R924" s="67" t="s">
        <v>50</v>
      </c>
      <c r="S924" s="67" t="s">
        <v>3823</v>
      </c>
      <c r="T924" s="67" t="s">
        <v>36</v>
      </c>
      <c r="U924" s="67" t="s">
        <v>51</v>
      </c>
      <c r="V924" s="67" t="s">
        <v>37</v>
      </c>
      <c r="W924" s="67" t="s">
        <v>301</v>
      </c>
      <c r="X924" s="67" t="s">
        <v>71</v>
      </c>
      <c r="Y924" s="67" t="s">
        <v>105</v>
      </c>
      <c r="Z924" s="67" t="s">
        <v>52</v>
      </c>
      <c r="AA924" s="67" t="s">
        <v>1866</v>
      </c>
      <c r="AB924" s="67" t="s">
        <v>1867</v>
      </c>
      <c r="AC924" s="67" t="s">
        <v>1868</v>
      </c>
      <c r="AD924" s="67" t="s">
        <v>1906</v>
      </c>
      <c r="AE924" s="67"/>
    </row>
    <row r="925" spans="1:31" hidden="1" x14ac:dyDescent="0.25">
      <c r="A925" s="66">
        <v>43625</v>
      </c>
      <c r="B925" s="67">
        <v>5615</v>
      </c>
      <c r="C925" s="67">
        <v>6032</v>
      </c>
      <c r="D925" s="67" t="s">
        <v>647</v>
      </c>
      <c r="E925" s="67" t="s">
        <v>79</v>
      </c>
      <c r="F925" s="67" t="s">
        <v>59</v>
      </c>
      <c r="G925" s="68">
        <v>0.85416666666666663</v>
      </c>
      <c r="H925" s="69" t="s">
        <v>1863</v>
      </c>
      <c r="I925" s="69" t="s">
        <v>1864</v>
      </c>
      <c r="J925" s="67" t="s">
        <v>1905</v>
      </c>
      <c r="K925" s="67" t="s">
        <v>47</v>
      </c>
      <c r="L925" s="67"/>
      <c r="M925" s="67" t="s">
        <v>31</v>
      </c>
      <c r="N925" s="67" t="s">
        <v>126</v>
      </c>
      <c r="O925" s="67" t="s">
        <v>36</v>
      </c>
      <c r="P925" s="67" t="s">
        <v>49</v>
      </c>
      <c r="Q925" s="67" t="s">
        <v>36</v>
      </c>
      <c r="R925" s="67" t="s">
        <v>56</v>
      </c>
      <c r="S925" s="67" t="s">
        <v>3823</v>
      </c>
      <c r="T925" s="67" t="s">
        <v>36</v>
      </c>
      <c r="U925" s="67" t="s">
        <v>51</v>
      </c>
      <c r="V925" s="67" t="s">
        <v>37</v>
      </c>
      <c r="W925" s="67" t="s">
        <v>301</v>
      </c>
      <c r="X925" s="67" t="s">
        <v>71</v>
      </c>
      <c r="Y925" s="67" t="s">
        <v>117</v>
      </c>
      <c r="Z925" s="67" t="s">
        <v>52</v>
      </c>
      <c r="AA925" s="67" t="s">
        <v>1866</v>
      </c>
      <c r="AB925" s="67" t="s">
        <v>1867</v>
      </c>
      <c r="AC925" s="67" t="s">
        <v>1868</v>
      </c>
      <c r="AD925" s="67" t="s">
        <v>1906</v>
      </c>
      <c r="AE925" s="67"/>
    </row>
    <row r="926" spans="1:31" hidden="1" x14ac:dyDescent="0.25">
      <c r="A926" s="66">
        <v>43625</v>
      </c>
      <c r="B926" s="67">
        <v>5605</v>
      </c>
      <c r="C926" s="67">
        <v>6018</v>
      </c>
      <c r="D926" s="67" t="s">
        <v>1907</v>
      </c>
      <c r="E926" s="67" t="s">
        <v>106</v>
      </c>
      <c r="F926" s="67" t="s">
        <v>41</v>
      </c>
      <c r="G926" s="68">
        <v>0.41111111111111109</v>
      </c>
      <c r="H926" s="69" t="s">
        <v>1908</v>
      </c>
      <c r="I926" s="69" t="s">
        <v>1909</v>
      </c>
      <c r="J926" s="67" t="s">
        <v>1910</v>
      </c>
      <c r="K926" s="67" t="s">
        <v>47</v>
      </c>
      <c r="L926" s="67">
        <v>50</v>
      </c>
      <c r="M926" s="67" t="s">
        <v>31</v>
      </c>
      <c r="N926" s="67" t="s">
        <v>36</v>
      </c>
      <c r="O926" s="67" t="s">
        <v>36</v>
      </c>
      <c r="P926" s="67" t="s">
        <v>42</v>
      </c>
      <c r="Q926" s="67" t="s">
        <v>36</v>
      </c>
      <c r="R926" s="67" t="s">
        <v>35</v>
      </c>
      <c r="S926" s="67" t="s">
        <v>43</v>
      </c>
      <c r="T926" s="67" t="s">
        <v>36</v>
      </c>
      <c r="U926" s="67" t="s">
        <v>44</v>
      </c>
      <c r="V926" s="67" t="s">
        <v>37</v>
      </c>
      <c r="W926" s="67" t="s">
        <v>36</v>
      </c>
      <c r="X926" s="67" t="s">
        <v>39</v>
      </c>
      <c r="Y926" s="67" t="s">
        <v>103</v>
      </c>
      <c r="Z926" s="67" t="s">
        <v>45</v>
      </c>
      <c r="AA926" s="67" t="s">
        <v>3715</v>
      </c>
      <c r="AB926" s="67" t="s">
        <v>1911</v>
      </c>
      <c r="AC926" s="67" t="s">
        <v>1912</v>
      </c>
      <c r="AD926" s="67" t="s">
        <v>3716</v>
      </c>
      <c r="AE926" s="67"/>
    </row>
    <row r="927" spans="1:31" hidden="1" x14ac:dyDescent="0.25">
      <c r="A927" s="66">
        <v>43624</v>
      </c>
      <c r="B927" s="67">
        <v>5618</v>
      </c>
      <c r="C927" s="67">
        <v>6035</v>
      </c>
      <c r="D927" s="67" t="s">
        <v>1913</v>
      </c>
      <c r="E927" s="67" t="s">
        <v>1390</v>
      </c>
      <c r="F927" s="67" t="s">
        <v>123</v>
      </c>
      <c r="G927" s="68"/>
      <c r="H927" s="69" t="s">
        <v>1914</v>
      </c>
      <c r="I927" s="69" t="s">
        <v>1915</v>
      </c>
      <c r="J927" s="67" t="s">
        <v>2069</v>
      </c>
      <c r="K927" s="67" t="s">
        <v>47</v>
      </c>
      <c r="L927" s="67"/>
      <c r="M927" s="67" t="s">
        <v>31</v>
      </c>
      <c r="N927" s="67" t="s">
        <v>437</v>
      </c>
      <c r="O927" s="67" t="s">
        <v>36</v>
      </c>
      <c r="P927" s="67" t="s">
        <v>49</v>
      </c>
      <c r="Q927" s="67" t="s">
        <v>36</v>
      </c>
      <c r="R927" s="67" t="s">
        <v>50</v>
      </c>
      <c r="S927" s="67" t="s">
        <v>43</v>
      </c>
      <c r="T927" s="67" t="s">
        <v>36</v>
      </c>
      <c r="U927" s="67" t="s">
        <v>51</v>
      </c>
      <c r="V927" s="67" t="s">
        <v>37</v>
      </c>
      <c r="W927" s="67" t="s">
        <v>54</v>
      </c>
      <c r="X927" s="67" t="s">
        <v>39</v>
      </c>
      <c r="Y927" s="67" t="s">
        <v>103</v>
      </c>
      <c r="Z927" s="67" t="s">
        <v>52</v>
      </c>
      <c r="AA927" s="67" t="s">
        <v>1916</v>
      </c>
      <c r="AB927" s="67"/>
      <c r="AC927" s="67"/>
      <c r="AD927" s="67"/>
      <c r="AE927" s="67"/>
    </row>
    <row r="928" spans="1:31" hidden="1" x14ac:dyDescent="0.25">
      <c r="A928" s="66">
        <v>43624</v>
      </c>
      <c r="B928" s="67">
        <v>5606</v>
      </c>
      <c r="C928" s="67">
        <v>6019</v>
      </c>
      <c r="D928" s="67" t="s">
        <v>1917</v>
      </c>
      <c r="E928" s="67" t="s">
        <v>1917</v>
      </c>
      <c r="F928" s="67" t="s">
        <v>405</v>
      </c>
      <c r="G928" s="68"/>
      <c r="H928" s="69" t="s">
        <v>1918</v>
      </c>
      <c r="I928" s="69" t="s">
        <v>1919</v>
      </c>
      <c r="J928" s="67" t="s">
        <v>1920</v>
      </c>
      <c r="K928" s="67" t="s">
        <v>47</v>
      </c>
      <c r="L928" s="67">
        <v>40</v>
      </c>
      <c r="M928" s="67" t="s">
        <v>31</v>
      </c>
      <c r="N928" s="67" t="s">
        <v>126</v>
      </c>
      <c r="O928" s="67" t="s">
        <v>36</v>
      </c>
      <c r="P928" s="67" t="s">
        <v>49</v>
      </c>
      <c r="Q928" s="67" t="s">
        <v>36</v>
      </c>
      <c r="R928" s="67" t="s">
        <v>50</v>
      </c>
      <c r="S928" s="67" t="s">
        <v>127</v>
      </c>
      <c r="T928" s="67" t="s">
        <v>36</v>
      </c>
      <c r="U928" s="67" t="s">
        <v>51</v>
      </c>
      <c r="V928" s="67" t="s">
        <v>37</v>
      </c>
      <c r="W928" s="67" t="s">
        <v>465</v>
      </c>
      <c r="X928" s="67" t="s">
        <v>132</v>
      </c>
      <c r="Y928" s="67" t="s">
        <v>104</v>
      </c>
      <c r="Z928" s="67" t="s">
        <v>52</v>
      </c>
      <c r="AA928" s="67" t="s">
        <v>1921</v>
      </c>
      <c r="AB928" s="67"/>
      <c r="AC928" s="67"/>
      <c r="AD928" s="67"/>
      <c r="AE928" s="67"/>
    </row>
    <row r="929" spans="1:31" hidden="1" x14ac:dyDescent="0.25">
      <c r="A929" s="66">
        <v>43624</v>
      </c>
      <c r="B929" s="67">
        <v>5606</v>
      </c>
      <c r="C929" s="67">
        <v>6020</v>
      </c>
      <c r="D929" s="67" t="s">
        <v>1917</v>
      </c>
      <c r="E929" s="67" t="s">
        <v>1917</v>
      </c>
      <c r="F929" s="67" t="s">
        <v>405</v>
      </c>
      <c r="G929" s="68"/>
      <c r="H929" s="69" t="s">
        <v>1918</v>
      </c>
      <c r="I929" s="69" t="s">
        <v>1919</v>
      </c>
      <c r="J929" s="67" t="s">
        <v>1920</v>
      </c>
      <c r="K929" s="67" t="s">
        <v>47</v>
      </c>
      <c r="L929" s="67">
        <v>40</v>
      </c>
      <c r="M929" s="67" t="s">
        <v>31</v>
      </c>
      <c r="N929" s="67" t="s">
        <v>126</v>
      </c>
      <c r="O929" s="67" t="s">
        <v>36</v>
      </c>
      <c r="P929" s="67" t="s">
        <v>49</v>
      </c>
      <c r="Q929" s="67" t="s">
        <v>36</v>
      </c>
      <c r="R929" s="67" t="s">
        <v>50</v>
      </c>
      <c r="S929" s="67" t="s">
        <v>127</v>
      </c>
      <c r="T929" s="67" t="s">
        <v>36</v>
      </c>
      <c r="U929" s="67" t="s">
        <v>51</v>
      </c>
      <c r="V929" s="67" t="s">
        <v>37</v>
      </c>
      <c r="W929" s="67" t="s">
        <v>465</v>
      </c>
      <c r="X929" s="67" t="s">
        <v>132</v>
      </c>
      <c r="Y929" s="67" t="s">
        <v>104</v>
      </c>
      <c r="Z929" s="67" t="s">
        <v>52</v>
      </c>
      <c r="AA929" s="67" t="s">
        <v>1921</v>
      </c>
      <c r="AB929" s="67"/>
      <c r="AC929" s="67"/>
      <c r="AD929" s="67"/>
      <c r="AE929" s="67"/>
    </row>
    <row r="930" spans="1:31" hidden="1" x14ac:dyDescent="0.25">
      <c r="A930" s="66">
        <v>43624</v>
      </c>
      <c r="B930" s="67">
        <v>5597</v>
      </c>
      <c r="C930" s="67">
        <v>6009</v>
      </c>
      <c r="D930" s="67" t="s">
        <v>1831</v>
      </c>
      <c r="E930" s="67" t="s">
        <v>979</v>
      </c>
      <c r="F930" s="67" t="s">
        <v>59</v>
      </c>
      <c r="G930" s="68"/>
      <c r="H930" s="69" t="s">
        <v>1832</v>
      </c>
      <c r="I930" s="69" t="s">
        <v>1833</v>
      </c>
      <c r="J930" s="67" t="s">
        <v>1834</v>
      </c>
      <c r="K930" s="67" t="s">
        <v>47</v>
      </c>
      <c r="L930" s="67">
        <v>45</v>
      </c>
      <c r="M930" s="67" t="s">
        <v>130</v>
      </c>
      <c r="N930" s="67" t="s">
        <v>36</v>
      </c>
      <c r="O930" s="67" t="s">
        <v>53</v>
      </c>
      <c r="P930" s="67" t="s">
        <v>42</v>
      </c>
      <c r="Q930" s="67" t="s">
        <v>36</v>
      </c>
      <c r="R930" s="67" t="s">
        <v>35</v>
      </c>
      <c r="S930" s="67" t="s">
        <v>3823</v>
      </c>
      <c r="T930" s="67" t="s">
        <v>36</v>
      </c>
      <c r="U930" s="67" t="s">
        <v>44</v>
      </c>
      <c r="V930" s="67" t="s">
        <v>37</v>
      </c>
      <c r="W930" s="67" t="s">
        <v>36</v>
      </c>
      <c r="X930" s="67" t="s">
        <v>39</v>
      </c>
      <c r="Y930" s="67" t="s">
        <v>103</v>
      </c>
      <c r="Z930" s="67" t="s">
        <v>45</v>
      </c>
      <c r="AA930" s="67" t="s">
        <v>1835</v>
      </c>
      <c r="AB930" s="67" t="s">
        <v>1836</v>
      </c>
      <c r="AC930" s="67" t="s">
        <v>1837</v>
      </c>
      <c r="AD930" s="67" t="s">
        <v>1838</v>
      </c>
      <c r="AE930" s="67"/>
    </row>
    <row r="931" spans="1:31" hidden="1" x14ac:dyDescent="0.25">
      <c r="A931" s="66">
        <v>43624</v>
      </c>
      <c r="B931" s="67">
        <v>5596</v>
      </c>
      <c r="C931" s="67">
        <v>6008</v>
      </c>
      <c r="D931" s="67" t="s">
        <v>1839</v>
      </c>
      <c r="E931" s="67" t="s">
        <v>404</v>
      </c>
      <c r="F931" s="67" t="s">
        <v>405</v>
      </c>
      <c r="G931" s="68"/>
      <c r="H931" s="69" t="s">
        <v>1840</v>
      </c>
      <c r="I931" s="69" t="s">
        <v>5434</v>
      </c>
      <c r="J931" s="67" t="s">
        <v>1841</v>
      </c>
      <c r="K931" s="67" t="s">
        <v>47</v>
      </c>
      <c r="L931" s="67">
        <v>62</v>
      </c>
      <c r="M931" s="67" t="s">
        <v>148</v>
      </c>
      <c r="N931" s="67" t="s">
        <v>519</v>
      </c>
      <c r="O931" s="67" t="s">
        <v>133</v>
      </c>
      <c r="P931" s="67" t="s">
        <v>520</v>
      </c>
      <c r="Q931" s="67" t="s">
        <v>36</v>
      </c>
      <c r="R931" s="67" t="s">
        <v>35</v>
      </c>
      <c r="S931" s="67" t="s">
        <v>3823</v>
      </c>
      <c r="T931" s="67" t="s">
        <v>36</v>
      </c>
      <c r="U931" s="67" t="s">
        <v>70</v>
      </c>
      <c r="V931" s="67" t="s">
        <v>37</v>
      </c>
      <c r="W931" s="67" t="s">
        <v>128</v>
      </c>
      <c r="X931" s="67" t="s">
        <v>39</v>
      </c>
      <c r="Y931" s="67" t="s">
        <v>103</v>
      </c>
      <c r="Z931" s="67" t="s">
        <v>52</v>
      </c>
      <c r="AA931" s="67" t="s">
        <v>1842</v>
      </c>
      <c r="AB931" s="67" t="s">
        <v>1843</v>
      </c>
      <c r="AC931" s="67" t="s">
        <v>1844</v>
      </c>
      <c r="AD931" s="67"/>
      <c r="AE931" s="67"/>
    </row>
    <row r="932" spans="1:31" hidden="1" x14ac:dyDescent="0.25">
      <c r="A932" s="66">
        <v>43624</v>
      </c>
      <c r="B932" s="67">
        <v>5595</v>
      </c>
      <c r="C932" s="67">
        <v>6006</v>
      </c>
      <c r="D932" s="67" t="s">
        <v>1845</v>
      </c>
      <c r="E932" s="67" t="s">
        <v>125</v>
      </c>
      <c r="F932" s="67" t="s">
        <v>46</v>
      </c>
      <c r="G932" s="68">
        <v>0.625</v>
      </c>
      <c r="H932" s="69" t="s">
        <v>1846</v>
      </c>
      <c r="I932" s="69" t="s">
        <v>1847</v>
      </c>
      <c r="J932" s="67" t="s">
        <v>1848</v>
      </c>
      <c r="K932" s="67" t="s">
        <v>47</v>
      </c>
      <c r="L932" s="67">
        <v>52</v>
      </c>
      <c r="M932" s="67" t="s">
        <v>118</v>
      </c>
      <c r="N932" s="67" t="s">
        <v>459</v>
      </c>
      <c r="O932" s="67" t="s">
        <v>133</v>
      </c>
      <c r="P932" s="67" t="s">
        <v>33</v>
      </c>
      <c r="Q932" s="67" t="s">
        <v>36</v>
      </c>
      <c r="R932" s="67" t="s">
        <v>35</v>
      </c>
      <c r="S932" s="67" t="s">
        <v>43</v>
      </c>
      <c r="T932" s="67" t="s">
        <v>36</v>
      </c>
      <c r="U932" s="67" t="s">
        <v>82</v>
      </c>
      <c r="V932" s="67" t="s">
        <v>37</v>
      </c>
      <c r="W932" s="67" t="s">
        <v>149</v>
      </c>
      <c r="X932" s="67" t="s">
        <v>39</v>
      </c>
      <c r="Y932" s="67" t="s">
        <v>39</v>
      </c>
      <c r="Z932" s="67" t="s">
        <v>120</v>
      </c>
      <c r="AA932" s="67" t="s">
        <v>1849</v>
      </c>
      <c r="AB932" s="67" t="s">
        <v>1850</v>
      </c>
      <c r="AC932" s="67" t="s">
        <v>1851</v>
      </c>
      <c r="AD932" s="67" t="s">
        <v>1922</v>
      </c>
      <c r="AE932" s="67"/>
    </row>
    <row r="933" spans="1:31" hidden="1" x14ac:dyDescent="0.25">
      <c r="A933" s="66">
        <v>43624</v>
      </c>
      <c r="B933" s="67">
        <v>5595</v>
      </c>
      <c r="C933" s="67">
        <v>6007</v>
      </c>
      <c r="D933" s="67" t="s">
        <v>1845</v>
      </c>
      <c r="E933" s="67" t="s">
        <v>125</v>
      </c>
      <c r="F933" s="67" t="s">
        <v>46</v>
      </c>
      <c r="G933" s="68">
        <v>0.625</v>
      </c>
      <c r="H933" s="69" t="s">
        <v>1846</v>
      </c>
      <c r="I933" s="69" t="s">
        <v>1847</v>
      </c>
      <c r="J933" s="67" t="s">
        <v>1848</v>
      </c>
      <c r="K933" s="67" t="s">
        <v>30</v>
      </c>
      <c r="L933" s="67">
        <v>50</v>
      </c>
      <c r="M933" s="67" t="s">
        <v>118</v>
      </c>
      <c r="N933" s="67" t="s">
        <v>459</v>
      </c>
      <c r="O933" s="67" t="s">
        <v>133</v>
      </c>
      <c r="P933" s="67" t="s">
        <v>49</v>
      </c>
      <c r="Q933" s="67" t="s">
        <v>36</v>
      </c>
      <c r="R933" s="67" t="s">
        <v>50</v>
      </c>
      <c r="S933" s="67" t="s">
        <v>43</v>
      </c>
      <c r="T933" s="67" t="s">
        <v>36</v>
      </c>
      <c r="U933" s="67" t="s">
        <v>51</v>
      </c>
      <c r="V933" s="67" t="s">
        <v>37</v>
      </c>
      <c r="W933" s="67" t="s">
        <v>149</v>
      </c>
      <c r="X933" s="67" t="s">
        <v>39</v>
      </c>
      <c r="Y933" s="67" t="s">
        <v>39</v>
      </c>
      <c r="Z933" s="67" t="s">
        <v>120</v>
      </c>
      <c r="AA933" s="67" t="s">
        <v>1849</v>
      </c>
      <c r="AB933" s="67" t="s">
        <v>1850</v>
      </c>
      <c r="AC933" s="67" t="s">
        <v>1851</v>
      </c>
      <c r="AD933" s="67" t="s">
        <v>1922</v>
      </c>
      <c r="AE933" s="67"/>
    </row>
    <row r="934" spans="1:31" hidden="1" x14ac:dyDescent="0.25">
      <c r="A934" s="66">
        <v>43624</v>
      </c>
      <c r="B934" s="67">
        <v>5594</v>
      </c>
      <c r="C934" s="67">
        <v>6002</v>
      </c>
      <c r="D934" s="67" t="s">
        <v>915</v>
      </c>
      <c r="E934" s="67" t="s">
        <v>137</v>
      </c>
      <c r="F934" s="67" t="s">
        <v>122</v>
      </c>
      <c r="G934" s="68">
        <v>0.63680555555555551</v>
      </c>
      <c r="H934" s="69" t="s">
        <v>1852</v>
      </c>
      <c r="I934" s="69" t="s">
        <v>1853</v>
      </c>
      <c r="J934" s="67" t="s">
        <v>1854</v>
      </c>
      <c r="K934" s="67" t="s">
        <v>47</v>
      </c>
      <c r="L934" s="67"/>
      <c r="M934" s="67" t="s">
        <v>31</v>
      </c>
      <c r="N934" s="67" t="s">
        <v>126</v>
      </c>
      <c r="O934" s="67" t="s">
        <v>36</v>
      </c>
      <c r="P934" s="67" t="s">
        <v>49</v>
      </c>
      <c r="Q934" s="67" t="s">
        <v>36</v>
      </c>
      <c r="R934" s="67" t="s">
        <v>50</v>
      </c>
      <c r="S934" s="67" t="s">
        <v>127</v>
      </c>
      <c r="T934" s="67" t="s">
        <v>36</v>
      </c>
      <c r="U934" s="67" t="s">
        <v>51</v>
      </c>
      <c r="V934" s="67" t="s">
        <v>37</v>
      </c>
      <c r="W934" s="67" t="s">
        <v>301</v>
      </c>
      <c r="X934" s="67" t="s">
        <v>39</v>
      </c>
      <c r="Y934" s="67" t="s">
        <v>104</v>
      </c>
      <c r="Z934" s="67" t="s">
        <v>52</v>
      </c>
      <c r="AA934" s="67" t="s">
        <v>1855</v>
      </c>
      <c r="AB934" s="67"/>
      <c r="AC934" s="67"/>
      <c r="AD934" s="67"/>
      <c r="AE934" s="67"/>
    </row>
    <row r="935" spans="1:31" hidden="1" x14ac:dyDescent="0.25">
      <c r="A935" s="66">
        <v>43624</v>
      </c>
      <c r="B935" s="67">
        <v>5594</v>
      </c>
      <c r="C935" s="67">
        <v>6003</v>
      </c>
      <c r="D935" s="67" t="s">
        <v>915</v>
      </c>
      <c r="E935" s="67" t="s">
        <v>137</v>
      </c>
      <c r="F935" s="67" t="s">
        <v>122</v>
      </c>
      <c r="G935" s="68">
        <v>0.63680555555555551</v>
      </c>
      <c r="H935" s="69" t="s">
        <v>1852</v>
      </c>
      <c r="I935" s="69" t="s">
        <v>1853</v>
      </c>
      <c r="J935" s="67" t="s">
        <v>1854</v>
      </c>
      <c r="K935" s="67" t="s">
        <v>47</v>
      </c>
      <c r="L935" s="67"/>
      <c r="M935" s="67" t="s">
        <v>31</v>
      </c>
      <c r="N935" s="67" t="s">
        <v>126</v>
      </c>
      <c r="O935" s="67" t="s">
        <v>36</v>
      </c>
      <c r="P935" s="67" t="s">
        <v>49</v>
      </c>
      <c r="Q935" s="67" t="s">
        <v>36</v>
      </c>
      <c r="R935" s="67" t="s">
        <v>50</v>
      </c>
      <c r="S935" s="67" t="s">
        <v>127</v>
      </c>
      <c r="T935" s="67" t="s">
        <v>36</v>
      </c>
      <c r="U935" s="67" t="s">
        <v>51</v>
      </c>
      <c r="V935" s="67" t="s">
        <v>37</v>
      </c>
      <c r="W935" s="67" t="s">
        <v>301</v>
      </c>
      <c r="X935" s="67" t="s">
        <v>39</v>
      </c>
      <c r="Y935" s="67" t="s">
        <v>104</v>
      </c>
      <c r="Z935" s="67" t="s">
        <v>52</v>
      </c>
      <c r="AA935" s="67" t="s">
        <v>1855</v>
      </c>
      <c r="AB935" s="67"/>
      <c r="AC935" s="67"/>
      <c r="AD935" s="67"/>
      <c r="AE935" s="67"/>
    </row>
    <row r="936" spans="1:31" hidden="1" x14ac:dyDescent="0.25">
      <c r="A936" s="66">
        <v>43624</v>
      </c>
      <c r="B936" s="67">
        <v>5594</v>
      </c>
      <c r="C936" s="67">
        <v>6004</v>
      </c>
      <c r="D936" s="67" t="s">
        <v>915</v>
      </c>
      <c r="E936" s="67" t="s">
        <v>137</v>
      </c>
      <c r="F936" s="67" t="s">
        <v>122</v>
      </c>
      <c r="G936" s="68">
        <v>0.63680555555555551</v>
      </c>
      <c r="H936" s="69" t="s">
        <v>1852</v>
      </c>
      <c r="I936" s="69" t="s">
        <v>1853</v>
      </c>
      <c r="J936" s="67" t="s">
        <v>1854</v>
      </c>
      <c r="K936" s="67" t="s">
        <v>30</v>
      </c>
      <c r="L936" s="67"/>
      <c r="M936" s="67" t="s">
        <v>31</v>
      </c>
      <c r="N936" s="67" t="s">
        <v>126</v>
      </c>
      <c r="O936" s="67" t="s">
        <v>36</v>
      </c>
      <c r="P936" s="67" t="s">
        <v>49</v>
      </c>
      <c r="Q936" s="67" t="s">
        <v>36</v>
      </c>
      <c r="R936" s="67" t="s">
        <v>50</v>
      </c>
      <c r="S936" s="67" t="s">
        <v>127</v>
      </c>
      <c r="T936" s="67" t="s">
        <v>36</v>
      </c>
      <c r="U936" s="67" t="s">
        <v>51</v>
      </c>
      <c r="V936" s="67" t="s">
        <v>37</v>
      </c>
      <c r="W936" s="67" t="s">
        <v>301</v>
      </c>
      <c r="X936" s="67" t="s">
        <v>39</v>
      </c>
      <c r="Y936" s="67" t="s">
        <v>104</v>
      </c>
      <c r="Z936" s="67" t="s">
        <v>52</v>
      </c>
      <c r="AA936" s="67" t="s">
        <v>1855</v>
      </c>
      <c r="AB936" s="67"/>
      <c r="AC936" s="67"/>
      <c r="AD936" s="67"/>
      <c r="AE936" s="67"/>
    </row>
    <row r="937" spans="1:31" hidden="1" x14ac:dyDescent="0.25">
      <c r="A937" s="66">
        <v>43624</v>
      </c>
      <c r="B937" s="67">
        <v>5594</v>
      </c>
      <c r="C937" s="67">
        <v>6005</v>
      </c>
      <c r="D937" s="67" t="s">
        <v>915</v>
      </c>
      <c r="E937" s="67" t="s">
        <v>137</v>
      </c>
      <c r="F937" s="67" t="s">
        <v>122</v>
      </c>
      <c r="G937" s="68">
        <v>0.63680555555555551</v>
      </c>
      <c r="H937" s="69" t="s">
        <v>1852</v>
      </c>
      <c r="I937" s="69" t="s">
        <v>1853</v>
      </c>
      <c r="J937" s="67" t="s">
        <v>1854</v>
      </c>
      <c r="K937" s="67" t="s">
        <v>30</v>
      </c>
      <c r="L937" s="67"/>
      <c r="M937" s="67" t="s">
        <v>31</v>
      </c>
      <c r="N937" s="67" t="s">
        <v>126</v>
      </c>
      <c r="O937" s="67" t="s">
        <v>36</v>
      </c>
      <c r="P937" s="67" t="s">
        <v>49</v>
      </c>
      <c r="Q937" s="67" t="s">
        <v>36</v>
      </c>
      <c r="R937" s="67" t="s">
        <v>50</v>
      </c>
      <c r="S937" s="67" t="s">
        <v>127</v>
      </c>
      <c r="T937" s="67" t="s">
        <v>36</v>
      </c>
      <c r="U937" s="67" t="s">
        <v>51</v>
      </c>
      <c r="V937" s="67" t="s">
        <v>37</v>
      </c>
      <c r="W937" s="67" t="s">
        <v>301</v>
      </c>
      <c r="X937" s="67" t="s">
        <v>39</v>
      </c>
      <c r="Y937" s="67" t="s">
        <v>104</v>
      </c>
      <c r="Z937" s="67" t="s">
        <v>52</v>
      </c>
      <c r="AA937" s="67" t="s">
        <v>1855</v>
      </c>
      <c r="AB937" s="67"/>
      <c r="AC937" s="67"/>
      <c r="AD937" s="67"/>
      <c r="AE937" s="67"/>
    </row>
    <row r="938" spans="1:31" hidden="1" x14ac:dyDescent="0.25">
      <c r="A938" s="66">
        <v>43624</v>
      </c>
      <c r="B938" s="67">
        <v>5593</v>
      </c>
      <c r="C938" s="67">
        <v>6000</v>
      </c>
      <c r="D938" s="67" t="s">
        <v>1856</v>
      </c>
      <c r="E938" s="67" t="s">
        <v>699</v>
      </c>
      <c r="F938" s="67" t="s">
        <v>122</v>
      </c>
      <c r="G938" s="68"/>
      <c r="H938" s="69" t="s">
        <v>1857</v>
      </c>
      <c r="I938" s="69" t="s">
        <v>1858</v>
      </c>
      <c r="J938" s="67" t="s">
        <v>1859</v>
      </c>
      <c r="K938" s="67" t="s">
        <v>47</v>
      </c>
      <c r="L938" s="67">
        <v>16</v>
      </c>
      <c r="M938" s="67" t="s">
        <v>31</v>
      </c>
      <c r="N938" s="67" t="s">
        <v>459</v>
      </c>
      <c r="O938" s="67" t="s">
        <v>36</v>
      </c>
      <c r="P938" s="67" t="s">
        <v>49</v>
      </c>
      <c r="Q938" s="67" t="s">
        <v>36</v>
      </c>
      <c r="R938" s="67" t="s">
        <v>50</v>
      </c>
      <c r="S938" s="67" t="s">
        <v>3823</v>
      </c>
      <c r="T938" s="67" t="s">
        <v>36</v>
      </c>
      <c r="U938" s="67" t="s">
        <v>51</v>
      </c>
      <c r="V938" s="67" t="s">
        <v>37</v>
      </c>
      <c r="W938" s="67" t="s">
        <v>38</v>
      </c>
      <c r="X938" s="67" t="s">
        <v>39</v>
      </c>
      <c r="Y938" s="67" t="s">
        <v>103</v>
      </c>
      <c r="Z938" s="67" t="s">
        <v>52</v>
      </c>
      <c r="AA938" s="67" t="s">
        <v>1860</v>
      </c>
      <c r="AB938" s="67" t="s">
        <v>1861</v>
      </c>
      <c r="AC938" s="67" t="s">
        <v>1862</v>
      </c>
      <c r="AD938" s="67"/>
      <c r="AE938" s="67"/>
    </row>
    <row r="939" spans="1:31" hidden="1" x14ac:dyDescent="0.25">
      <c r="A939" s="66">
        <v>43624</v>
      </c>
      <c r="B939" s="67">
        <v>5593</v>
      </c>
      <c r="C939" s="67">
        <v>6001</v>
      </c>
      <c r="D939" s="67" t="s">
        <v>1856</v>
      </c>
      <c r="E939" s="67" t="s">
        <v>699</v>
      </c>
      <c r="F939" s="67" t="s">
        <v>122</v>
      </c>
      <c r="G939" s="68"/>
      <c r="H939" s="69" t="s">
        <v>1857</v>
      </c>
      <c r="I939" s="69" t="s">
        <v>1858</v>
      </c>
      <c r="J939" s="67" t="s">
        <v>1859</v>
      </c>
      <c r="K939" s="67" t="s">
        <v>30</v>
      </c>
      <c r="L939" s="67">
        <v>16</v>
      </c>
      <c r="M939" s="67" t="s">
        <v>31</v>
      </c>
      <c r="N939" s="67" t="s">
        <v>459</v>
      </c>
      <c r="O939" s="67" t="s">
        <v>36</v>
      </c>
      <c r="P939" s="67" t="s">
        <v>49</v>
      </c>
      <c r="Q939" s="67" t="s">
        <v>36</v>
      </c>
      <c r="R939" s="67" t="s">
        <v>50</v>
      </c>
      <c r="S939" s="67" t="s">
        <v>3823</v>
      </c>
      <c r="T939" s="67" t="s">
        <v>36</v>
      </c>
      <c r="U939" s="67" t="s">
        <v>51</v>
      </c>
      <c r="V939" s="67" t="s">
        <v>37</v>
      </c>
      <c r="W939" s="67" t="s">
        <v>38</v>
      </c>
      <c r="X939" s="67" t="s">
        <v>39</v>
      </c>
      <c r="Y939" s="67" t="s">
        <v>103</v>
      </c>
      <c r="Z939" s="67" t="s">
        <v>52</v>
      </c>
      <c r="AA939" s="67" t="s">
        <v>1860</v>
      </c>
      <c r="AB939" s="67" t="s">
        <v>1861</v>
      </c>
      <c r="AC939" s="67" t="s">
        <v>1862</v>
      </c>
      <c r="AD939" s="67"/>
      <c r="AE939" s="67"/>
    </row>
    <row r="940" spans="1:31" hidden="1" x14ac:dyDescent="0.25">
      <c r="A940" s="66">
        <v>43624</v>
      </c>
      <c r="B940" s="67">
        <v>5577</v>
      </c>
      <c r="C940" s="67">
        <v>5976</v>
      </c>
      <c r="D940" s="67" t="s">
        <v>1606</v>
      </c>
      <c r="E940" s="67" t="s">
        <v>58</v>
      </c>
      <c r="F940" s="67" t="s">
        <v>59</v>
      </c>
      <c r="G940" s="68">
        <v>0.70833333333333337</v>
      </c>
      <c r="H940" s="69" t="s">
        <v>1607</v>
      </c>
      <c r="I940" s="69" t="s">
        <v>1608</v>
      </c>
      <c r="J940" s="67" t="s">
        <v>1609</v>
      </c>
      <c r="K940" s="67" t="s">
        <v>47</v>
      </c>
      <c r="L940" s="67">
        <v>20</v>
      </c>
      <c r="M940" s="67" t="s">
        <v>31</v>
      </c>
      <c r="N940" s="67" t="s">
        <v>459</v>
      </c>
      <c r="O940" s="67" t="s">
        <v>385</v>
      </c>
      <c r="P940" s="67" t="s">
        <v>33</v>
      </c>
      <c r="Q940" s="67" t="s">
        <v>36</v>
      </c>
      <c r="R940" s="67" t="s">
        <v>76</v>
      </c>
      <c r="S940" s="67" t="s">
        <v>65</v>
      </c>
      <c r="T940" s="67" t="s">
        <v>36</v>
      </c>
      <c r="U940" s="67" t="s">
        <v>51</v>
      </c>
      <c r="V940" s="67" t="s">
        <v>37</v>
      </c>
      <c r="W940" s="67" t="s">
        <v>54</v>
      </c>
      <c r="X940" s="67" t="s">
        <v>39</v>
      </c>
      <c r="Y940" s="67" t="s">
        <v>39</v>
      </c>
      <c r="Z940" s="67" t="s">
        <v>40</v>
      </c>
      <c r="AA940" s="67" t="s">
        <v>1610</v>
      </c>
      <c r="AB940" s="67"/>
      <c r="AC940" s="67"/>
      <c r="AD940" s="67"/>
      <c r="AE940" s="67"/>
    </row>
    <row r="941" spans="1:31" hidden="1" x14ac:dyDescent="0.25">
      <c r="A941" s="66">
        <v>43624</v>
      </c>
      <c r="B941" s="67">
        <v>5576</v>
      </c>
      <c r="C941" s="67">
        <v>5973</v>
      </c>
      <c r="D941" s="67" t="s">
        <v>1611</v>
      </c>
      <c r="E941" s="67" t="s">
        <v>58</v>
      </c>
      <c r="F941" s="67" t="s">
        <v>59</v>
      </c>
      <c r="G941" s="68">
        <v>0.66666666666666663</v>
      </c>
      <c r="H941" s="69" t="s">
        <v>1612</v>
      </c>
      <c r="I941" s="69" t="s">
        <v>1613</v>
      </c>
      <c r="J941" s="67" t="s">
        <v>1614</v>
      </c>
      <c r="K941" s="67" t="s">
        <v>47</v>
      </c>
      <c r="L941" s="67"/>
      <c r="M941" s="67" t="s">
        <v>31</v>
      </c>
      <c r="N941" s="67" t="s">
        <v>459</v>
      </c>
      <c r="O941" s="67" t="s">
        <v>36</v>
      </c>
      <c r="P941" s="67" t="s">
        <v>33</v>
      </c>
      <c r="Q941" s="67" t="s">
        <v>36</v>
      </c>
      <c r="R941" s="67" t="s">
        <v>76</v>
      </c>
      <c r="S941" s="67" t="s">
        <v>65</v>
      </c>
      <c r="T941" s="67" t="s">
        <v>36</v>
      </c>
      <c r="U941" s="67" t="s">
        <v>109</v>
      </c>
      <c r="V941" s="67" t="s">
        <v>66</v>
      </c>
      <c r="W941" s="67" t="s">
        <v>54</v>
      </c>
      <c r="X941" s="67" t="s">
        <v>39</v>
      </c>
      <c r="Y941" s="67" t="s">
        <v>129</v>
      </c>
      <c r="Z941" s="67" t="s">
        <v>108</v>
      </c>
      <c r="AA941" s="67" t="s">
        <v>1610</v>
      </c>
      <c r="AB941" s="67"/>
      <c r="AC941" s="67"/>
      <c r="AD941" s="67"/>
      <c r="AE941" s="67"/>
    </row>
    <row r="942" spans="1:31" hidden="1" x14ac:dyDescent="0.25">
      <c r="A942" s="66">
        <v>43624</v>
      </c>
      <c r="B942" s="67">
        <v>5576</v>
      </c>
      <c r="C942" s="67">
        <v>5974</v>
      </c>
      <c r="D942" s="67" t="s">
        <v>1611</v>
      </c>
      <c r="E942" s="67" t="s">
        <v>58</v>
      </c>
      <c r="F942" s="67" t="s">
        <v>59</v>
      </c>
      <c r="G942" s="68">
        <v>0.66666666666666663</v>
      </c>
      <c r="H942" s="69" t="s">
        <v>1612</v>
      </c>
      <c r="I942" s="69" t="s">
        <v>1613</v>
      </c>
      <c r="J942" s="67" t="s">
        <v>1614</v>
      </c>
      <c r="K942" s="67" t="s">
        <v>47</v>
      </c>
      <c r="L942" s="67"/>
      <c r="M942" s="67" t="s">
        <v>31</v>
      </c>
      <c r="N942" s="67" t="s">
        <v>459</v>
      </c>
      <c r="O942" s="67" t="s">
        <v>36</v>
      </c>
      <c r="P942" s="67" t="s">
        <v>491</v>
      </c>
      <c r="Q942" s="67" t="s">
        <v>36</v>
      </c>
      <c r="R942" s="67" t="s">
        <v>56</v>
      </c>
      <c r="S942" s="67" t="s">
        <v>65</v>
      </c>
      <c r="T942" s="67" t="s">
        <v>36</v>
      </c>
      <c r="U942" s="67" t="s">
        <v>51</v>
      </c>
      <c r="V942" s="67" t="s">
        <v>66</v>
      </c>
      <c r="W942" s="67" t="s">
        <v>54</v>
      </c>
      <c r="X942" s="67" t="s">
        <v>39</v>
      </c>
      <c r="Y942" s="67" t="s">
        <v>129</v>
      </c>
      <c r="Z942" s="67" t="s">
        <v>108</v>
      </c>
      <c r="AA942" s="67" t="s">
        <v>1610</v>
      </c>
      <c r="AB942" s="67"/>
      <c r="AC942" s="67"/>
      <c r="AD942" s="67"/>
      <c r="AE942" s="67"/>
    </row>
    <row r="943" spans="1:31" hidden="1" x14ac:dyDescent="0.25">
      <c r="A943" s="66">
        <v>43624</v>
      </c>
      <c r="B943" s="67">
        <v>5576</v>
      </c>
      <c r="C943" s="67">
        <v>5975</v>
      </c>
      <c r="D943" s="67" t="s">
        <v>1611</v>
      </c>
      <c r="E943" s="67" t="s">
        <v>58</v>
      </c>
      <c r="F943" s="67" t="s">
        <v>59</v>
      </c>
      <c r="G943" s="68">
        <v>0.66666666666666663</v>
      </c>
      <c r="H943" s="69" t="s">
        <v>1612</v>
      </c>
      <c r="I943" s="69" t="s">
        <v>1613</v>
      </c>
      <c r="J943" s="67" t="s">
        <v>1614</v>
      </c>
      <c r="K943" s="67" t="s">
        <v>47</v>
      </c>
      <c r="L943" s="67"/>
      <c r="M943" s="67" t="s">
        <v>31</v>
      </c>
      <c r="N943" s="67" t="s">
        <v>459</v>
      </c>
      <c r="O943" s="67" t="s">
        <v>36</v>
      </c>
      <c r="P943" s="67" t="s">
        <v>491</v>
      </c>
      <c r="Q943" s="67" t="s">
        <v>36</v>
      </c>
      <c r="R943" s="67" t="s">
        <v>56</v>
      </c>
      <c r="S943" s="67" t="s">
        <v>65</v>
      </c>
      <c r="T943" s="67" t="s">
        <v>36</v>
      </c>
      <c r="U943" s="67" t="s">
        <v>51</v>
      </c>
      <c r="V943" s="67" t="s">
        <v>66</v>
      </c>
      <c r="W943" s="67" t="s">
        <v>54</v>
      </c>
      <c r="X943" s="67" t="s">
        <v>39</v>
      </c>
      <c r="Y943" s="67" t="s">
        <v>129</v>
      </c>
      <c r="Z943" s="67" t="s">
        <v>108</v>
      </c>
      <c r="AA943" s="67" t="s">
        <v>1610</v>
      </c>
      <c r="AB943" s="67"/>
      <c r="AC943" s="67"/>
      <c r="AD943" s="67"/>
      <c r="AE943" s="67"/>
    </row>
    <row r="944" spans="1:31" hidden="1" x14ac:dyDescent="0.25">
      <c r="A944" s="66">
        <v>43623</v>
      </c>
      <c r="B944" s="67">
        <v>5607</v>
      </c>
      <c r="C944" s="67">
        <v>6021</v>
      </c>
      <c r="D944" s="67" t="s">
        <v>1923</v>
      </c>
      <c r="E944" s="67" t="s">
        <v>121</v>
      </c>
      <c r="F944" s="67" t="s">
        <v>122</v>
      </c>
      <c r="G944" s="68"/>
      <c r="H944" s="69" t="s">
        <v>1924</v>
      </c>
      <c r="I944" s="69" t="s">
        <v>1925</v>
      </c>
      <c r="J944" s="67" t="s">
        <v>1926</v>
      </c>
      <c r="K944" s="67" t="s">
        <v>47</v>
      </c>
      <c r="L944" s="67">
        <v>40</v>
      </c>
      <c r="M944" s="67" t="s">
        <v>31</v>
      </c>
      <c r="N944" s="67" t="s">
        <v>32</v>
      </c>
      <c r="O944" s="67" t="s">
        <v>36</v>
      </c>
      <c r="P944" s="67" t="s">
        <v>62</v>
      </c>
      <c r="Q944" s="67" t="s">
        <v>36</v>
      </c>
      <c r="R944" s="67" t="s">
        <v>35</v>
      </c>
      <c r="S944" s="67" t="s">
        <v>3823</v>
      </c>
      <c r="T944" s="67" t="s">
        <v>36</v>
      </c>
      <c r="U944" s="67" t="s">
        <v>44</v>
      </c>
      <c r="V944" s="67" t="s">
        <v>37</v>
      </c>
      <c r="W944" s="67" t="s">
        <v>38</v>
      </c>
      <c r="X944" s="67" t="s">
        <v>39</v>
      </c>
      <c r="Y944" s="67" t="s">
        <v>103</v>
      </c>
      <c r="Z944" s="67" t="s">
        <v>45</v>
      </c>
      <c r="AA944" s="67" t="s">
        <v>1927</v>
      </c>
      <c r="AB944" s="67"/>
      <c r="AC944" s="67"/>
      <c r="AD944" s="67"/>
      <c r="AE944" s="67"/>
    </row>
    <row r="945" spans="1:31" hidden="1" x14ac:dyDescent="0.25">
      <c r="A945" s="66">
        <v>43622</v>
      </c>
      <c r="B945" s="67">
        <v>5598</v>
      </c>
      <c r="C945" s="67">
        <v>6010</v>
      </c>
      <c r="D945" s="67" t="s">
        <v>647</v>
      </c>
      <c r="E945" s="67" t="s">
        <v>79</v>
      </c>
      <c r="F945" s="67" t="s">
        <v>59</v>
      </c>
      <c r="G945" s="68">
        <v>0.85416666666666663</v>
      </c>
      <c r="H945" s="69" t="s">
        <v>1863</v>
      </c>
      <c r="I945" s="69" t="s">
        <v>1864</v>
      </c>
      <c r="J945" s="67" t="s">
        <v>1865</v>
      </c>
      <c r="K945" s="67" t="s">
        <v>47</v>
      </c>
      <c r="L945" s="67"/>
      <c r="M945" s="67" t="s">
        <v>31</v>
      </c>
      <c r="N945" s="67" t="s">
        <v>155</v>
      </c>
      <c r="O945" s="67" t="s">
        <v>36</v>
      </c>
      <c r="P945" s="67" t="s">
        <v>49</v>
      </c>
      <c r="Q945" s="67" t="s">
        <v>36</v>
      </c>
      <c r="R945" s="67" t="s">
        <v>50</v>
      </c>
      <c r="S945" s="67" t="s">
        <v>3823</v>
      </c>
      <c r="T945" s="67" t="s">
        <v>36</v>
      </c>
      <c r="U945" s="67" t="s">
        <v>51</v>
      </c>
      <c r="V945" s="67" t="s">
        <v>37</v>
      </c>
      <c r="W945" s="67" t="s">
        <v>301</v>
      </c>
      <c r="X945" s="67" t="s">
        <v>71</v>
      </c>
      <c r="Y945" s="67" t="s">
        <v>105</v>
      </c>
      <c r="Z945" s="67" t="s">
        <v>52</v>
      </c>
      <c r="AA945" s="67" t="s">
        <v>1928</v>
      </c>
      <c r="AB945" s="67" t="s">
        <v>1867</v>
      </c>
      <c r="AC945" s="67"/>
      <c r="AD945" s="67"/>
      <c r="AE945" s="67"/>
    </row>
    <row r="946" spans="1:31" hidden="1" x14ac:dyDescent="0.25">
      <c r="A946" s="66">
        <v>43622</v>
      </c>
      <c r="B946" s="67">
        <v>5598</v>
      </c>
      <c r="C946" s="67">
        <v>6011</v>
      </c>
      <c r="D946" s="67" t="s">
        <v>647</v>
      </c>
      <c r="E946" s="67" t="s">
        <v>79</v>
      </c>
      <c r="F946" s="67" t="s">
        <v>59</v>
      </c>
      <c r="G946" s="68">
        <v>0.85416666666666663</v>
      </c>
      <c r="H946" s="69" t="s">
        <v>1863</v>
      </c>
      <c r="I946" s="69" t="s">
        <v>1864</v>
      </c>
      <c r="J946" s="67" t="s">
        <v>1865</v>
      </c>
      <c r="K946" s="67" t="s">
        <v>47</v>
      </c>
      <c r="L946" s="67"/>
      <c r="M946" s="67" t="s">
        <v>31</v>
      </c>
      <c r="N946" s="67" t="s">
        <v>155</v>
      </c>
      <c r="O946" s="67" t="s">
        <v>36</v>
      </c>
      <c r="P946" s="67" t="s">
        <v>49</v>
      </c>
      <c r="Q946" s="67" t="s">
        <v>36</v>
      </c>
      <c r="R946" s="67" t="s">
        <v>56</v>
      </c>
      <c r="S946" s="67" t="s">
        <v>3823</v>
      </c>
      <c r="T946" s="67" t="s">
        <v>36</v>
      </c>
      <c r="U946" s="67" t="s">
        <v>51</v>
      </c>
      <c r="V946" s="67" t="s">
        <v>37</v>
      </c>
      <c r="W946" s="67" t="s">
        <v>301</v>
      </c>
      <c r="X946" s="67" t="s">
        <v>71</v>
      </c>
      <c r="Y946" s="67" t="s">
        <v>117</v>
      </c>
      <c r="Z946" s="67" t="s">
        <v>52</v>
      </c>
      <c r="AA946" s="67" t="s">
        <v>1928</v>
      </c>
      <c r="AB946" s="67" t="s">
        <v>1867</v>
      </c>
      <c r="AC946" s="67"/>
      <c r="AD946" s="67"/>
      <c r="AE946" s="67"/>
    </row>
    <row r="947" spans="1:31" hidden="1" x14ac:dyDescent="0.25">
      <c r="A947" s="66">
        <v>43621</v>
      </c>
      <c r="B947" s="67">
        <v>5590</v>
      </c>
      <c r="C947" s="67">
        <v>5997</v>
      </c>
      <c r="D947" s="67" t="s">
        <v>1615</v>
      </c>
      <c r="E947" s="67" t="s">
        <v>137</v>
      </c>
      <c r="F947" s="67" t="s">
        <v>122</v>
      </c>
      <c r="G947" s="68">
        <v>0.4826388888888889</v>
      </c>
      <c r="H947" s="69" t="s">
        <v>1616</v>
      </c>
      <c r="I947" s="69" t="s">
        <v>1617</v>
      </c>
      <c r="J947" s="67" t="s">
        <v>1618</v>
      </c>
      <c r="K947" s="67" t="s">
        <v>30</v>
      </c>
      <c r="L947" s="67">
        <v>71</v>
      </c>
      <c r="M947" s="67" t="s">
        <v>31</v>
      </c>
      <c r="N947" s="67" t="s">
        <v>36</v>
      </c>
      <c r="O947" s="67" t="s">
        <v>36</v>
      </c>
      <c r="P947" s="67" t="s">
        <v>33</v>
      </c>
      <c r="Q947" s="67" t="s">
        <v>60</v>
      </c>
      <c r="R947" s="67" t="s">
        <v>76</v>
      </c>
      <c r="S947" s="67" t="s">
        <v>65</v>
      </c>
      <c r="T947" s="67" t="s">
        <v>36</v>
      </c>
      <c r="U947" s="67" t="s">
        <v>109</v>
      </c>
      <c r="V947" s="67" t="s">
        <v>66</v>
      </c>
      <c r="W947" s="67" t="s">
        <v>54</v>
      </c>
      <c r="X947" s="67" t="s">
        <v>107</v>
      </c>
      <c r="Y947" s="67" t="s">
        <v>129</v>
      </c>
      <c r="Z947" s="67" t="s">
        <v>108</v>
      </c>
      <c r="AA947" s="67" t="s">
        <v>1619</v>
      </c>
      <c r="AB947" s="67"/>
      <c r="AC947" s="67"/>
      <c r="AD947" s="67"/>
      <c r="AE947" s="67"/>
    </row>
    <row r="948" spans="1:31" hidden="1" x14ac:dyDescent="0.25">
      <c r="A948" s="66">
        <v>43621</v>
      </c>
      <c r="B948" s="67">
        <v>5587</v>
      </c>
      <c r="C948" s="67">
        <v>5994</v>
      </c>
      <c r="D948" s="67" t="s">
        <v>1620</v>
      </c>
      <c r="E948" s="67" t="s">
        <v>1291</v>
      </c>
      <c r="F948" s="67" t="s">
        <v>46</v>
      </c>
      <c r="G948" s="68">
        <v>0.40972222222222221</v>
      </c>
      <c r="H948" s="69" t="s">
        <v>1621</v>
      </c>
      <c r="I948" s="69" t="s">
        <v>1622</v>
      </c>
      <c r="J948" s="67" t="s">
        <v>1623</v>
      </c>
      <c r="K948" s="67" t="s">
        <v>47</v>
      </c>
      <c r="L948" s="67">
        <v>64</v>
      </c>
      <c r="M948" s="67" t="s">
        <v>31</v>
      </c>
      <c r="N948" s="67" t="s">
        <v>519</v>
      </c>
      <c r="O948" s="67" t="s">
        <v>48</v>
      </c>
      <c r="P948" s="67" t="s">
        <v>520</v>
      </c>
      <c r="Q948" s="67" t="s">
        <v>60</v>
      </c>
      <c r="R948" s="67" t="s">
        <v>35</v>
      </c>
      <c r="S948" s="67" t="s">
        <v>43</v>
      </c>
      <c r="T948" s="67" t="s">
        <v>36</v>
      </c>
      <c r="U948" s="67" t="s">
        <v>70</v>
      </c>
      <c r="V948" s="67" t="s">
        <v>37</v>
      </c>
      <c r="W948" s="67" t="s">
        <v>54</v>
      </c>
      <c r="X948" s="67" t="s">
        <v>39</v>
      </c>
      <c r="Y948" s="67" t="s">
        <v>39</v>
      </c>
      <c r="Z948" s="67" t="s">
        <v>40</v>
      </c>
      <c r="AA948" s="67" t="s">
        <v>1624</v>
      </c>
      <c r="AB948" s="67" t="s">
        <v>1625</v>
      </c>
      <c r="AC948" s="67" t="s">
        <v>1626</v>
      </c>
      <c r="AD948" s="67" t="s">
        <v>1627</v>
      </c>
      <c r="AE948" s="67"/>
    </row>
    <row r="949" spans="1:31" hidden="1" x14ac:dyDescent="0.25">
      <c r="A949" s="66">
        <v>43621</v>
      </c>
      <c r="B949" s="67">
        <v>5557</v>
      </c>
      <c r="C949" s="67">
        <v>5948</v>
      </c>
      <c r="D949" s="67" t="s">
        <v>1542</v>
      </c>
      <c r="E949" s="67" t="s">
        <v>137</v>
      </c>
      <c r="F949" s="67" t="s">
        <v>122</v>
      </c>
      <c r="G949" s="68">
        <v>0.68055555555555558</v>
      </c>
      <c r="H949" s="69" t="s">
        <v>1628</v>
      </c>
      <c r="I949" s="69" t="s">
        <v>1629</v>
      </c>
      <c r="J949" s="67" t="s">
        <v>1630</v>
      </c>
      <c r="K949" s="67" t="s">
        <v>30</v>
      </c>
      <c r="L949" s="67">
        <v>4</v>
      </c>
      <c r="M949" s="67" t="s">
        <v>130</v>
      </c>
      <c r="N949" s="67" t="s">
        <v>672</v>
      </c>
      <c r="O949" s="67" t="s">
        <v>53</v>
      </c>
      <c r="P949" s="67" t="s">
        <v>33</v>
      </c>
      <c r="Q949" s="67" t="s">
        <v>36</v>
      </c>
      <c r="R949" s="67" t="s">
        <v>76</v>
      </c>
      <c r="S949" s="67" t="s">
        <v>501</v>
      </c>
      <c r="T949" s="67" t="s">
        <v>502</v>
      </c>
      <c r="U949" s="67" t="s">
        <v>82</v>
      </c>
      <c r="V949" s="67" t="s">
        <v>37</v>
      </c>
      <c r="W949" s="67" t="s">
        <v>38</v>
      </c>
      <c r="X949" s="67" t="s">
        <v>71</v>
      </c>
      <c r="Y949" s="67" t="s">
        <v>71</v>
      </c>
      <c r="Z949" s="67" t="s">
        <v>120</v>
      </c>
      <c r="AA949" s="67" t="s">
        <v>1631</v>
      </c>
      <c r="AB949" s="67" t="s">
        <v>1632</v>
      </c>
      <c r="AC949" s="67"/>
      <c r="AD949" s="67"/>
      <c r="AE949" s="67"/>
    </row>
    <row r="950" spans="1:31" hidden="1" x14ac:dyDescent="0.25">
      <c r="A950" s="66">
        <v>43620</v>
      </c>
      <c r="B950" s="67">
        <v>5588</v>
      </c>
      <c r="C950" s="67">
        <v>5995</v>
      </c>
      <c r="D950" s="67" t="s">
        <v>1633</v>
      </c>
      <c r="E950" s="67" t="s">
        <v>297</v>
      </c>
      <c r="F950" s="67" t="s">
        <v>46</v>
      </c>
      <c r="G950" s="68">
        <v>0.56944444444444442</v>
      </c>
      <c r="H950" s="69" t="s">
        <v>1634</v>
      </c>
      <c r="I950" s="69" t="s">
        <v>1635</v>
      </c>
      <c r="J950" s="67" t="s">
        <v>1636</v>
      </c>
      <c r="K950" s="67" t="s">
        <v>47</v>
      </c>
      <c r="L950" s="67">
        <v>74</v>
      </c>
      <c r="M950" s="67" t="s">
        <v>130</v>
      </c>
      <c r="N950" s="67" t="s">
        <v>519</v>
      </c>
      <c r="O950" s="67" t="s">
        <v>53</v>
      </c>
      <c r="P950" s="67" t="s">
        <v>520</v>
      </c>
      <c r="Q950" s="67" t="s">
        <v>60</v>
      </c>
      <c r="R950" s="67" t="s">
        <v>35</v>
      </c>
      <c r="S950" s="67" t="s">
        <v>1637</v>
      </c>
      <c r="T950" s="67" t="s">
        <v>863</v>
      </c>
      <c r="U950" s="67" t="s">
        <v>109</v>
      </c>
      <c r="V950" s="67" t="s">
        <v>66</v>
      </c>
      <c r="W950" s="67" t="s">
        <v>54</v>
      </c>
      <c r="X950" s="67" t="s">
        <v>107</v>
      </c>
      <c r="Y950" s="67" t="s">
        <v>129</v>
      </c>
      <c r="Z950" s="67" t="s">
        <v>108</v>
      </c>
      <c r="AA950" s="67" t="s">
        <v>1638</v>
      </c>
      <c r="AB950" s="67" t="s">
        <v>1639</v>
      </c>
      <c r="AC950" s="67"/>
      <c r="AD950" s="67"/>
      <c r="AE950" s="67"/>
    </row>
    <row r="951" spans="1:31" hidden="1" x14ac:dyDescent="0.25">
      <c r="A951" s="66">
        <v>43620</v>
      </c>
      <c r="B951" s="67">
        <v>5586</v>
      </c>
      <c r="C951" s="67">
        <v>5993</v>
      </c>
      <c r="D951" s="67" t="s">
        <v>1640</v>
      </c>
      <c r="E951" s="67" t="s">
        <v>780</v>
      </c>
      <c r="F951" s="67" t="s">
        <v>358</v>
      </c>
      <c r="G951" s="68">
        <v>0.71527777777777779</v>
      </c>
      <c r="H951" s="69" t="s">
        <v>1641</v>
      </c>
      <c r="I951" s="69" t="s">
        <v>1642</v>
      </c>
      <c r="J951" s="67" t="s">
        <v>1643</v>
      </c>
      <c r="K951" s="67" t="s">
        <v>47</v>
      </c>
      <c r="L951" s="67">
        <v>60</v>
      </c>
      <c r="M951" s="67" t="s">
        <v>31</v>
      </c>
      <c r="N951" s="67" t="s">
        <v>519</v>
      </c>
      <c r="O951" s="67" t="s">
        <v>36</v>
      </c>
      <c r="P951" s="67" t="s">
        <v>520</v>
      </c>
      <c r="Q951" s="67" t="s">
        <v>36</v>
      </c>
      <c r="R951" s="67" t="s">
        <v>35</v>
      </c>
      <c r="S951" s="67" t="s">
        <v>57</v>
      </c>
      <c r="T951" s="67" t="s">
        <v>36</v>
      </c>
      <c r="U951" s="67" t="s">
        <v>44</v>
      </c>
      <c r="V951" s="67" t="s">
        <v>37</v>
      </c>
      <c r="W951" s="67" t="s">
        <v>386</v>
      </c>
      <c r="X951" s="67" t="s">
        <v>39</v>
      </c>
      <c r="Y951" s="67" t="s">
        <v>103</v>
      </c>
      <c r="Z951" s="67" t="s">
        <v>45</v>
      </c>
      <c r="AA951" s="67" t="s">
        <v>1644</v>
      </c>
      <c r="AB951" s="67" t="s">
        <v>1645</v>
      </c>
      <c r="AC951" s="67" t="s">
        <v>1646</v>
      </c>
      <c r="AD951" s="67" t="s">
        <v>1647</v>
      </c>
      <c r="AE951" s="67"/>
    </row>
    <row r="952" spans="1:31" hidden="1" x14ac:dyDescent="0.25">
      <c r="A952" s="66">
        <v>43620</v>
      </c>
      <c r="B952" s="67">
        <v>5584</v>
      </c>
      <c r="C952" s="67">
        <v>5992</v>
      </c>
      <c r="D952" s="67" t="s">
        <v>1648</v>
      </c>
      <c r="E952" s="67" t="s">
        <v>63</v>
      </c>
      <c r="F952" s="67" t="s">
        <v>41</v>
      </c>
      <c r="G952" s="68">
        <v>0.56944444444444442</v>
      </c>
      <c r="H952" s="69" t="s">
        <v>1649</v>
      </c>
      <c r="I952" s="69" t="s">
        <v>1650</v>
      </c>
      <c r="J952" s="67" t="s">
        <v>1651</v>
      </c>
      <c r="K952" s="67" t="s">
        <v>47</v>
      </c>
      <c r="L952" s="67">
        <v>45</v>
      </c>
      <c r="M952" s="67" t="s">
        <v>31</v>
      </c>
      <c r="N952" s="67" t="s">
        <v>36</v>
      </c>
      <c r="O952" s="67" t="s">
        <v>36</v>
      </c>
      <c r="P952" s="67" t="s">
        <v>33</v>
      </c>
      <c r="Q952" s="67" t="s">
        <v>36</v>
      </c>
      <c r="R952" s="67" t="s">
        <v>76</v>
      </c>
      <c r="S952" s="67" t="s">
        <v>43</v>
      </c>
      <c r="T952" s="67" t="s">
        <v>36</v>
      </c>
      <c r="U952" s="67" t="s">
        <v>82</v>
      </c>
      <c r="V952" s="67" t="s">
        <v>37</v>
      </c>
      <c r="W952" s="67" t="s">
        <v>54</v>
      </c>
      <c r="X952" s="67" t="s">
        <v>39</v>
      </c>
      <c r="Y952" s="67" t="s">
        <v>39</v>
      </c>
      <c r="Z952" s="67" t="s">
        <v>120</v>
      </c>
      <c r="AA952" s="67" t="s">
        <v>3717</v>
      </c>
      <c r="AB952" s="67" t="s">
        <v>1652</v>
      </c>
      <c r="AC952" s="67" t="s">
        <v>1653</v>
      </c>
      <c r="AD952" s="67" t="s">
        <v>3718</v>
      </c>
      <c r="AE952" s="67"/>
    </row>
    <row r="953" spans="1:31" hidden="1" x14ac:dyDescent="0.25">
      <c r="A953" s="66">
        <v>43619</v>
      </c>
      <c r="B953" s="67">
        <v>5600</v>
      </c>
      <c r="C953" s="67">
        <v>6013</v>
      </c>
      <c r="D953" s="67" t="s">
        <v>2727</v>
      </c>
      <c r="E953" s="67" t="s">
        <v>79</v>
      </c>
      <c r="F953" s="67" t="s">
        <v>59</v>
      </c>
      <c r="G953" s="68">
        <v>0.85416666666666663</v>
      </c>
      <c r="H953" s="69" t="s">
        <v>1929</v>
      </c>
      <c r="I953" s="69" t="s">
        <v>1930</v>
      </c>
      <c r="J953" s="67" t="s">
        <v>1931</v>
      </c>
      <c r="K953" s="67" t="s">
        <v>47</v>
      </c>
      <c r="L953" s="67">
        <v>2</v>
      </c>
      <c r="M953" s="67" t="s">
        <v>31</v>
      </c>
      <c r="N953" s="67" t="s">
        <v>672</v>
      </c>
      <c r="O953" s="67" t="s">
        <v>48</v>
      </c>
      <c r="P953" s="67" t="s">
        <v>33</v>
      </c>
      <c r="Q953" s="67" t="s">
        <v>36</v>
      </c>
      <c r="R953" s="67" t="s">
        <v>35</v>
      </c>
      <c r="S953" s="67" t="s">
        <v>501</v>
      </c>
      <c r="T953" s="67" t="s">
        <v>502</v>
      </c>
      <c r="U953" s="67" t="s">
        <v>70</v>
      </c>
      <c r="V953" s="67" t="s">
        <v>37</v>
      </c>
      <c r="W953" s="67" t="s">
        <v>38</v>
      </c>
      <c r="X953" s="67" t="s">
        <v>71</v>
      </c>
      <c r="Y953" s="67" t="s">
        <v>71</v>
      </c>
      <c r="Z953" s="67" t="s">
        <v>40</v>
      </c>
      <c r="AA953" s="67" t="s">
        <v>1932</v>
      </c>
      <c r="AB953" s="67" t="s">
        <v>1933</v>
      </c>
      <c r="AC953" s="67" t="s">
        <v>1934</v>
      </c>
      <c r="AD953" s="67" t="s">
        <v>2070</v>
      </c>
      <c r="AE953" s="67" t="s">
        <v>2071</v>
      </c>
    </row>
    <row r="954" spans="1:31" hidden="1" x14ac:dyDescent="0.25">
      <c r="A954" s="66">
        <v>43619</v>
      </c>
      <c r="B954" s="67">
        <v>5591</v>
      </c>
      <c r="C954" s="67">
        <v>5998</v>
      </c>
      <c r="D954" s="67" t="s">
        <v>1869</v>
      </c>
      <c r="E954" s="67" t="s">
        <v>741</v>
      </c>
      <c r="F954" s="67" t="s">
        <v>405</v>
      </c>
      <c r="G954" s="68"/>
      <c r="H954" s="69" t="s">
        <v>1870</v>
      </c>
      <c r="I954" s="69" t="s">
        <v>1871</v>
      </c>
      <c r="J954" s="67" t="s">
        <v>1872</v>
      </c>
      <c r="K954" s="67" t="s">
        <v>47</v>
      </c>
      <c r="L954" s="67">
        <v>28</v>
      </c>
      <c r="M954" s="67" t="s">
        <v>118</v>
      </c>
      <c r="N954" s="67" t="s">
        <v>36</v>
      </c>
      <c r="O954" s="67" t="s">
        <v>53</v>
      </c>
      <c r="P954" s="67" t="s">
        <v>62</v>
      </c>
      <c r="Q954" s="67" t="s">
        <v>492</v>
      </c>
      <c r="R954" s="67" t="s">
        <v>35</v>
      </c>
      <c r="S954" s="67" t="s">
        <v>43</v>
      </c>
      <c r="T954" s="67" t="s">
        <v>36</v>
      </c>
      <c r="U954" s="67" t="s">
        <v>44</v>
      </c>
      <c r="V954" s="67" t="s">
        <v>37</v>
      </c>
      <c r="W954" s="67" t="s">
        <v>38</v>
      </c>
      <c r="X954" s="67" t="s">
        <v>39</v>
      </c>
      <c r="Y954" s="67" t="s">
        <v>103</v>
      </c>
      <c r="Z954" s="67" t="s">
        <v>45</v>
      </c>
      <c r="AA954" s="67" t="s">
        <v>1873</v>
      </c>
      <c r="AB954" s="67" t="s">
        <v>1874</v>
      </c>
      <c r="AC954" s="67" t="s">
        <v>1875</v>
      </c>
      <c r="AD954" s="67" t="s">
        <v>1876</v>
      </c>
      <c r="AE954" s="67"/>
    </row>
    <row r="955" spans="1:31" hidden="1" x14ac:dyDescent="0.25">
      <c r="A955" s="66">
        <v>43619</v>
      </c>
      <c r="B955" s="67">
        <v>5558</v>
      </c>
      <c r="C955" s="67">
        <v>5949</v>
      </c>
      <c r="D955" s="67" t="s">
        <v>1654</v>
      </c>
      <c r="E955" s="67" t="s">
        <v>305</v>
      </c>
      <c r="F955" s="67" t="s">
        <v>305</v>
      </c>
      <c r="G955" s="68">
        <v>0.79166666666666663</v>
      </c>
      <c r="H955" s="69" t="s">
        <v>1655</v>
      </c>
      <c r="I955" s="69" t="s">
        <v>1656</v>
      </c>
      <c r="J955" s="67" t="s">
        <v>1657</v>
      </c>
      <c r="K955" s="67" t="s">
        <v>47</v>
      </c>
      <c r="L955" s="67">
        <v>14</v>
      </c>
      <c r="M955" s="67" t="s">
        <v>31</v>
      </c>
      <c r="N955" s="67" t="s">
        <v>36</v>
      </c>
      <c r="O955" s="67" t="s">
        <v>48</v>
      </c>
      <c r="P955" s="67" t="s">
        <v>33</v>
      </c>
      <c r="Q955" s="67" t="s">
        <v>36</v>
      </c>
      <c r="R955" s="67" t="s">
        <v>76</v>
      </c>
      <c r="S955" s="67" t="s">
        <v>521</v>
      </c>
      <c r="T955" s="67" t="s">
        <v>863</v>
      </c>
      <c r="U955" s="67" t="s">
        <v>82</v>
      </c>
      <c r="V955" s="67" t="s">
        <v>37</v>
      </c>
      <c r="W955" s="67" t="s">
        <v>54</v>
      </c>
      <c r="X955" s="67" t="s">
        <v>71</v>
      </c>
      <c r="Y955" s="67" t="s">
        <v>39</v>
      </c>
      <c r="Z955" s="67" t="s">
        <v>120</v>
      </c>
      <c r="AA955" s="67" t="s">
        <v>1658</v>
      </c>
      <c r="AB955" s="67"/>
      <c r="AC955" s="67"/>
      <c r="AD955" s="67"/>
      <c r="AE955" s="67"/>
    </row>
    <row r="956" spans="1:31" hidden="1" x14ac:dyDescent="0.25">
      <c r="A956" s="66">
        <v>43618</v>
      </c>
      <c r="B956" s="67">
        <v>5599</v>
      </c>
      <c r="C956" s="67">
        <v>6012</v>
      </c>
      <c r="D956" s="67" t="s">
        <v>1877</v>
      </c>
      <c r="E956" s="67" t="s">
        <v>121</v>
      </c>
      <c r="F956" s="67" t="s">
        <v>122</v>
      </c>
      <c r="G956" s="68">
        <v>0.80208333333333337</v>
      </c>
      <c r="H956" s="69" t="s">
        <v>1878</v>
      </c>
      <c r="I956" s="69" t="s">
        <v>1879</v>
      </c>
      <c r="J956" s="67" t="s">
        <v>1880</v>
      </c>
      <c r="K956" s="67" t="s">
        <v>47</v>
      </c>
      <c r="L956" s="67">
        <v>4</v>
      </c>
      <c r="M956" s="67" t="s">
        <v>31</v>
      </c>
      <c r="N956" s="67" t="s">
        <v>672</v>
      </c>
      <c r="O956" s="67" t="s">
        <v>48</v>
      </c>
      <c r="P956" s="67" t="s">
        <v>33</v>
      </c>
      <c r="Q956" s="67" t="s">
        <v>36</v>
      </c>
      <c r="R956" s="67" t="s">
        <v>35</v>
      </c>
      <c r="S956" s="67" t="s">
        <v>501</v>
      </c>
      <c r="T956" s="67" t="s">
        <v>502</v>
      </c>
      <c r="U956" s="67" t="s">
        <v>70</v>
      </c>
      <c r="V956" s="67" t="s">
        <v>37</v>
      </c>
      <c r="W956" s="67" t="s">
        <v>54</v>
      </c>
      <c r="X956" s="67" t="s">
        <v>71</v>
      </c>
      <c r="Y956" s="67" t="s">
        <v>71</v>
      </c>
      <c r="Z956" s="67" t="s">
        <v>40</v>
      </c>
      <c r="AA956" s="67" t="s">
        <v>1881</v>
      </c>
      <c r="AB956" s="67" t="s">
        <v>1882</v>
      </c>
      <c r="AC956" s="67" t="s">
        <v>1883</v>
      </c>
      <c r="AD956" s="67"/>
      <c r="AE956" s="67"/>
    </row>
    <row r="957" spans="1:31" hidden="1" x14ac:dyDescent="0.25">
      <c r="A957" s="66">
        <v>43618</v>
      </c>
      <c r="B957" s="67">
        <v>5585</v>
      </c>
      <c r="C957" s="67">
        <v>5991</v>
      </c>
      <c r="D957" s="67" t="s">
        <v>1659</v>
      </c>
      <c r="E957" s="67" t="s">
        <v>58</v>
      </c>
      <c r="F957" s="67" t="s">
        <v>59</v>
      </c>
      <c r="G957" s="68">
        <v>0.625</v>
      </c>
      <c r="H957" s="69" t="s">
        <v>1660</v>
      </c>
      <c r="I957" s="69" t="s">
        <v>1661</v>
      </c>
      <c r="J957" s="67" t="s">
        <v>1662</v>
      </c>
      <c r="K957" s="67" t="s">
        <v>47</v>
      </c>
      <c r="L957" s="67">
        <v>35</v>
      </c>
      <c r="M957" s="67" t="s">
        <v>31</v>
      </c>
      <c r="N957" s="67" t="s">
        <v>32</v>
      </c>
      <c r="O957" s="67" t="s">
        <v>48</v>
      </c>
      <c r="P957" s="67" t="s">
        <v>49</v>
      </c>
      <c r="Q957" s="67" t="s">
        <v>34</v>
      </c>
      <c r="R957" s="67" t="s">
        <v>56</v>
      </c>
      <c r="S957" s="67" t="s">
        <v>3823</v>
      </c>
      <c r="T957" s="67" t="s">
        <v>36</v>
      </c>
      <c r="U957" s="67" t="s">
        <v>51</v>
      </c>
      <c r="V957" s="67" t="s">
        <v>37</v>
      </c>
      <c r="W957" s="67" t="s">
        <v>386</v>
      </c>
      <c r="X957" s="67" t="s">
        <v>71</v>
      </c>
      <c r="Y957" s="67" t="s">
        <v>103</v>
      </c>
      <c r="Z957" s="67" t="s">
        <v>52</v>
      </c>
      <c r="AA957" s="67" t="s">
        <v>1663</v>
      </c>
      <c r="AB957" s="67" t="s">
        <v>1664</v>
      </c>
      <c r="AC957" s="67" t="s">
        <v>1663</v>
      </c>
      <c r="AD957" s="67"/>
      <c r="AE957" s="67"/>
    </row>
    <row r="958" spans="1:31" hidden="1" x14ac:dyDescent="0.25">
      <c r="A958" s="66">
        <v>43618</v>
      </c>
      <c r="B958" s="67">
        <v>5582</v>
      </c>
      <c r="C958" s="67">
        <v>5983</v>
      </c>
      <c r="D958" s="67" t="s">
        <v>1665</v>
      </c>
      <c r="E958" s="67" t="s">
        <v>1355</v>
      </c>
      <c r="F958" s="67" t="s">
        <v>46</v>
      </c>
      <c r="G958" s="68">
        <v>0.64583333333333337</v>
      </c>
      <c r="H958" s="69" t="s">
        <v>1666</v>
      </c>
      <c r="I958" s="69" t="s">
        <v>1667</v>
      </c>
      <c r="J958" s="67" t="s">
        <v>1668</v>
      </c>
      <c r="K958" s="67" t="s">
        <v>47</v>
      </c>
      <c r="L958" s="67">
        <v>35</v>
      </c>
      <c r="M958" s="67" t="s">
        <v>31</v>
      </c>
      <c r="N958" s="67" t="s">
        <v>126</v>
      </c>
      <c r="O958" s="67" t="s">
        <v>36</v>
      </c>
      <c r="P958" s="67" t="s">
        <v>49</v>
      </c>
      <c r="Q958" s="67" t="s">
        <v>36</v>
      </c>
      <c r="R958" s="67" t="s">
        <v>50</v>
      </c>
      <c r="S958" s="67" t="s">
        <v>127</v>
      </c>
      <c r="T958" s="67" t="s">
        <v>36</v>
      </c>
      <c r="U958" s="67" t="s">
        <v>51</v>
      </c>
      <c r="V958" s="67" t="s">
        <v>37</v>
      </c>
      <c r="W958" s="67" t="s">
        <v>301</v>
      </c>
      <c r="X958" s="67" t="s">
        <v>71</v>
      </c>
      <c r="Y958" s="67" t="s">
        <v>104</v>
      </c>
      <c r="Z958" s="67" t="s">
        <v>52</v>
      </c>
      <c r="AA958" s="67" t="s">
        <v>1669</v>
      </c>
      <c r="AB958" s="67" t="s">
        <v>1670</v>
      </c>
      <c r="AC958" s="67"/>
      <c r="AD958" s="67"/>
      <c r="AE958" s="67"/>
    </row>
    <row r="959" spans="1:31" hidden="1" x14ac:dyDescent="0.25">
      <c r="A959" s="66">
        <v>43618</v>
      </c>
      <c r="B959" s="67">
        <v>5582</v>
      </c>
      <c r="C959" s="67">
        <v>5984</v>
      </c>
      <c r="D959" s="67" t="s">
        <v>1665</v>
      </c>
      <c r="E959" s="67" t="s">
        <v>1355</v>
      </c>
      <c r="F959" s="67" t="s">
        <v>46</v>
      </c>
      <c r="G959" s="68">
        <v>0.64583333333333337</v>
      </c>
      <c r="H959" s="69" t="s">
        <v>1666</v>
      </c>
      <c r="I959" s="69" t="s">
        <v>1667</v>
      </c>
      <c r="J959" s="67" t="s">
        <v>1668</v>
      </c>
      <c r="K959" s="67" t="s">
        <v>47</v>
      </c>
      <c r="L959" s="67">
        <v>35</v>
      </c>
      <c r="M959" s="67" t="s">
        <v>31</v>
      </c>
      <c r="N959" s="67" t="s">
        <v>126</v>
      </c>
      <c r="O959" s="67" t="s">
        <v>36</v>
      </c>
      <c r="P959" s="67" t="s">
        <v>49</v>
      </c>
      <c r="Q959" s="67" t="s">
        <v>36</v>
      </c>
      <c r="R959" s="67" t="s">
        <v>50</v>
      </c>
      <c r="S959" s="67" t="s">
        <v>127</v>
      </c>
      <c r="T959" s="67" t="s">
        <v>36</v>
      </c>
      <c r="U959" s="67" t="s">
        <v>51</v>
      </c>
      <c r="V959" s="67" t="s">
        <v>37</v>
      </c>
      <c r="W959" s="67" t="s">
        <v>301</v>
      </c>
      <c r="X959" s="67" t="s">
        <v>71</v>
      </c>
      <c r="Y959" s="67" t="s">
        <v>104</v>
      </c>
      <c r="Z959" s="67" t="s">
        <v>52</v>
      </c>
      <c r="AA959" s="67" t="s">
        <v>1669</v>
      </c>
      <c r="AB959" s="67" t="s">
        <v>1670</v>
      </c>
      <c r="AC959" s="67"/>
      <c r="AD959" s="67"/>
      <c r="AE959" s="67"/>
    </row>
    <row r="960" spans="1:31" hidden="1" x14ac:dyDescent="0.25">
      <c r="A960" s="66">
        <v>43618</v>
      </c>
      <c r="B960" s="67">
        <v>5582</v>
      </c>
      <c r="C960" s="67">
        <v>5985</v>
      </c>
      <c r="D960" s="67" t="s">
        <v>1665</v>
      </c>
      <c r="E960" s="67" t="s">
        <v>1355</v>
      </c>
      <c r="F960" s="67" t="s">
        <v>46</v>
      </c>
      <c r="G960" s="68">
        <v>0.64583333333333337</v>
      </c>
      <c r="H960" s="69" t="s">
        <v>1666</v>
      </c>
      <c r="I960" s="69" t="s">
        <v>1667</v>
      </c>
      <c r="J960" s="67" t="s">
        <v>1668</v>
      </c>
      <c r="K960" s="67" t="s">
        <v>30</v>
      </c>
      <c r="L960" s="67">
        <v>35</v>
      </c>
      <c r="M960" s="67" t="s">
        <v>31</v>
      </c>
      <c r="N960" s="67" t="s">
        <v>126</v>
      </c>
      <c r="O960" s="67" t="s">
        <v>36</v>
      </c>
      <c r="P960" s="67" t="s">
        <v>49</v>
      </c>
      <c r="Q960" s="67" t="s">
        <v>36</v>
      </c>
      <c r="R960" s="67" t="s">
        <v>50</v>
      </c>
      <c r="S960" s="67" t="s">
        <v>127</v>
      </c>
      <c r="T960" s="67" t="s">
        <v>36</v>
      </c>
      <c r="U960" s="67" t="s">
        <v>51</v>
      </c>
      <c r="V960" s="67" t="s">
        <v>37</v>
      </c>
      <c r="W960" s="67" t="s">
        <v>301</v>
      </c>
      <c r="X960" s="67" t="s">
        <v>71</v>
      </c>
      <c r="Y960" s="67" t="s">
        <v>104</v>
      </c>
      <c r="Z960" s="67" t="s">
        <v>52</v>
      </c>
      <c r="AA960" s="67" t="s">
        <v>1669</v>
      </c>
      <c r="AB960" s="67" t="s">
        <v>1670</v>
      </c>
      <c r="AC960" s="67"/>
      <c r="AD960" s="67"/>
      <c r="AE960" s="67"/>
    </row>
    <row r="961" spans="1:31" hidden="1" x14ac:dyDescent="0.25">
      <c r="A961" s="66">
        <v>43618</v>
      </c>
      <c r="B961" s="67">
        <v>5582</v>
      </c>
      <c r="C961" s="67">
        <v>5986</v>
      </c>
      <c r="D961" s="67" t="s">
        <v>1665</v>
      </c>
      <c r="E961" s="67" t="s">
        <v>1355</v>
      </c>
      <c r="F961" s="67" t="s">
        <v>46</v>
      </c>
      <c r="G961" s="68">
        <v>0.64583333333333337</v>
      </c>
      <c r="H961" s="69" t="s">
        <v>1666</v>
      </c>
      <c r="I961" s="69" t="s">
        <v>1667</v>
      </c>
      <c r="J961" s="67" t="s">
        <v>1668</v>
      </c>
      <c r="K961" s="67" t="s">
        <v>30</v>
      </c>
      <c r="L961" s="67">
        <v>35</v>
      </c>
      <c r="M961" s="67" t="s">
        <v>31</v>
      </c>
      <c r="N961" s="67" t="s">
        <v>126</v>
      </c>
      <c r="O961" s="67" t="s">
        <v>36</v>
      </c>
      <c r="P961" s="67" t="s">
        <v>49</v>
      </c>
      <c r="Q961" s="67" t="s">
        <v>36</v>
      </c>
      <c r="R961" s="67" t="s">
        <v>50</v>
      </c>
      <c r="S961" s="67" t="s">
        <v>127</v>
      </c>
      <c r="T961" s="67" t="s">
        <v>36</v>
      </c>
      <c r="U961" s="67" t="s">
        <v>51</v>
      </c>
      <c r="V961" s="67" t="s">
        <v>37</v>
      </c>
      <c r="W961" s="67" t="s">
        <v>301</v>
      </c>
      <c r="X961" s="67" t="s">
        <v>71</v>
      </c>
      <c r="Y961" s="67" t="s">
        <v>104</v>
      </c>
      <c r="Z961" s="67" t="s">
        <v>52</v>
      </c>
      <c r="AA961" s="67" t="s">
        <v>1669</v>
      </c>
      <c r="AB961" s="67" t="s">
        <v>1670</v>
      </c>
      <c r="AC961" s="67"/>
      <c r="AD961" s="67"/>
      <c r="AE961" s="67"/>
    </row>
    <row r="962" spans="1:31" hidden="1" x14ac:dyDescent="0.25">
      <c r="A962" s="66">
        <v>43618</v>
      </c>
      <c r="B962" s="67">
        <v>5582</v>
      </c>
      <c r="C962" s="67">
        <v>5987</v>
      </c>
      <c r="D962" s="67" t="s">
        <v>1665</v>
      </c>
      <c r="E962" s="67" t="s">
        <v>1355</v>
      </c>
      <c r="F962" s="67" t="s">
        <v>46</v>
      </c>
      <c r="G962" s="68">
        <v>0.64583333333333337</v>
      </c>
      <c r="H962" s="69" t="s">
        <v>1666</v>
      </c>
      <c r="I962" s="69" t="s">
        <v>1667</v>
      </c>
      <c r="J962" s="67" t="s">
        <v>1668</v>
      </c>
      <c r="K962" s="67" t="s">
        <v>47</v>
      </c>
      <c r="L962" s="67">
        <v>3</v>
      </c>
      <c r="M962" s="67" t="s">
        <v>31</v>
      </c>
      <c r="N962" s="67" t="s">
        <v>126</v>
      </c>
      <c r="O962" s="67" t="s">
        <v>36</v>
      </c>
      <c r="P962" s="67" t="s">
        <v>49</v>
      </c>
      <c r="Q962" s="67" t="s">
        <v>36</v>
      </c>
      <c r="R962" s="67" t="s">
        <v>50</v>
      </c>
      <c r="S962" s="67" t="s">
        <v>127</v>
      </c>
      <c r="T962" s="67" t="s">
        <v>36</v>
      </c>
      <c r="U962" s="67" t="s">
        <v>51</v>
      </c>
      <c r="V962" s="67" t="s">
        <v>37</v>
      </c>
      <c r="W962" s="67" t="s">
        <v>301</v>
      </c>
      <c r="X962" s="67" t="s">
        <v>71</v>
      </c>
      <c r="Y962" s="67" t="s">
        <v>104</v>
      </c>
      <c r="Z962" s="67" t="s">
        <v>52</v>
      </c>
      <c r="AA962" s="67" t="s">
        <v>1669</v>
      </c>
      <c r="AB962" s="67" t="s">
        <v>1670</v>
      </c>
      <c r="AC962" s="67"/>
      <c r="AD962" s="67"/>
      <c r="AE962" s="67"/>
    </row>
    <row r="963" spans="1:31" hidden="1" x14ac:dyDescent="0.25">
      <c r="A963" s="66">
        <v>43618</v>
      </c>
      <c r="B963" s="67">
        <v>5582</v>
      </c>
      <c r="C963" s="67">
        <v>5988</v>
      </c>
      <c r="D963" s="67" t="s">
        <v>1665</v>
      </c>
      <c r="E963" s="67" t="s">
        <v>1355</v>
      </c>
      <c r="F963" s="67" t="s">
        <v>46</v>
      </c>
      <c r="G963" s="68">
        <v>0.64583333333333337</v>
      </c>
      <c r="H963" s="69" t="s">
        <v>1666</v>
      </c>
      <c r="I963" s="69" t="s">
        <v>1667</v>
      </c>
      <c r="J963" s="67" t="s">
        <v>1668</v>
      </c>
      <c r="K963" s="67" t="s">
        <v>47</v>
      </c>
      <c r="L963" s="67">
        <v>3</v>
      </c>
      <c r="M963" s="67" t="s">
        <v>31</v>
      </c>
      <c r="N963" s="67" t="s">
        <v>126</v>
      </c>
      <c r="O963" s="67" t="s">
        <v>36</v>
      </c>
      <c r="P963" s="67" t="s">
        <v>49</v>
      </c>
      <c r="Q963" s="67" t="s">
        <v>36</v>
      </c>
      <c r="R963" s="67" t="s">
        <v>50</v>
      </c>
      <c r="S963" s="67" t="s">
        <v>127</v>
      </c>
      <c r="T963" s="67" t="s">
        <v>36</v>
      </c>
      <c r="U963" s="67" t="s">
        <v>51</v>
      </c>
      <c r="V963" s="67" t="s">
        <v>37</v>
      </c>
      <c r="W963" s="67" t="s">
        <v>301</v>
      </c>
      <c r="X963" s="67" t="s">
        <v>71</v>
      </c>
      <c r="Y963" s="67" t="s">
        <v>104</v>
      </c>
      <c r="Z963" s="67" t="s">
        <v>52</v>
      </c>
      <c r="AA963" s="67" t="s">
        <v>1669</v>
      </c>
      <c r="AB963" s="67" t="s">
        <v>1670</v>
      </c>
      <c r="AC963" s="67"/>
      <c r="AD963" s="67"/>
      <c r="AE963" s="67"/>
    </row>
    <row r="964" spans="1:31" hidden="1" x14ac:dyDescent="0.25">
      <c r="A964" s="66">
        <v>43618</v>
      </c>
      <c r="B964" s="67">
        <v>5580</v>
      </c>
      <c r="C964" s="67">
        <v>5980</v>
      </c>
      <c r="D964" s="67" t="s">
        <v>1671</v>
      </c>
      <c r="E964" s="67" t="s">
        <v>80</v>
      </c>
      <c r="F964" s="67" t="s">
        <v>80</v>
      </c>
      <c r="G964" s="68"/>
      <c r="H964" s="69" t="s">
        <v>1672</v>
      </c>
      <c r="I964" s="69" t="s">
        <v>1673</v>
      </c>
      <c r="J964" s="67" t="s">
        <v>1674</v>
      </c>
      <c r="K964" s="67" t="s">
        <v>47</v>
      </c>
      <c r="L964" s="67">
        <v>15</v>
      </c>
      <c r="M964" s="67" t="s">
        <v>31</v>
      </c>
      <c r="N964" s="67" t="s">
        <v>459</v>
      </c>
      <c r="O964" s="67" t="s">
        <v>36</v>
      </c>
      <c r="P964" s="67" t="s">
        <v>49</v>
      </c>
      <c r="Q964" s="67" t="s">
        <v>36</v>
      </c>
      <c r="R964" s="67" t="s">
        <v>50</v>
      </c>
      <c r="S964" s="67" t="s">
        <v>65</v>
      </c>
      <c r="T964" s="67" t="s">
        <v>147</v>
      </c>
      <c r="U964" s="67" t="s">
        <v>51</v>
      </c>
      <c r="V964" s="67" t="s">
        <v>66</v>
      </c>
      <c r="W964" s="67" t="s">
        <v>54</v>
      </c>
      <c r="X964" s="67" t="s">
        <v>107</v>
      </c>
      <c r="Y964" s="67" t="s">
        <v>129</v>
      </c>
      <c r="Z964" s="67" t="s">
        <v>108</v>
      </c>
      <c r="AA964" s="67" t="s">
        <v>1675</v>
      </c>
      <c r="AB964" s="67"/>
      <c r="AC964" s="67"/>
      <c r="AD964" s="67"/>
      <c r="AE964" s="67"/>
    </row>
    <row r="965" spans="1:31" hidden="1" x14ac:dyDescent="0.25">
      <c r="A965" s="66">
        <v>43618</v>
      </c>
      <c r="B965" s="67">
        <v>5580</v>
      </c>
      <c r="C965" s="67">
        <v>5981</v>
      </c>
      <c r="D965" s="67" t="s">
        <v>1671</v>
      </c>
      <c r="E965" s="67" t="s">
        <v>80</v>
      </c>
      <c r="F965" s="67" t="s">
        <v>80</v>
      </c>
      <c r="G965" s="68"/>
      <c r="H965" s="69" t="s">
        <v>1672</v>
      </c>
      <c r="I965" s="69" t="s">
        <v>1673</v>
      </c>
      <c r="J965" s="67" t="s">
        <v>1674</v>
      </c>
      <c r="K965" s="67" t="s">
        <v>47</v>
      </c>
      <c r="L965" s="67">
        <v>15</v>
      </c>
      <c r="M965" s="67" t="s">
        <v>31</v>
      </c>
      <c r="N965" s="67" t="s">
        <v>459</v>
      </c>
      <c r="O965" s="67" t="s">
        <v>36</v>
      </c>
      <c r="P965" s="67" t="s">
        <v>49</v>
      </c>
      <c r="Q965" s="67" t="s">
        <v>36</v>
      </c>
      <c r="R965" s="67" t="s">
        <v>50</v>
      </c>
      <c r="S965" s="67" t="s">
        <v>65</v>
      </c>
      <c r="T965" s="67" t="s">
        <v>147</v>
      </c>
      <c r="U965" s="67" t="s">
        <v>51</v>
      </c>
      <c r="V965" s="67" t="s">
        <v>66</v>
      </c>
      <c r="W965" s="67" t="s">
        <v>54</v>
      </c>
      <c r="X965" s="67" t="s">
        <v>107</v>
      </c>
      <c r="Y965" s="67" t="s">
        <v>129</v>
      </c>
      <c r="Z965" s="67" t="s">
        <v>108</v>
      </c>
      <c r="AA965" s="67" t="s">
        <v>1675</v>
      </c>
      <c r="AB965" s="67"/>
      <c r="AC965" s="67"/>
      <c r="AD965" s="67"/>
      <c r="AE965" s="67"/>
    </row>
    <row r="966" spans="1:31" hidden="1" x14ac:dyDescent="0.25">
      <c r="A966" s="66">
        <v>43617</v>
      </c>
      <c r="B966" s="67">
        <v>5579</v>
      </c>
      <c r="C966" s="67">
        <v>5979</v>
      </c>
      <c r="D966" s="67" t="s">
        <v>1676</v>
      </c>
      <c r="E966" s="67" t="s">
        <v>79</v>
      </c>
      <c r="F966" s="67" t="s">
        <v>59</v>
      </c>
      <c r="G966" s="68"/>
      <c r="H966" s="69" t="s">
        <v>1677</v>
      </c>
      <c r="I966" s="69" t="s">
        <v>1678</v>
      </c>
      <c r="J966" s="67" t="s">
        <v>1679</v>
      </c>
      <c r="K966" s="67" t="s">
        <v>47</v>
      </c>
      <c r="L966" s="67">
        <v>44</v>
      </c>
      <c r="M966" s="67" t="s">
        <v>31</v>
      </c>
      <c r="N966" s="67" t="s">
        <v>36</v>
      </c>
      <c r="O966" s="67" t="s">
        <v>385</v>
      </c>
      <c r="P966" s="67" t="s">
        <v>42</v>
      </c>
      <c r="Q966" s="67" t="s">
        <v>36</v>
      </c>
      <c r="R966" s="67" t="s">
        <v>35</v>
      </c>
      <c r="S966" s="67" t="s">
        <v>57</v>
      </c>
      <c r="T966" s="67" t="s">
        <v>36</v>
      </c>
      <c r="U966" s="67" t="s">
        <v>44</v>
      </c>
      <c r="V966" s="67" t="s">
        <v>37</v>
      </c>
      <c r="W966" s="67" t="s">
        <v>36</v>
      </c>
      <c r="X966" s="67" t="s">
        <v>39</v>
      </c>
      <c r="Y966" s="67" t="s">
        <v>103</v>
      </c>
      <c r="Z966" s="67" t="s">
        <v>45</v>
      </c>
      <c r="AA966" s="67" t="s">
        <v>1680</v>
      </c>
      <c r="AB966" s="67" t="s">
        <v>1681</v>
      </c>
      <c r="AC966" s="67" t="s">
        <v>1682</v>
      </c>
      <c r="AD966" s="67"/>
      <c r="AE966" s="67"/>
    </row>
    <row r="967" spans="1:31" hidden="1" x14ac:dyDescent="0.25">
      <c r="A967" s="66">
        <v>43617</v>
      </c>
      <c r="B967" s="67">
        <v>5578</v>
      </c>
      <c r="C967" s="67">
        <v>5977</v>
      </c>
      <c r="D967" s="67" t="s">
        <v>1683</v>
      </c>
      <c r="E967" s="67" t="s">
        <v>1684</v>
      </c>
      <c r="F967" s="67" t="s">
        <v>55</v>
      </c>
      <c r="G967" s="68">
        <v>0.625</v>
      </c>
      <c r="H967" s="69" t="s">
        <v>1685</v>
      </c>
      <c r="I967" s="69" t="s">
        <v>1686</v>
      </c>
      <c r="J967" s="67" t="s">
        <v>1687</v>
      </c>
      <c r="K967" s="67" t="s">
        <v>47</v>
      </c>
      <c r="L967" s="67">
        <v>47</v>
      </c>
      <c r="M967" s="67" t="s">
        <v>31</v>
      </c>
      <c r="N967" s="67" t="s">
        <v>32</v>
      </c>
      <c r="O967" s="67" t="s">
        <v>385</v>
      </c>
      <c r="P967" s="67" t="s">
        <v>62</v>
      </c>
      <c r="Q967" s="67" t="s">
        <v>36</v>
      </c>
      <c r="R967" s="67" t="s">
        <v>35</v>
      </c>
      <c r="S967" s="67" t="s">
        <v>3823</v>
      </c>
      <c r="T967" s="67" t="s">
        <v>36</v>
      </c>
      <c r="U967" s="67" t="s">
        <v>44</v>
      </c>
      <c r="V967" s="67" t="s">
        <v>37</v>
      </c>
      <c r="W967" s="67" t="s">
        <v>38</v>
      </c>
      <c r="X967" s="67" t="s">
        <v>71</v>
      </c>
      <c r="Y967" s="67" t="s">
        <v>103</v>
      </c>
      <c r="Z967" s="67" t="s">
        <v>45</v>
      </c>
      <c r="AA967" s="67" t="s">
        <v>1688</v>
      </c>
      <c r="AB967" s="67" t="s">
        <v>1689</v>
      </c>
      <c r="AC967" s="67" t="s">
        <v>1690</v>
      </c>
      <c r="AD967" s="67" t="s">
        <v>1691</v>
      </c>
      <c r="AE967" s="67"/>
    </row>
    <row r="968" spans="1:31" hidden="1" x14ac:dyDescent="0.25">
      <c r="A968" s="66">
        <v>43617</v>
      </c>
      <c r="B968" s="67">
        <v>5578</v>
      </c>
      <c r="C968" s="67">
        <v>5978</v>
      </c>
      <c r="D968" s="67" t="s">
        <v>1683</v>
      </c>
      <c r="E968" s="67" t="s">
        <v>1684</v>
      </c>
      <c r="F968" s="67" t="s">
        <v>55</v>
      </c>
      <c r="G968" s="68">
        <v>0.625</v>
      </c>
      <c r="H968" s="69" t="s">
        <v>1685</v>
      </c>
      <c r="I968" s="69" t="s">
        <v>1686</v>
      </c>
      <c r="J968" s="67" t="s">
        <v>1687</v>
      </c>
      <c r="K968" s="67" t="s">
        <v>47</v>
      </c>
      <c r="L968" s="67">
        <v>49</v>
      </c>
      <c r="M968" s="67" t="s">
        <v>31</v>
      </c>
      <c r="N968" s="67" t="s">
        <v>64</v>
      </c>
      <c r="O968" s="67" t="s">
        <v>385</v>
      </c>
      <c r="P968" s="67" t="s">
        <v>33</v>
      </c>
      <c r="Q968" s="67" t="s">
        <v>36</v>
      </c>
      <c r="R968" s="67" t="s">
        <v>35</v>
      </c>
      <c r="S968" s="67" t="s">
        <v>3823</v>
      </c>
      <c r="T968" s="67" t="s">
        <v>36</v>
      </c>
      <c r="U968" s="67" t="s">
        <v>44</v>
      </c>
      <c r="V968" s="67" t="s">
        <v>37</v>
      </c>
      <c r="W968" s="67" t="s">
        <v>38</v>
      </c>
      <c r="X968" s="67" t="s">
        <v>71</v>
      </c>
      <c r="Y968" s="67" t="s">
        <v>103</v>
      </c>
      <c r="Z968" s="67" t="s">
        <v>45</v>
      </c>
      <c r="AA968" s="67" t="s">
        <v>1688</v>
      </c>
      <c r="AB968" s="67" t="s">
        <v>1689</v>
      </c>
      <c r="AC968" s="67" t="s">
        <v>1690</v>
      </c>
      <c r="AD968" s="67" t="s">
        <v>1691</v>
      </c>
      <c r="AE968" s="67"/>
    </row>
    <row r="969" spans="1:31" hidden="1" x14ac:dyDescent="0.25">
      <c r="A969" s="66">
        <v>43617</v>
      </c>
      <c r="B969" s="67">
        <v>5575</v>
      </c>
      <c r="C969" s="67">
        <v>5972</v>
      </c>
      <c r="D969" s="67" t="s">
        <v>1606</v>
      </c>
      <c r="E969" s="67" t="s">
        <v>58</v>
      </c>
      <c r="F969" s="67" t="s">
        <v>59</v>
      </c>
      <c r="G969" s="68">
        <v>0.54166666666666663</v>
      </c>
      <c r="H969" s="69" t="s">
        <v>1607</v>
      </c>
      <c r="I969" s="69" t="s">
        <v>1608</v>
      </c>
      <c r="J969" s="67" t="s">
        <v>1692</v>
      </c>
      <c r="K969" s="67" t="s">
        <v>47</v>
      </c>
      <c r="L969" s="67">
        <v>30</v>
      </c>
      <c r="M969" s="67" t="s">
        <v>31</v>
      </c>
      <c r="N969" s="67" t="s">
        <v>459</v>
      </c>
      <c r="O969" s="67" t="s">
        <v>36</v>
      </c>
      <c r="P969" s="67" t="s">
        <v>49</v>
      </c>
      <c r="Q969" s="67" t="s">
        <v>36</v>
      </c>
      <c r="R969" s="67" t="s">
        <v>50</v>
      </c>
      <c r="S969" s="67" t="s">
        <v>43</v>
      </c>
      <c r="T969" s="67" t="s">
        <v>36</v>
      </c>
      <c r="U969" s="67" t="s">
        <v>51</v>
      </c>
      <c r="V969" s="67" t="s">
        <v>37</v>
      </c>
      <c r="W969" s="67" t="s">
        <v>54</v>
      </c>
      <c r="X969" s="67" t="s">
        <v>39</v>
      </c>
      <c r="Y969" s="67" t="s">
        <v>39</v>
      </c>
      <c r="Z969" s="67" t="s">
        <v>40</v>
      </c>
      <c r="AA969" s="67" t="s">
        <v>1693</v>
      </c>
      <c r="AB969" s="67" t="s">
        <v>1694</v>
      </c>
      <c r="AC969" s="67" t="s">
        <v>1695</v>
      </c>
      <c r="AD969" s="67"/>
      <c r="AE969" s="67"/>
    </row>
    <row r="970" spans="1:31" hidden="1" x14ac:dyDescent="0.25">
      <c r="A970" s="66">
        <v>43617</v>
      </c>
      <c r="B970" s="67">
        <v>5555</v>
      </c>
      <c r="C970" s="67">
        <v>5946</v>
      </c>
      <c r="D970" s="67" t="s">
        <v>1247</v>
      </c>
      <c r="E970" s="67" t="s">
        <v>1248</v>
      </c>
      <c r="F970" s="67" t="s">
        <v>1248</v>
      </c>
      <c r="G970" s="68">
        <v>0.75</v>
      </c>
      <c r="H970" s="69" t="s">
        <v>1249</v>
      </c>
      <c r="I970" s="69" t="s">
        <v>1250</v>
      </c>
      <c r="J970" s="67" t="s">
        <v>1251</v>
      </c>
      <c r="K970" s="67" t="s">
        <v>47</v>
      </c>
      <c r="L970" s="67">
        <v>37</v>
      </c>
      <c r="M970" s="67" t="s">
        <v>31</v>
      </c>
      <c r="N970" s="67" t="s">
        <v>437</v>
      </c>
      <c r="O970" s="67" t="s">
        <v>36</v>
      </c>
      <c r="P970" s="67" t="s">
        <v>33</v>
      </c>
      <c r="Q970" s="67" t="s">
        <v>36</v>
      </c>
      <c r="R970" s="67" t="s">
        <v>35</v>
      </c>
      <c r="S970" s="67" t="s">
        <v>57</v>
      </c>
      <c r="T970" s="67" t="s">
        <v>36</v>
      </c>
      <c r="U970" s="67" t="s">
        <v>44</v>
      </c>
      <c r="V970" s="67" t="s">
        <v>37</v>
      </c>
      <c r="W970" s="67" t="s">
        <v>54</v>
      </c>
      <c r="X970" s="67" t="s">
        <v>71</v>
      </c>
      <c r="Y970" s="67" t="s">
        <v>103</v>
      </c>
      <c r="Z970" s="67" t="s">
        <v>45</v>
      </c>
      <c r="AA970" s="67" t="s">
        <v>1252</v>
      </c>
      <c r="AB970" s="67" t="s">
        <v>1253</v>
      </c>
      <c r="AC970" s="67" t="s">
        <v>1696</v>
      </c>
      <c r="AD970" s="67"/>
      <c r="AE970" s="67"/>
    </row>
    <row r="971" spans="1:31" hidden="1" x14ac:dyDescent="0.25">
      <c r="A971" s="66">
        <v>43617</v>
      </c>
      <c r="B971" s="67">
        <v>5548</v>
      </c>
      <c r="C971" s="67">
        <v>5936</v>
      </c>
      <c r="D971" s="67" t="s">
        <v>1254</v>
      </c>
      <c r="E971" s="67" t="s">
        <v>1255</v>
      </c>
      <c r="F971" s="67" t="s">
        <v>537</v>
      </c>
      <c r="G971" s="68">
        <v>0.69305555555555554</v>
      </c>
      <c r="H971" s="69" t="s">
        <v>1256</v>
      </c>
      <c r="I971" s="69" t="s">
        <v>1257</v>
      </c>
      <c r="J971" s="67" t="s">
        <v>1258</v>
      </c>
      <c r="K971" s="67" t="s">
        <v>47</v>
      </c>
      <c r="L971" s="67">
        <v>48</v>
      </c>
      <c r="M971" s="67" t="s">
        <v>141</v>
      </c>
      <c r="N971" s="67" t="s">
        <v>36</v>
      </c>
      <c r="O971" s="67" t="s">
        <v>133</v>
      </c>
      <c r="P971" s="67" t="s">
        <v>33</v>
      </c>
      <c r="Q971" s="67" t="s">
        <v>36</v>
      </c>
      <c r="R971" s="67" t="s">
        <v>35</v>
      </c>
      <c r="S971" s="67" t="s">
        <v>57</v>
      </c>
      <c r="T971" s="67" t="s">
        <v>36</v>
      </c>
      <c r="U971" s="67" t="s">
        <v>70</v>
      </c>
      <c r="V971" s="67" t="s">
        <v>37</v>
      </c>
      <c r="W971" s="67" t="s">
        <v>54</v>
      </c>
      <c r="X971" s="67" t="s">
        <v>39</v>
      </c>
      <c r="Y971" s="67" t="s">
        <v>39</v>
      </c>
      <c r="Z971" s="67" t="s">
        <v>40</v>
      </c>
      <c r="AA971" s="67" t="s">
        <v>1259</v>
      </c>
      <c r="AB971" s="67" t="s">
        <v>1260</v>
      </c>
      <c r="AC971" s="67" t="s">
        <v>1261</v>
      </c>
      <c r="AD971" s="67" t="s">
        <v>1697</v>
      </c>
      <c r="AE971" s="67" t="s">
        <v>1698</v>
      </c>
    </row>
    <row r="972" spans="1:31" hidden="1" x14ac:dyDescent="0.25">
      <c r="A972" s="66">
        <v>43617</v>
      </c>
      <c r="B972" s="67">
        <v>5547</v>
      </c>
      <c r="C972" s="67">
        <v>5935</v>
      </c>
      <c r="D972" s="67" t="s">
        <v>1262</v>
      </c>
      <c r="E972" s="67" t="s">
        <v>74</v>
      </c>
      <c r="F972" s="67" t="s">
        <v>74</v>
      </c>
      <c r="G972" s="68">
        <v>0.72361111111111109</v>
      </c>
      <c r="H972" s="69" t="s">
        <v>1263</v>
      </c>
      <c r="I972" s="69" t="s">
        <v>1264</v>
      </c>
      <c r="J972" s="67" t="s">
        <v>1265</v>
      </c>
      <c r="K972" s="67" t="s">
        <v>30</v>
      </c>
      <c r="L972" s="67">
        <v>84</v>
      </c>
      <c r="M972" s="67" t="s">
        <v>31</v>
      </c>
      <c r="N972" s="67" t="s">
        <v>32</v>
      </c>
      <c r="O972" s="67" t="s">
        <v>48</v>
      </c>
      <c r="P972" s="67" t="s">
        <v>62</v>
      </c>
      <c r="Q972" s="67" t="s">
        <v>60</v>
      </c>
      <c r="R972" s="67" t="s">
        <v>35</v>
      </c>
      <c r="S972" s="67" t="s">
        <v>61</v>
      </c>
      <c r="T972" s="67" t="s">
        <v>863</v>
      </c>
      <c r="U972" s="67" t="s">
        <v>70</v>
      </c>
      <c r="V972" s="67" t="s">
        <v>37</v>
      </c>
      <c r="W972" s="67" t="s">
        <v>38</v>
      </c>
      <c r="X972" s="67" t="s">
        <v>71</v>
      </c>
      <c r="Y972" s="67" t="s">
        <v>103</v>
      </c>
      <c r="Z972" s="67" t="s">
        <v>52</v>
      </c>
      <c r="AA972" s="67" t="s">
        <v>1266</v>
      </c>
      <c r="AB972" s="67"/>
      <c r="AC972" s="67"/>
      <c r="AD972" s="67"/>
      <c r="AE972" s="67"/>
    </row>
    <row r="973" spans="1:31" hidden="1" x14ac:dyDescent="0.25">
      <c r="A973" s="66">
        <v>43616</v>
      </c>
      <c r="B973" s="67">
        <v>5608</v>
      </c>
      <c r="C973" s="67">
        <v>6022</v>
      </c>
      <c r="D973" s="67" t="s">
        <v>1935</v>
      </c>
      <c r="E973" s="67" t="s">
        <v>80</v>
      </c>
      <c r="F973" s="67" t="s">
        <v>80</v>
      </c>
      <c r="G973" s="68"/>
      <c r="H973" s="69" t="s">
        <v>5405</v>
      </c>
      <c r="I973" s="69" t="s">
        <v>1936</v>
      </c>
      <c r="J973" s="67" t="s">
        <v>1937</v>
      </c>
      <c r="K973" s="67" t="s">
        <v>30</v>
      </c>
      <c r="L973" s="67">
        <v>15</v>
      </c>
      <c r="M973" s="67" t="s">
        <v>31</v>
      </c>
      <c r="N973" s="67" t="s">
        <v>615</v>
      </c>
      <c r="O973" s="67" t="s">
        <v>48</v>
      </c>
      <c r="P973" s="67" t="s">
        <v>49</v>
      </c>
      <c r="Q973" s="67" t="s">
        <v>36</v>
      </c>
      <c r="R973" s="67" t="s">
        <v>50</v>
      </c>
      <c r="S973" s="67" t="s">
        <v>43</v>
      </c>
      <c r="T973" s="67" t="s">
        <v>36</v>
      </c>
      <c r="U973" s="67" t="s">
        <v>51</v>
      </c>
      <c r="V973" s="67" t="s">
        <v>37</v>
      </c>
      <c r="W973" s="67" t="s">
        <v>54</v>
      </c>
      <c r="X973" s="67" t="s">
        <v>39</v>
      </c>
      <c r="Y973" s="67" t="s">
        <v>39</v>
      </c>
      <c r="Z973" s="67" t="s">
        <v>120</v>
      </c>
      <c r="AA973" s="67" t="s">
        <v>1938</v>
      </c>
      <c r="AB973" s="67"/>
      <c r="AC973" s="67"/>
      <c r="AD973" s="67"/>
      <c r="AE973" s="67"/>
    </row>
    <row r="974" spans="1:31" hidden="1" x14ac:dyDescent="0.25">
      <c r="A974" s="66">
        <v>43616</v>
      </c>
      <c r="B974" s="67">
        <v>5608</v>
      </c>
      <c r="C974" s="67">
        <v>6023</v>
      </c>
      <c r="D974" s="67" t="s">
        <v>1935</v>
      </c>
      <c r="E974" s="67" t="s">
        <v>80</v>
      </c>
      <c r="F974" s="67" t="s">
        <v>80</v>
      </c>
      <c r="G974" s="68"/>
      <c r="H974" s="69" t="s">
        <v>5405</v>
      </c>
      <c r="I974" s="69" t="s">
        <v>1936</v>
      </c>
      <c r="J974" s="67" t="s">
        <v>1937</v>
      </c>
      <c r="K974" s="67" t="s">
        <v>30</v>
      </c>
      <c r="L974" s="67">
        <v>15</v>
      </c>
      <c r="M974" s="67" t="s">
        <v>31</v>
      </c>
      <c r="N974" s="67" t="s">
        <v>615</v>
      </c>
      <c r="O974" s="67" t="s">
        <v>48</v>
      </c>
      <c r="P974" s="67" t="s">
        <v>49</v>
      </c>
      <c r="Q974" s="67" t="s">
        <v>36</v>
      </c>
      <c r="R974" s="67" t="s">
        <v>50</v>
      </c>
      <c r="S974" s="67" t="s">
        <v>43</v>
      </c>
      <c r="T974" s="67" t="s">
        <v>36</v>
      </c>
      <c r="U974" s="67" t="s">
        <v>51</v>
      </c>
      <c r="V974" s="67" t="s">
        <v>37</v>
      </c>
      <c r="W974" s="67" t="s">
        <v>54</v>
      </c>
      <c r="X974" s="67" t="s">
        <v>39</v>
      </c>
      <c r="Y974" s="67" t="s">
        <v>39</v>
      </c>
      <c r="Z974" s="67" t="s">
        <v>120</v>
      </c>
      <c r="AA974" s="67" t="s">
        <v>1938</v>
      </c>
      <c r="AB974" s="67"/>
      <c r="AC974" s="67"/>
      <c r="AD974" s="67"/>
      <c r="AE974" s="67"/>
    </row>
    <row r="975" spans="1:31" hidden="1" x14ac:dyDescent="0.25">
      <c r="A975" s="66">
        <v>43616</v>
      </c>
      <c r="B975" s="67">
        <v>5608</v>
      </c>
      <c r="C975" s="67">
        <v>6024</v>
      </c>
      <c r="D975" s="67" t="s">
        <v>1935</v>
      </c>
      <c r="E975" s="67" t="s">
        <v>80</v>
      </c>
      <c r="F975" s="67" t="s">
        <v>80</v>
      </c>
      <c r="G975" s="68"/>
      <c r="H975" s="69" t="s">
        <v>5405</v>
      </c>
      <c r="I975" s="69" t="s">
        <v>1936</v>
      </c>
      <c r="J975" s="67" t="s">
        <v>1937</v>
      </c>
      <c r="K975" s="67" t="s">
        <v>30</v>
      </c>
      <c r="L975" s="67">
        <v>15</v>
      </c>
      <c r="M975" s="67" t="s">
        <v>31</v>
      </c>
      <c r="N975" s="67" t="s">
        <v>615</v>
      </c>
      <c r="O975" s="67" t="s">
        <v>48</v>
      </c>
      <c r="P975" s="67" t="s">
        <v>49</v>
      </c>
      <c r="Q975" s="67" t="s">
        <v>36</v>
      </c>
      <c r="R975" s="67" t="s">
        <v>50</v>
      </c>
      <c r="S975" s="67" t="s">
        <v>43</v>
      </c>
      <c r="T975" s="67" t="s">
        <v>36</v>
      </c>
      <c r="U975" s="67" t="s">
        <v>51</v>
      </c>
      <c r="V975" s="67" t="s">
        <v>37</v>
      </c>
      <c r="W975" s="67" t="s">
        <v>54</v>
      </c>
      <c r="X975" s="67" t="s">
        <v>39</v>
      </c>
      <c r="Y975" s="67" t="s">
        <v>39</v>
      </c>
      <c r="Z975" s="67" t="s">
        <v>120</v>
      </c>
      <c r="AA975" s="67" t="s">
        <v>1938</v>
      </c>
      <c r="AB975" s="67"/>
      <c r="AC975" s="67"/>
      <c r="AD975" s="67"/>
      <c r="AE975" s="67"/>
    </row>
    <row r="976" spans="1:31" hidden="1" x14ac:dyDescent="0.25">
      <c r="A976" s="66">
        <v>43616</v>
      </c>
      <c r="B976" s="67">
        <v>5583</v>
      </c>
      <c r="C976" s="67">
        <v>5989</v>
      </c>
      <c r="D976" s="67" t="s">
        <v>1699</v>
      </c>
      <c r="E976" s="67" t="s">
        <v>780</v>
      </c>
      <c r="F976" s="67" t="s">
        <v>358</v>
      </c>
      <c r="G976" s="68">
        <v>0.8125</v>
      </c>
      <c r="H976" s="69" t="s">
        <v>1700</v>
      </c>
      <c r="I976" s="69" t="s">
        <v>1701</v>
      </c>
      <c r="J976" s="67" t="s">
        <v>1702</v>
      </c>
      <c r="K976" s="67" t="s">
        <v>47</v>
      </c>
      <c r="L976" s="67">
        <v>55</v>
      </c>
      <c r="M976" s="67" t="s">
        <v>130</v>
      </c>
      <c r="N976" s="67" t="s">
        <v>126</v>
      </c>
      <c r="O976" s="67" t="s">
        <v>53</v>
      </c>
      <c r="P976" s="67" t="s">
        <v>33</v>
      </c>
      <c r="Q976" s="67" t="s">
        <v>36</v>
      </c>
      <c r="R976" s="67" t="s">
        <v>35</v>
      </c>
      <c r="S976" s="67" t="s">
        <v>152</v>
      </c>
      <c r="T976" s="67" t="s">
        <v>36</v>
      </c>
      <c r="U976" s="67" t="s">
        <v>44</v>
      </c>
      <c r="V976" s="67" t="s">
        <v>37</v>
      </c>
      <c r="W976" s="67" t="s">
        <v>140</v>
      </c>
      <c r="X976" s="67" t="s">
        <v>71</v>
      </c>
      <c r="Y976" s="67" t="s">
        <v>103</v>
      </c>
      <c r="Z976" s="67" t="s">
        <v>45</v>
      </c>
      <c r="AA976" s="67" t="s">
        <v>1703</v>
      </c>
      <c r="AB976" s="67" t="s">
        <v>1704</v>
      </c>
      <c r="AC976" s="67" t="s">
        <v>1705</v>
      </c>
      <c r="AD976" s="67" t="s">
        <v>2728</v>
      </c>
      <c r="AE976" s="67"/>
    </row>
    <row r="977" spans="1:31" hidden="1" x14ac:dyDescent="0.25">
      <c r="A977" s="66">
        <v>43616</v>
      </c>
      <c r="B977" s="67">
        <v>5583</v>
      </c>
      <c r="C977" s="67">
        <v>5990</v>
      </c>
      <c r="D977" s="67" t="s">
        <v>1699</v>
      </c>
      <c r="E977" s="67" t="s">
        <v>780</v>
      </c>
      <c r="F977" s="67" t="s">
        <v>358</v>
      </c>
      <c r="G977" s="68">
        <v>0.8125</v>
      </c>
      <c r="H977" s="69" t="s">
        <v>1700</v>
      </c>
      <c r="I977" s="69" t="s">
        <v>1701</v>
      </c>
      <c r="J977" s="67" t="s">
        <v>1702</v>
      </c>
      <c r="K977" s="67" t="s">
        <v>47</v>
      </c>
      <c r="L977" s="67">
        <v>54</v>
      </c>
      <c r="M977" s="67" t="s">
        <v>130</v>
      </c>
      <c r="N977" s="67" t="s">
        <v>126</v>
      </c>
      <c r="O977" s="67" t="s">
        <v>53</v>
      </c>
      <c r="P977" s="67" t="s">
        <v>33</v>
      </c>
      <c r="Q977" s="67" t="s">
        <v>36</v>
      </c>
      <c r="R977" s="67" t="s">
        <v>35</v>
      </c>
      <c r="S977" s="67" t="s">
        <v>152</v>
      </c>
      <c r="T977" s="67" t="s">
        <v>36</v>
      </c>
      <c r="U977" s="67" t="s">
        <v>44</v>
      </c>
      <c r="V977" s="67" t="s">
        <v>37</v>
      </c>
      <c r="W977" s="67" t="s">
        <v>140</v>
      </c>
      <c r="X977" s="67" t="s">
        <v>71</v>
      </c>
      <c r="Y977" s="67" t="s">
        <v>103</v>
      </c>
      <c r="Z977" s="67" t="s">
        <v>45</v>
      </c>
      <c r="AA977" s="67" t="s">
        <v>1703</v>
      </c>
      <c r="AB977" s="67" t="s">
        <v>1704</v>
      </c>
      <c r="AC977" s="67" t="s">
        <v>1705</v>
      </c>
      <c r="AD977" s="67" t="s">
        <v>2728</v>
      </c>
      <c r="AE977" s="67"/>
    </row>
    <row r="978" spans="1:31" hidden="1" x14ac:dyDescent="0.25">
      <c r="A978" s="66">
        <v>43616</v>
      </c>
      <c r="B978" s="67">
        <v>5574</v>
      </c>
      <c r="C978" s="67">
        <v>5971</v>
      </c>
      <c r="D978" s="67" t="s">
        <v>1706</v>
      </c>
      <c r="E978" s="67" t="s">
        <v>79</v>
      </c>
      <c r="F978" s="67" t="s">
        <v>59</v>
      </c>
      <c r="G978" s="68">
        <v>0.5625</v>
      </c>
      <c r="H978" s="69" t="s">
        <v>1707</v>
      </c>
      <c r="I978" s="69" t="s">
        <v>1708</v>
      </c>
      <c r="J978" s="67" t="s">
        <v>1709</v>
      </c>
      <c r="K978" s="67" t="s">
        <v>30</v>
      </c>
      <c r="L978" s="67">
        <v>69</v>
      </c>
      <c r="M978" s="67" t="s">
        <v>31</v>
      </c>
      <c r="N978" s="67" t="s">
        <v>36</v>
      </c>
      <c r="O978" s="67" t="s">
        <v>368</v>
      </c>
      <c r="P978" s="67" t="s">
        <v>42</v>
      </c>
      <c r="Q978" s="67" t="s">
        <v>60</v>
      </c>
      <c r="R978" s="67" t="s">
        <v>35</v>
      </c>
      <c r="S978" s="67" t="s">
        <v>43</v>
      </c>
      <c r="T978" s="67" t="s">
        <v>36</v>
      </c>
      <c r="U978" s="67" t="s">
        <v>70</v>
      </c>
      <c r="V978" s="67" t="s">
        <v>37</v>
      </c>
      <c r="W978" s="67" t="s">
        <v>54</v>
      </c>
      <c r="X978" s="67" t="s">
        <v>39</v>
      </c>
      <c r="Y978" s="67" t="s">
        <v>39</v>
      </c>
      <c r="Z978" s="67" t="s">
        <v>40</v>
      </c>
      <c r="AA978" s="67" t="s">
        <v>1710</v>
      </c>
      <c r="AB978" s="67" t="s">
        <v>1711</v>
      </c>
      <c r="AC978" s="67" t="s">
        <v>1712</v>
      </c>
      <c r="AD978" s="67"/>
      <c r="AE978" s="67"/>
    </row>
    <row r="979" spans="1:31" hidden="1" x14ac:dyDescent="0.25">
      <c r="A979" s="66">
        <v>43616</v>
      </c>
      <c r="B979" s="67">
        <v>5573</v>
      </c>
      <c r="C979" s="67">
        <v>5970</v>
      </c>
      <c r="D979" s="67" t="s">
        <v>1340</v>
      </c>
      <c r="E979" s="67" t="s">
        <v>58</v>
      </c>
      <c r="F979" s="67" t="s">
        <v>59</v>
      </c>
      <c r="G979" s="68"/>
      <c r="H979" s="69" t="s">
        <v>1713</v>
      </c>
      <c r="I979" s="69" t="s">
        <v>1714</v>
      </c>
      <c r="J979" s="67" t="s">
        <v>1715</v>
      </c>
      <c r="K979" s="67" t="s">
        <v>47</v>
      </c>
      <c r="L979" s="67">
        <v>55</v>
      </c>
      <c r="M979" s="67" t="s">
        <v>31</v>
      </c>
      <c r="N979" s="67" t="s">
        <v>36</v>
      </c>
      <c r="O979" s="67" t="s">
        <v>48</v>
      </c>
      <c r="P979" s="67" t="s">
        <v>42</v>
      </c>
      <c r="Q979" s="67" t="s">
        <v>36</v>
      </c>
      <c r="R979" s="67" t="s">
        <v>35</v>
      </c>
      <c r="S979" s="67" t="s">
        <v>43</v>
      </c>
      <c r="T979" s="67" t="s">
        <v>36</v>
      </c>
      <c r="U979" s="67" t="s">
        <v>44</v>
      </c>
      <c r="V979" s="67" t="s">
        <v>37</v>
      </c>
      <c r="W979" s="67" t="s">
        <v>386</v>
      </c>
      <c r="X979" s="67" t="s">
        <v>39</v>
      </c>
      <c r="Y979" s="67" t="s">
        <v>103</v>
      </c>
      <c r="Z979" s="67" t="s">
        <v>45</v>
      </c>
      <c r="AA979" s="67" t="s">
        <v>1716</v>
      </c>
      <c r="AB979" s="67" t="s">
        <v>1717</v>
      </c>
      <c r="AC979" s="67" t="s">
        <v>1718</v>
      </c>
      <c r="AD979" s="67"/>
      <c r="AE979" s="67"/>
    </row>
    <row r="980" spans="1:31" hidden="1" x14ac:dyDescent="0.25">
      <c r="A980" s="66">
        <v>43616</v>
      </c>
      <c r="B980" s="67">
        <v>5533</v>
      </c>
      <c r="C980" s="67">
        <v>5915</v>
      </c>
      <c r="D980" s="67" t="s">
        <v>1267</v>
      </c>
      <c r="E980" s="67" t="s">
        <v>137</v>
      </c>
      <c r="F980" s="67" t="s">
        <v>122</v>
      </c>
      <c r="G980" s="68">
        <v>0.54861111111111116</v>
      </c>
      <c r="H980" s="69" t="s">
        <v>1268</v>
      </c>
      <c r="I980" s="69" t="s">
        <v>1269</v>
      </c>
      <c r="J980" s="67" t="s">
        <v>1270</v>
      </c>
      <c r="K980" s="67" t="s">
        <v>30</v>
      </c>
      <c r="L980" s="67"/>
      <c r="M980" s="67" t="s">
        <v>31</v>
      </c>
      <c r="N980" s="67" t="s">
        <v>36</v>
      </c>
      <c r="O980" s="67" t="s">
        <v>36</v>
      </c>
      <c r="P980" s="67" t="s">
        <v>33</v>
      </c>
      <c r="Q980" s="67" t="s">
        <v>36</v>
      </c>
      <c r="R980" s="67" t="s">
        <v>76</v>
      </c>
      <c r="S980" s="67" t="s">
        <v>65</v>
      </c>
      <c r="T980" s="67" t="s">
        <v>36</v>
      </c>
      <c r="U980" s="67" t="s">
        <v>109</v>
      </c>
      <c r="V980" s="67" t="s">
        <v>66</v>
      </c>
      <c r="W980" s="67" t="s">
        <v>54</v>
      </c>
      <c r="X980" s="67" t="s">
        <v>107</v>
      </c>
      <c r="Y980" s="67" t="s">
        <v>129</v>
      </c>
      <c r="Z980" s="67" t="s">
        <v>108</v>
      </c>
      <c r="AA980" s="67" t="s">
        <v>1271</v>
      </c>
      <c r="AB980" s="67" t="s">
        <v>1272</v>
      </c>
      <c r="AC980" s="67" t="s">
        <v>1273</v>
      </c>
      <c r="AD980" s="67" t="s">
        <v>1719</v>
      </c>
      <c r="AE980" s="67"/>
    </row>
    <row r="981" spans="1:31" hidden="1" x14ac:dyDescent="0.25">
      <c r="A981" s="66">
        <v>43615</v>
      </c>
      <c r="B981" s="67">
        <v>5610</v>
      </c>
      <c r="C981" s="67">
        <v>6026</v>
      </c>
      <c r="D981" s="67" t="s">
        <v>1939</v>
      </c>
      <c r="E981" s="67" t="s">
        <v>297</v>
      </c>
      <c r="F981" s="67" t="s">
        <v>46</v>
      </c>
      <c r="G981" s="68">
        <v>0.52777777777777779</v>
      </c>
      <c r="H981" s="69" t="s">
        <v>1940</v>
      </c>
      <c r="I981" s="69" t="s">
        <v>1941</v>
      </c>
      <c r="J981" s="67" t="s">
        <v>1942</v>
      </c>
      <c r="K981" s="67" t="s">
        <v>47</v>
      </c>
      <c r="L981" s="67">
        <v>85</v>
      </c>
      <c r="M981" s="67" t="s">
        <v>31</v>
      </c>
      <c r="N981" s="67" t="s">
        <v>36</v>
      </c>
      <c r="O981" s="67" t="s">
        <v>48</v>
      </c>
      <c r="P981" s="67" t="s">
        <v>42</v>
      </c>
      <c r="Q981" s="67" t="s">
        <v>60</v>
      </c>
      <c r="R981" s="67" t="s">
        <v>35</v>
      </c>
      <c r="S981" s="67" t="s">
        <v>501</v>
      </c>
      <c r="T981" s="67" t="s">
        <v>502</v>
      </c>
      <c r="U981" s="67" t="s">
        <v>70</v>
      </c>
      <c r="V981" s="67" t="s">
        <v>37</v>
      </c>
      <c r="W981" s="67" t="s">
        <v>54</v>
      </c>
      <c r="X981" s="67" t="s">
        <v>71</v>
      </c>
      <c r="Y981" s="67" t="s">
        <v>71</v>
      </c>
      <c r="Z981" s="67" t="s">
        <v>45</v>
      </c>
      <c r="AA981" s="67" t="s">
        <v>1943</v>
      </c>
      <c r="AB981" s="67" t="s">
        <v>1944</v>
      </c>
      <c r="AC981" s="67" t="s">
        <v>1945</v>
      </c>
      <c r="AD981" s="67"/>
      <c r="AE981" s="67"/>
    </row>
    <row r="982" spans="1:31" hidden="1" x14ac:dyDescent="0.25">
      <c r="A982" s="66">
        <v>43615</v>
      </c>
      <c r="B982" s="67">
        <v>5609</v>
      </c>
      <c r="C982" s="67">
        <v>6025</v>
      </c>
      <c r="D982" s="67" t="s">
        <v>1946</v>
      </c>
      <c r="E982" s="67" t="s">
        <v>693</v>
      </c>
      <c r="F982" s="67" t="s">
        <v>123</v>
      </c>
      <c r="G982" s="68"/>
      <c r="H982" s="69" t="s">
        <v>5406</v>
      </c>
      <c r="I982" s="69" t="s">
        <v>1947</v>
      </c>
      <c r="J982" s="67" t="s">
        <v>1948</v>
      </c>
      <c r="K982" s="67" t="s">
        <v>30</v>
      </c>
      <c r="L982" s="67">
        <v>2</v>
      </c>
      <c r="M982" s="67" t="s">
        <v>31</v>
      </c>
      <c r="N982" s="67" t="s">
        <v>672</v>
      </c>
      <c r="O982" s="67" t="s">
        <v>36</v>
      </c>
      <c r="P982" s="67" t="s">
        <v>49</v>
      </c>
      <c r="Q982" s="67" t="s">
        <v>36</v>
      </c>
      <c r="R982" s="67" t="s">
        <v>56</v>
      </c>
      <c r="S982" s="67" t="s">
        <v>501</v>
      </c>
      <c r="T982" s="67" t="s">
        <v>502</v>
      </c>
      <c r="U982" s="67" t="s">
        <v>51</v>
      </c>
      <c r="V982" s="67" t="s">
        <v>37</v>
      </c>
      <c r="W982" s="67" t="s">
        <v>38</v>
      </c>
      <c r="X982" s="67" t="s">
        <v>71</v>
      </c>
      <c r="Y982" s="67" t="s">
        <v>71</v>
      </c>
      <c r="Z982" s="67" t="s">
        <v>40</v>
      </c>
      <c r="AA982" s="67" t="s">
        <v>1949</v>
      </c>
      <c r="AB982" s="67"/>
      <c r="AC982" s="67"/>
      <c r="AD982" s="67"/>
      <c r="AE982" s="67"/>
    </row>
    <row r="983" spans="1:31" hidden="1" x14ac:dyDescent="0.25">
      <c r="A983" s="66">
        <v>43615</v>
      </c>
      <c r="B983" s="67">
        <v>5581</v>
      </c>
      <c r="C983" s="67">
        <v>5982</v>
      </c>
      <c r="D983" s="67" t="s">
        <v>1720</v>
      </c>
      <c r="E983" s="67" t="s">
        <v>74</v>
      </c>
      <c r="F983" s="67" t="s">
        <v>74</v>
      </c>
      <c r="G983" s="68">
        <v>0.70833333333333337</v>
      </c>
      <c r="H983" s="69" t="s">
        <v>1721</v>
      </c>
      <c r="I983" s="69" t="s">
        <v>1722</v>
      </c>
      <c r="J983" s="67" t="s">
        <v>1723</v>
      </c>
      <c r="K983" s="67" t="s">
        <v>30</v>
      </c>
      <c r="L983" s="67">
        <v>84</v>
      </c>
      <c r="M983" s="67" t="s">
        <v>31</v>
      </c>
      <c r="N983" s="67" t="s">
        <v>32</v>
      </c>
      <c r="O983" s="67" t="s">
        <v>36</v>
      </c>
      <c r="P983" s="67" t="s">
        <v>33</v>
      </c>
      <c r="Q983" s="67" t="s">
        <v>60</v>
      </c>
      <c r="R983" s="67" t="s">
        <v>35</v>
      </c>
      <c r="S983" s="67" t="s">
        <v>61</v>
      </c>
      <c r="T983" s="67" t="s">
        <v>36</v>
      </c>
      <c r="U983" s="67" t="s">
        <v>70</v>
      </c>
      <c r="V983" s="67" t="s">
        <v>37</v>
      </c>
      <c r="W983" s="67" t="s">
        <v>38</v>
      </c>
      <c r="X983" s="67" t="s">
        <v>71</v>
      </c>
      <c r="Y983" s="67" t="s">
        <v>103</v>
      </c>
      <c r="Z983" s="67" t="s">
        <v>120</v>
      </c>
      <c r="AA983" s="67" t="s">
        <v>1724</v>
      </c>
      <c r="AB983" s="67" t="s">
        <v>1725</v>
      </c>
      <c r="AC983" s="67" t="s">
        <v>1726</v>
      </c>
      <c r="AD983" s="67"/>
      <c r="AE983" s="67"/>
    </row>
    <row r="984" spans="1:31" hidden="1" x14ac:dyDescent="0.25">
      <c r="A984" s="66">
        <v>43615</v>
      </c>
      <c r="B984" s="67">
        <v>5572</v>
      </c>
      <c r="C984" s="67">
        <v>5968</v>
      </c>
      <c r="D984" s="67" t="s">
        <v>1727</v>
      </c>
      <c r="E984" s="67" t="s">
        <v>79</v>
      </c>
      <c r="F984" s="67" t="s">
        <v>59</v>
      </c>
      <c r="G984" s="68">
        <v>0.97222222222222221</v>
      </c>
      <c r="H984" s="69" t="s">
        <v>1728</v>
      </c>
      <c r="I984" s="69" t="s">
        <v>1729</v>
      </c>
      <c r="J984" s="67" t="s">
        <v>1730</v>
      </c>
      <c r="K984" s="67" t="s">
        <v>47</v>
      </c>
      <c r="L984" s="67">
        <v>60</v>
      </c>
      <c r="M984" s="67" t="s">
        <v>166</v>
      </c>
      <c r="N984" s="67" t="s">
        <v>459</v>
      </c>
      <c r="O984" s="67" t="s">
        <v>53</v>
      </c>
      <c r="P984" s="67" t="s">
        <v>49</v>
      </c>
      <c r="Q984" s="67" t="s">
        <v>36</v>
      </c>
      <c r="R984" s="67" t="s">
        <v>50</v>
      </c>
      <c r="S984" s="67" t="s">
        <v>61</v>
      </c>
      <c r="T984" s="67" t="s">
        <v>147</v>
      </c>
      <c r="U984" s="67" t="s">
        <v>51</v>
      </c>
      <c r="V984" s="67" t="s">
        <v>37</v>
      </c>
      <c r="W984" s="67" t="s">
        <v>54</v>
      </c>
      <c r="X984" s="67" t="s">
        <v>39</v>
      </c>
      <c r="Y984" s="67" t="s">
        <v>105</v>
      </c>
      <c r="Z984" s="67" t="s">
        <v>52</v>
      </c>
      <c r="AA984" s="67" t="s">
        <v>1731</v>
      </c>
      <c r="AB984" s="67"/>
      <c r="AC984" s="67"/>
      <c r="AD984" s="67"/>
      <c r="AE984" s="67"/>
    </row>
    <row r="985" spans="1:31" hidden="1" x14ac:dyDescent="0.25">
      <c r="A985" s="66">
        <v>43615</v>
      </c>
      <c r="B985" s="67">
        <v>5572</v>
      </c>
      <c r="C985" s="67">
        <v>5969</v>
      </c>
      <c r="D985" s="67" t="s">
        <v>1727</v>
      </c>
      <c r="E985" s="67" t="s">
        <v>79</v>
      </c>
      <c r="F985" s="67" t="s">
        <v>59</v>
      </c>
      <c r="G985" s="68">
        <v>0.97222222222222221</v>
      </c>
      <c r="H985" s="69" t="s">
        <v>1728</v>
      </c>
      <c r="I985" s="69" t="s">
        <v>1729</v>
      </c>
      <c r="J985" s="67" t="s">
        <v>1730</v>
      </c>
      <c r="K985" s="67" t="s">
        <v>47</v>
      </c>
      <c r="L985" s="67">
        <v>60</v>
      </c>
      <c r="M985" s="67" t="s">
        <v>166</v>
      </c>
      <c r="N985" s="67" t="s">
        <v>459</v>
      </c>
      <c r="O985" s="67" t="s">
        <v>53</v>
      </c>
      <c r="P985" s="67" t="s">
        <v>49</v>
      </c>
      <c r="Q985" s="67" t="s">
        <v>36</v>
      </c>
      <c r="R985" s="67" t="s">
        <v>50</v>
      </c>
      <c r="S985" s="67" t="s">
        <v>61</v>
      </c>
      <c r="T985" s="67" t="s">
        <v>147</v>
      </c>
      <c r="U985" s="67" t="s">
        <v>51</v>
      </c>
      <c r="V985" s="67" t="s">
        <v>37</v>
      </c>
      <c r="W985" s="67" t="s">
        <v>54</v>
      </c>
      <c r="X985" s="67" t="s">
        <v>39</v>
      </c>
      <c r="Y985" s="67" t="s">
        <v>105</v>
      </c>
      <c r="Z985" s="67" t="s">
        <v>52</v>
      </c>
      <c r="AA985" s="67" t="s">
        <v>1731</v>
      </c>
      <c r="AB985" s="67"/>
      <c r="AC985" s="67"/>
      <c r="AD985" s="67"/>
      <c r="AE985" s="67"/>
    </row>
    <row r="986" spans="1:31" hidden="1" x14ac:dyDescent="0.25">
      <c r="A986" s="66">
        <v>43615</v>
      </c>
      <c r="B986" s="67">
        <v>5571</v>
      </c>
      <c r="C986" s="67">
        <v>5967</v>
      </c>
      <c r="D986" s="67" t="s">
        <v>875</v>
      </c>
      <c r="E986" s="67" t="s">
        <v>780</v>
      </c>
      <c r="F986" s="67" t="s">
        <v>358</v>
      </c>
      <c r="G986" s="68">
        <v>0.90277777777777779</v>
      </c>
      <c r="H986" s="69" t="s">
        <v>1732</v>
      </c>
      <c r="I986" s="69" t="s">
        <v>1733</v>
      </c>
      <c r="J986" s="67" t="s">
        <v>1734</v>
      </c>
      <c r="K986" s="67" t="s">
        <v>30</v>
      </c>
      <c r="L986" s="67">
        <v>45</v>
      </c>
      <c r="M986" s="67" t="s">
        <v>31</v>
      </c>
      <c r="N986" s="67" t="s">
        <v>138</v>
      </c>
      <c r="O986" s="67" t="s">
        <v>48</v>
      </c>
      <c r="P986" s="67" t="s">
        <v>49</v>
      </c>
      <c r="Q986" s="67" t="s">
        <v>36</v>
      </c>
      <c r="R986" s="67" t="s">
        <v>56</v>
      </c>
      <c r="S986" s="67" t="s">
        <v>57</v>
      </c>
      <c r="T986" s="67" t="s">
        <v>36</v>
      </c>
      <c r="U986" s="67" t="s">
        <v>51</v>
      </c>
      <c r="V986" s="67" t="s">
        <v>37</v>
      </c>
      <c r="W986" s="67" t="s">
        <v>128</v>
      </c>
      <c r="X986" s="67" t="s">
        <v>132</v>
      </c>
      <c r="Y986" s="67" t="s">
        <v>103</v>
      </c>
      <c r="Z986" s="67" t="s">
        <v>52</v>
      </c>
      <c r="AA986" s="67" t="s">
        <v>1735</v>
      </c>
      <c r="AB986" s="67" t="s">
        <v>1736</v>
      </c>
      <c r="AC986" s="67" t="s">
        <v>1737</v>
      </c>
      <c r="AD986" s="67"/>
      <c r="AE986" s="67"/>
    </row>
    <row r="987" spans="1:31" hidden="1" x14ac:dyDescent="0.25">
      <c r="A987" s="66">
        <v>43615</v>
      </c>
      <c r="B987" s="67">
        <v>5570</v>
      </c>
      <c r="C987" s="67">
        <v>5966</v>
      </c>
      <c r="D987" s="67" t="s">
        <v>875</v>
      </c>
      <c r="E987" s="67" t="s">
        <v>780</v>
      </c>
      <c r="F987" s="67" t="s">
        <v>358</v>
      </c>
      <c r="G987" s="68"/>
      <c r="H987" s="69" t="s">
        <v>1732</v>
      </c>
      <c r="I987" s="69" t="s">
        <v>1733</v>
      </c>
      <c r="J987" s="67" t="s">
        <v>1738</v>
      </c>
      <c r="K987" s="67" t="s">
        <v>47</v>
      </c>
      <c r="L987" s="67"/>
      <c r="M987" s="67" t="s">
        <v>31</v>
      </c>
      <c r="N987" s="67" t="s">
        <v>36</v>
      </c>
      <c r="O987" s="67" t="s">
        <v>36</v>
      </c>
      <c r="P987" s="67" t="s">
        <v>42</v>
      </c>
      <c r="Q987" s="67" t="s">
        <v>36</v>
      </c>
      <c r="R987" s="67" t="s">
        <v>35</v>
      </c>
      <c r="S987" s="67" t="s">
        <v>57</v>
      </c>
      <c r="T987" s="67" t="s">
        <v>36</v>
      </c>
      <c r="U987" s="67" t="s">
        <v>44</v>
      </c>
      <c r="V987" s="67" t="s">
        <v>37</v>
      </c>
      <c r="W987" s="67" t="s">
        <v>36</v>
      </c>
      <c r="X987" s="67" t="s">
        <v>132</v>
      </c>
      <c r="Y987" s="67" t="s">
        <v>103</v>
      </c>
      <c r="Z987" s="67" t="s">
        <v>45</v>
      </c>
      <c r="AA987" s="67" t="s">
        <v>1735</v>
      </c>
      <c r="AB987" s="67" t="s">
        <v>1736</v>
      </c>
      <c r="AC987" s="67" t="s">
        <v>1737</v>
      </c>
      <c r="AD987" s="67"/>
      <c r="AE987" s="67"/>
    </row>
    <row r="988" spans="1:31" hidden="1" x14ac:dyDescent="0.25">
      <c r="A988" s="66">
        <v>43615</v>
      </c>
      <c r="B988" s="67">
        <v>5569</v>
      </c>
      <c r="C988" s="67">
        <v>5965</v>
      </c>
      <c r="D988" s="67" t="s">
        <v>1739</v>
      </c>
      <c r="E988" s="67" t="s">
        <v>156</v>
      </c>
      <c r="F988" s="67" t="s">
        <v>123</v>
      </c>
      <c r="G988" s="68">
        <v>0.97013888888888888</v>
      </c>
      <c r="H988" s="69" t="s">
        <v>1740</v>
      </c>
      <c r="I988" s="69" t="s">
        <v>1741</v>
      </c>
      <c r="J988" s="67" t="s">
        <v>1742</v>
      </c>
      <c r="K988" s="67" t="s">
        <v>47</v>
      </c>
      <c r="L988" s="67">
        <v>45</v>
      </c>
      <c r="M988" s="67" t="s">
        <v>31</v>
      </c>
      <c r="N988" s="67" t="s">
        <v>155</v>
      </c>
      <c r="O988" s="67" t="s">
        <v>36</v>
      </c>
      <c r="P988" s="67" t="s">
        <v>62</v>
      </c>
      <c r="Q988" s="67" t="s">
        <v>36</v>
      </c>
      <c r="R988" s="67" t="s">
        <v>35</v>
      </c>
      <c r="S988" s="67" t="s">
        <v>3823</v>
      </c>
      <c r="T988" s="67" t="s">
        <v>36</v>
      </c>
      <c r="U988" s="67" t="s">
        <v>44</v>
      </c>
      <c r="V988" s="67" t="s">
        <v>37</v>
      </c>
      <c r="W988" s="67" t="s">
        <v>607</v>
      </c>
      <c r="X988" s="67" t="s">
        <v>71</v>
      </c>
      <c r="Y988" s="67" t="s">
        <v>103</v>
      </c>
      <c r="Z988" s="67" t="s">
        <v>45</v>
      </c>
      <c r="AA988" s="67" t="s">
        <v>1743</v>
      </c>
      <c r="AB988" s="67" t="s">
        <v>1744</v>
      </c>
      <c r="AC988" s="67"/>
      <c r="AD988" s="67"/>
      <c r="AE988" s="67"/>
    </row>
    <row r="989" spans="1:31" hidden="1" x14ac:dyDescent="0.25">
      <c r="A989" s="66">
        <v>43614</v>
      </c>
      <c r="B989" s="67">
        <v>5568</v>
      </c>
      <c r="C989" s="67">
        <v>5962</v>
      </c>
      <c r="D989" s="67" t="s">
        <v>231</v>
      </c>
      <c r="E989" s="67" t="s">
        <v>125</v>
      </c>
      <c r="F989" s="67" t="s">
        <v>46</v>
      </c>
      <c r="G989" s="68"/>
      <c r="H989" s="69" t="s">
        <v>1745</v>
      </c>
      <c r="I989" s="69" t="s">
        <v>1746</v>
      </c>
      <c r="J989" s="67" t="s">
        <v>1747</v>
      </c>
      <c r="K989" s="67" t="s">
        <v>47</v>
      </c>
      <c r="L989" s="67"/>
      <c r="M989" s="67" t="s">
        <v>31</v>
      </c>
      <c r="N989" s="67" t="s">
        <v>459</v>
      </c>
      <c r="O989" s="67" t="s">
        <v>451</v>
      </c>
      <c r="P989" s="67" t="s">
        <v>49</v>
      </c>
      <c r="Q989" s="67" t="s">
        <v>825</v>
      </c>
      <c r="R989" s="67" t="s">
        <v>50</v>
      </c>
      <c r="S989" s="67" t="s">
        <v>3823</v>
      </c>
      <c r="T989" s="67" t="s">
        <v>36</v>
      </c>
      <c r="U989" s="67" t="s">
        <v>51</v>
      </c>
      <c r="V989" s="67" t="s">
        <v>37</v>
      </c>
      <c r="W989" s="67" t="s">
        <v>38</v>
      </c>
      <c r="X989" s="67" t="s">
        <v>71</v>
      </c>
      <c r="Y989" s="67" t="s">
        <v>117</v>
      </c>
      <c r="Z989" s="67" t="s">
        <v>52</v>
      </c>
      <c r="AA989" s="67" t="s">
        <v>1748</v>
      </c>
      <c r="AB989" s="67"/>
      <c r="AC989" s="67"/>
      <c r="AD989" s="67"/>
      <c r="AE989" s="67"/>
    </row>
    <row r="990" spans="1:31" hidden="1" x14ac:dyDescent="0.25">
      <c r="A990" s="66">
        <v>43614</v>
      </c>
      <c r="B990" s="67">
        <v>5568</v>
      </c>
      <c r="C990" s="67">
        <v>5963</v>
      </c>
      <c r="D990" s="67" t="s">
        <v>231</v>
      </c>
      <c r="E990" s="67" t="s">
        <v>125</v>
      </c>
      <c r="F990" s="67" t="s">
        <v>46</v>
      </c>
      <c r="G990" s="68"/>
      <c r="H990" s="69" t="s">
        <v>1745</v>
      </c>
      <c r="I990" s="69" t="s">
        <v>1746</v>
      </c>
      <c r="J990" s="67" t="s">
        <v>1747</v>
      </c>
      <c r="K990" s="67" t="s">
        <v>47</v>
      </c>
      <c r="L990" s="67"/>
      <c r="M990" s="67" t="s">
        <v>31</v>
      </c>
      <c r="N990" s="67" t="s">
        <v>459</v>
      </c>
      <c r="O990" s="67" t="s">
        <v>451</v>
      </c>
      <c r="P990" s="67" t="s">
        <v>49</v>
      </c>
      <c r="Q990" s="67" t="s">
        <v>825</v>
      </c>
      <c r="R990" s="67" t="s">
        <v>50</v>
      </c>
      <c r="S990" s="67" t="s">
        <v>3823</v>
      </c>
      <c r="T990" s="67" t="s">
        <v>36</v>
      </c>
      <c r="U990" s="67" t="s">
        <v>51</v>
      </c>
      <c r="V990" s="67" t="s">
        <v>37</v>
      </c>
      <c r="W990" s="67" t="s">
        <v>38</v>
      </c>
      <c r="X990" s="67" t="s">
        <v>71</v>
      </c>
      <c r="Y990" s="67" t="s">
        <v>117</v>
      </c>
      <c r="Z990" s="67" t="s">
        <v>52</v>
      </c>
      <c r="AA990" s="67" t="s">
        <v>1748</v>
      </c>
      <c r="AB990" s="67"/>
      <c r="AC990" s="67"/>
      <c r="AD990" s="67"/>
      <c r="AE990" s="67"/>
    </row>
    <row r="991" spans="1:31" hidden="1" x14ac:dyDescent="0.25">
      <c r="A991" s="66">
        <v>43614</v>
      </c>
      <c r="B991" s="67">
        <v>5568</v>
      </c>
      <c r="C991" s="67">
        <v>5964</v>
      </c>
      <c r="D991" s="67" t="s">
        <v>231</v>
      </c>
      <c r="E991" s="67" t="s">
        <v>125</v>
      </c>
      <c r="F991" s="67" t="s">
        <v>46</v>
      </c>
      <c r="G991" s="68"/>
      <c r="H991" s="69" t="s">
        <v>1745</v>
      </c>
      <c r="I991" s="69" t="s">
        <v>1746</v>
      </c>
      <c r="J991" s="67" t="s">
        <v>1747</v>
      </c>
      <c r="K991" s="67" t="s">
        <v>47</v>
      </c>
      <c r="L991" s="67"/>
      <c r="M991" s="67" t="s">
        <v>31</v>
      </c>
      <c r="N991" s="67" t="s">
        <v>459</v>
      </c>
      <c r="O991" s="67" t="s">
        <v>451</v>
      </c>
      <c r="P991" s="67" t="s">
        <v>49</v>
      </c>
      <c r="Q991" s="67" t="s">
        <v>825</v>
      </c>
      <c r="R991" s="67" t="s">
        <v>50</v>
      </c>
      <c r="S991" s="67" t="s">
        <v>3823</v>
      </c>
      <c r="T991" s="67" t="s">
        <v>36</v>
      </c>
      <c r="U991" s="67" t="s">
        <v>51</v>
      </c>
      <c r="V991" s="67" t="s">
        <v>37</v>
      </c>
      <c r="W991" s="67" t="s">
        <v>38</v>
      </c>
      <c r="X991" s="67" t="s">
        <v>71</v>
      </c>
      <c r="Y991" s="67" t="s">
        <v>117</v>
      </c>
      <c r="Z991" s="67" t="s">
        <v>52</v>
      </c>
      <c r="AA991" s="67" t="s">
        <v>1748</v>
      </c>
      <c r="AB991" s="67"/>
      <c r="AC991" s="67"/>
      <c r="AD991" s="67"/>
      <c r="AE991" s="67"/>
    </row>
    <row r="992" spans="1:31" hidden="1" x14ac:dyDescent="0.25">
      <c r="A992" s="66">
        <v>43614</v>
      </c>
      <c r="B992" s="67">
        <v>5567</v>
      </c>
      <c r="C992" s="67">
        <v>5961</v>
      </c>
      <c r="D992" s="67" t="s">
        <v>1749</v>
      </c>
      <c r="E992" s="67" t="s">
        <v>1684</v>
      </c>
      <c r="F992" s="67" t="s">
        <v>55</v>
      </c>
      <c r="G992" s="68"/>
      <c r="H992" s="69" t="s">
        <v>1750</v>
      </c>
      <c r="I992" s="69" t="s">
        <v>1751</v>
      </c>
      <c r="J992" s="67" t="s">
        <v>1752</v>
      </c>
      <c r="K992" s="67" t="s">
        <v>47</v>
      </c>
      <c r="L992" s="67"/>
      <c r="M992" s="67" t="s">
        <v>31</v>
      </c>
      <c r="N992" s="67" t="s">
        <v>36</v>
      </c>
      <c r="O992" s="67" t="s">
        <v>36</v>
      </c>
      <c r="P992" s="67" t="s">
        <v>42</v>
      </c>
      <c r="Q992" s="67" t="s">
        <v>36</v>
      </c>
      <c r="R992" s="67" t="s">
        <v>35</v>
      </c>
      <c r="S992" s="67" t="s">
        <v>43</v>
      </c>
      <c r="T992" s="67" t="s">
        <v>36</v>
      </c>
      <c r="U992" s="67" t="s">
        <v>44</v>
      </c>
      <c r="V992" s="67" t="s">
        <v>37</v>
      </c>
      <c r="W992" s="67" t="s">
        <v>36</v>
      </c>
      <c r="X992" s="67" t="s">
        <v>39</v>
      </c>
      <c r="Y992" s="67" t="s">
        <v>39</v>
      </c>
      <c r="Z992" s="67" t="s">
        <v>45</v>
      </c>
      <c r="AA992" s="67" t="s">
        <v>1753</v>
      </c>
      <c r="AB992" s="67" t="s">
        <v>1754</v>
      </c>
      <c r="AC992" s="67" t="s">
        <v>1755</v>
      </c>
      <c r="AD992" s="67" t="s">
        <v>1756</v>
      </c>
      <c r="AE992" s="67"/>
    </row>
    <row r="993" spans="1:31" hidden="1" x14ac:dyDescent="0.25">
      <c r="A993" s="66">
        <v>43613</v>
      </c>
      <c r="B993" s="67">
        <v>5611</v>
      </c>
      <c r="C993" s="67">
        <v>6027</v>
      </c>
      <c r="D993" s="67" t="s">
        <v>1950</v>
      </c>
      <c r="E993" s="67" t="s">
        <v>137</v>
      </c>
      <c r="F993" s="67" t="s">
        <v>122</v>
      </c>
      <c r="G993" s="68">
        <v>0.8125</v>
      </c>
      <c r="H993" s="69" t="s">
        <v>1951</v>
      </c>
      <c r="I993" s="69" t="s">
        <v>1952</v>
      </c>
      <c r="J993" s="67" t="s">
        <v>1953</v>
      </c>
      <c r="K993" s="67" t="s">
        <v>30</v>
      </c>
      <c r="L993" s="67"/>
      <c r="M993" s="67" t="s">
        <v>31</v>
      </c>
      <c r="N993" s="67" t="s">
        <v>36</v>
      </c>
      <c r="O993" s="67" t="s">
        <v>36</v>
      </c>
      <c r="P993" s="67" t="s">
        <v>33</v>
      </c>
      <c r="Q993" s="67" t="s">
        <v>60</v>
      </c>
      <c r="R993" s="67" t="s">
        <v>35</v>
      </c>
      <c r="S993" s="67" t="s">
        <v>43</v>
      </c>
      <c r="T993" s="67" t="s">
        <v>36</v>
      </c>
      <c r="U993" s="67" t="s">
        <v>70</v>
      </c>
      <c r="V993" s="67" t="s">
        <v>37</v>
      </c>
      <c r="W993" s="67" t="s">
        <v>54</v>
      </c>
      <c r="X993" s="67" t="s">
        <v>39</v>
      </c>
      <c r="Y993" s="67" t="s">
        <v>103</v>
      </c>
      <c r="Z993" s="67" t="s">
        <v>40</v>
      </c>
      <c r="AA993" s="67" t="s">
        <v>1954</v>
      </c>
      <c r="AB993" s="67" t="s">
        <v>1955</v>
      </c>
      <c r="AC993" s="67"/>
      <c r="AD993" s="67"/>
      <c r="AE993" s="67"/>
    </row>
    <row r="994" spans="1:31" hidden="1" x14ac:dyDescent="0.25">
      <c r="A994" s="66">
        <v>43613</v>
      </c>
      <c r="B994" s="67">
        <v>5564</v>
      </c>
      <c r="C994" s="67">
        <v>5958</v>
      </c>
      <c r="D994" s="67" t="s">
        <v>1757</v>
      </c>
      <c r="E994" s="67" t="s">
        <v>63</v>
      </c>
      <c r="F994" s="67" t="s">
        <v>41</v>
      </c>
      <c r="G994" s="68">
        <v>0.65625</v>
      </c>
      <c r="H994" s="69" t="s">
        <v>1758</v>
      </c>
      <c r="I994" s="69" t="s">
        <v>1759</v>
      </c>
      <c r="J994" s="67" t="s">
        <v>1760</v>
      </c>
      <c r="K994" s="67" t="s">
        <v>47</v>
      </c>
      <c r="L994" s="67">
        <v>60</v>
      </c>
      <c r="M994" s="67" t="s">
        <v>31</v>
      </c>
      <c r="N994" s="67" t="s">
        <v>36</v>
      </c>
      <c r="O994" s="67" t="s">
        <v>36</v>
      </c>
      <c r="P994" s="67" t="s">
        <v>33</v>
      </c>
      <c r="Q994" s="67" t="s">
        <v>36</v>
      </c>
      <c r="R994" s="67" t="s">
        <v>76</v>
      </c>
      <c r="S994" s="67" t="s">
        <v>65</v>
      </c>
      <c r="T994" s="67" t="s">
        <v>36</v>
      </c>
      <c r="U994" s="67" t="s">
        <v>109</v>
      </c>
      <c r="V994" s="67" t="s">
        <v>66</v>
      </c>
      <c r="W994" s="67" t="s">
        <v>54</v>
      </c>
      <c r="X994" s="67" t="s">
        <v>107</v>
      </c>
      <c r="Y994" s="67" t="s">
        <v>129</v>
      </c>
      <c r="Z994" s="67" t="s">
        <v>108</v>
      </c>
      <c r="AA994" s="67" t="s">
        <v>1761</v>
      </c>
      <c r="AB994" s="67" t="s">
        <v>1762</v>
      </c>
      <c r="AC994" s="67"/>
      <c r="AD994" s="67"/>
      <c r="AE994" s="67"/>
    </row>
    <row r="995" spans="1:31" hidden="1" x14ac:dyDescent="0.25">
      <c r="A995" s="66">
        <v>43613</v>
      </c>
      <c r="B995" s="67">
        <v>5532</v>
      </c>
      <c r="C995" s="67">
        <v>5914</v>
      </c>
      <c r="D995" s="67" t="s">
        <v>1274</v>
      </c>
      <c r="E995" s="67" t="s">
        <v>693</v>
      </c>
      <c r="F995" s="67" t="s">
        <v>123</v>
      </c>
      <c r="G995" s="68">
        <v>0.54166666666666663</v>
      </c>
      <c r="H995" s="69" t="s">
        <v>1275</v>
      </c>
      <c r="I995" s="69" t="s">
        <v>1276</v>
      </c>
      <c r="J995" s="67" t="s">
        <v>1277</v>
      </c>
      <c r="K995" s="67" t="s">
        <v>30</v>
      </c>
      <c r="L995" s="67">
        <v>5</v>
      </c>
      <c r="M995" s="67" t="s">
        <v>1278</v>
      </c>
      <c r="N995" s="67" t="s">
        <v>459</v>
      </c>
      <c r="O995" s="67" t="s">
        <v>53</v>
      </c>
      <c r="P995" s="67" t="s">
        <v>33</v>
      </c>
      <c r="Q995" s="67" t="s">
        <v>36</v>
      </c>
      <c r="R995" s="67" t="s">
        <v>35</v>
      </c>
      <c r="S995" s="67" t="s">
        <v>43</v>
      </c>
      <c r="T995" s="67" t="s">
        <v>36</v>
      </c>
      <c r="U995" s="67" t="s">
        <v>70</v>
      </c>
      <c r="V995" s="67" t="s">
        <v>37</v>
      </c>
      <c r="W995" s="67" t="s">
        <v>54</v>
      </c>
      <c r="X995" s="67" t="s">
        <v>71</v>
      </c>
      <c r="Y995" s="67" t="s">
        <v>103</v>
      </c>
      <c r="Z995" s="67" t="s">
        <v>40</v>
      </c>
      <c r="AA995" s="67" t="s">
        <v>1279</v>
      </c>
      <c r="AB995" s="67" t="s">
        <v>1280</v>
      </c>
      <c r="AC995" s="67" t="s">
        <v>1763</v>
      </c>
      <c r="AD995" s="67" t="s">
        <v>1764</v>
      </c>
      <c r="AE995" s="67" t="s">
        <v>1765</v>
      </c>
    </row>
    <row r="996" spans="1:31" hidden="1" x14ac:dyDescent="0.25">
      <c r="A996" s="66">
        <v>43612</v>
      </c>
      <c r="B996" s="67">
        <v>5619</v>
      </c>
      <c r="C996" s="67">
        <v>6036</v>
      </c>
      <c r="D996" s="67" t="s">
        <v>1956</v>
      </c>
      <c r="E996" s="67" t="s">
        <v>699</v>
      </c>
      <c r="F996" s="67" t="s">
        <v>122</v>
      </c>
      <c r="G996" s="68"/>
      <c r="H996" s="69" t="s">
        <v>1957</v>
      </c>
      <c r="I996" s="69" t="s">
        <v>1958</v>
      </c>
      <c r="J996" s="67" t="s">
        <v>1959</v>
      </c>
      <c r="K996" s="67" t="s">
        <v>47</v>
      </c>
      <c r="L996" s="67">
        <v>53</v>
      </c>
      <c r="M996" s="67" t="s">
        <v>119</v>
      </c>
      <c r="N996" s="67" t="s">
        <v>36</v>
      </c>
      <c r="O996" s="67" t="s">
        <v>133</v>
      </c>
      <c r="P996" s="67" t="s">
        <v>42</v>
      </c>
      <c r="Q996" s="67" t="s">
        <v>36</v>
      </c>
      <c r="R996" s="67" t="s">
        <v>35</v>
      </c>
      <c r="S996" s="67" t="s">
        <v>3823</v>
      </c>
      <c r="T996" s="67" t="s">
        <v>36</v>
      </c>
      <c r="U996" s="67" t="s">
        <v>44</v>
      </c>
      <c r="V996" s="67" t="s">
        <v>37</v>
      </c>
      <c r="W996" s="67" t="s">
        <v>38</v>
      </c>
      <c r="X996" s="67" t="s">
        <v>132</v>
      </c>
      <c r="Y996" s="67" t="s">
        <v>103</v>
      </c>
      <c r="Z996" s="67" t="s">
        <v>45</v>
      </c>
      <c r="AA996" s="67" t="s">
        <v>1960</v>
      </c>
      <c r="AB996" s="67" t="s">
        <v>1961</v>
      </c>
      <c r="AC996" s="67" t="s">
        <v>1962</v>
      </c>
      <c r="AD996" s="67" t="s">
        <v>2072</v>
      </c>
      <c r="AE996" s="67"/>
    </row>
    <row r="997" spans="1:31" hidden="1" x14ac:dyDescent="0.25">
      <c r="A997" s="66">
        <v>43612</v>
      </c>
      <c r="B997" s="67">
        <v>5612</v>
      </c>
      <c r="C997" s="67">
        <v>6028</v>
      </c>
      <c r="D997" s="67" t="s">
        <v>1963</v>
      </c>
      <c r="E997" s="67" t="s">
        <v>106</v>
      </c>
      <c r="F997" s="67" t="s">
        <v>41</v>
      </c>
      <c r="G997" s="68">
        <v>0.74652777777777779</v>
      </c>
      <c r="H997" s="69" t="s">
        <v>1964</v>
      </c>
      <c r="I997" s="69" t="s">
        <v>1965</v>
      </c>
      <c r="J997" s="67" t="s">
        <v>1966</v>
      </c>
      <c r="K997" s="67" t="s">
        <v>47</v>
      </c>
      <c r="L997" s="67">
        <v>56</v>
      </c>
      <c r="M997" s="67" t="s">
        <v>31</v>
      </c>
      <c r="N997" s="67" t="s">
        <v>459</v>
      </c>
      <c r="O997" s="67" t="s">
        <v>36</v>
      </c>
      <c r="P997" s="67" t="s">
        <v>33</v>
      </c>
      <c r="Q997" s="67" t="s">
        <v>36</v>
      </c>
      <c r="R997" s="67" t="s">
        <v>76</v>
      </c>
      <c r="S997" s="67" t="s">
        <v>43</v>
      </c>
      <c r="T997" s="67" t="s">
        <v>36</v>
      </c>
      <c r="U997" s="67" t="s">
        <v>70</v>
      </c>
      <c r="V997" s="67" t="s">
        <v>37</v>
      </c>
      <c r="W997" s="67" t="s">
        <v>54</v>
      </c>
      <c r="X997" s="67" t="s">
        <v>39</v>
      </c>
      <c r="Y997" s="67" t="s">
        <v>39</v>
      </c>
      <c r="Z997" s="67" t="s">
        <v>40</v>
      </c>
      <c r="AA997" s="67" t="s">
        <v>1967</v>
      </c>
      <c r="AB997" s="67" t="s">
        <v>1968</v>
      </c>
      <c r="AC997" s="67"/>
      <c r="AD997" s="67"/>
      <c r="AE997" s="67"/>
    </row>
    <row r="998" spans="1:31" hidden="1" x14ac:dyDescent="0.25">
      <c r="A998" s="66">
        <v>43612</v>
      </c>
      <c r="B998" s="67">
        <v>5566</v>
      </c>
      <c r="C998" s="67">
        <v>5960</v>
      </c>
      <c r="D998" s="67" t="s">
        <v>1766</v>
      </c>
      <c r="E998" s="67" t="s">
        <v>1684</v>
      </c>
      <c r="F998" s="67" t="s">
        <v>55</v>
      </c>
      <c r="G998" s="68"/>
      <c r="H998" s="69" t="s">
        <v>1767</v>
      </c>
      <c r="I998" s="69" t="s">
        <v>1768</v>
      </c>
      <c r="J998" s="67" t="s">
        <v>1769</v>
      </c>
      <c r="K998" s="67" t="s">
        <v>47</v>
      </c>
      <c r="L998" s="67">
        <v>69</v>
      </c>
      <c r="M998" s="67" t="s">
        <v>31</v>
      </c>
      <c r="N998" s="67" t="s">
        <v>36</v>
      </c>
      <c r="O998" s="67" t="s">
        <v>385</v>
      </c>
      <c r="P998" s="67" t="s">
        <v>42</v>
      </c>
      <c r="Q998" s="67" t="s">
        <v>60</v>
      </c>
      <c r="R998" s="67" t="s">
        <v>35</v>
      </c>
      <c r="S998" s="67" t="s">
        <v>152</v>
      </c>
      <c r="T998" s="67" t="s">
        <v>36</v>
      </c>
      <c r="U998" s="67" t="s">
        <v>44</v>
      </c>
      <c r="V998" s="67" t="s">
        <v>37</v>
      </c>
      <c r="W998" s="67" t="s">
        <v>38</v>
      </c>
      <c r="X998" s="67" t="s">
        <v>132</v>
      </c>
      <c r="Y998" s="67" t="s">
        <v>103</v>
      </c>
      <c r="Z998" s="67" t="s">
        <v>45</v>
      </c>
      <c r="AA998" s="67" t="s">
        <v>1770</v>
      </c>
      <c r="AB998" s="67" t="s">
        <v>1771</v>
      </c>
      <c r="AC998" s="67" t="s">
        <v>1772</v>
      </c>
      <c r="AD998" s="67"/>
      <c r="AE998" s="67"/>
    </row>
    <row r="999" spans="1:31" hidden="1" x14ac:dyDescent="0.25">
      <c r="A999" s="66">
        <v>43612</v>
      </c>
      <c r="B999" s="67">
        <v>5563</v>
      </c>
      <c r="C999" s="67">
        <v>5957</v>
      </c>
      <c r="D999" s="67" t="s">
        <v>1773</v>
      </c>
      <c r="E999" s="67" t="s">
        <v>867</v>
      </c>
      <c r="F999" s="67" t="s">
        <v>46</v>
      </c>
      <c r="G999" s="68"/>
      <c r="H999" s="69" t="s">
        <v>1774</v>
      </c>
      <c r="I999" s="69" t="s">
        <v>1775</v>
      </c>
      <c r="J999" s="67" t="s">
        <v>1776</v>
      </c>
      <c r="K999" s="67" t="s">
        <v>30</v>
      </c>
      <c r="L999" s="67">
        <v>74</v>
      </c>
      <c r="M999" s="67" t="s">
        <v>31</v>
      </c>
      <c r="N999" s="67" t="s">
        <v>36</v>
      </c>
      <c r="O999" s="67" t="s">
        <v>385</v>
      </c>
      <c r="P999" s="67" t="s">
        <v>42</v>
      </c>
      <c r="Q999" s="67" t="s">
        <v>60</v>
      </c>
      <c r="R999" s="67" t="s">
        <v>35</v>
      </c>
      <c r="S999" s="67" t="s">
        <v>43</v>
      </c>
      <c r="T999" s="67" t="s">
        <v>36</v>
      </c>
      <c r="U999" s="67" t="s">
        <v>44</v>
      </c>
      <c r="V999" s="67" t="s">
        <v>37</v>
      </c>
      <c r="W999" s="67" t="s">
        <v>36</v>
      </c>
      <c r="X999" s="67" t="s">
        <v>39</v>
      </c>
      <c r="Y999" s="67" t="s">
        <v>103</v>
      </c>
      <c r="Z999" s="67" t="s">
        <v>45</v>
      </c>
      <c r="AA999" s="67" t="s">
        <v>1777</v>
      </c>
      <c r="AB999" s="67" t="s">
        <v>1778</v>
      </c>
      <c r="AC999" s="67" t="s">
        <v>1779</v>
      </c>
      <c r="AD999" s="67" t="s">
        <v>1780</v>
      </c>
      <c r="AE999" s="67" t="s">
        <v>1781</v>
      </c>
    </row>
    <row r="1000" spans="1:31" hidden="1" x14ac:dyDescent="0.25">
      <c r="A1000" s="66">
        <v>43612</v>
      </c>
      <c r="B1000" s="67">
        <v>5531</v>
      </c>
      <c r="C1000" s="67">
        <v>5913</v>
      </c>
      <c r="D1000" s="67" t="s">
        <v>1281</v>
      </c>
      <c r="E1000" s="67" t="s">
        <v>1084</v>
      </c>
      <c r="F1000" s="67" t="s">
        <v>41</v>
      </c>
      <c r="G1000" s="68">
        <v>0.66666666666666663</v>
      </c>
      <c r="H1000" s="69" t="s">
        <v>1282</v>
      </c>
      <c r="I1000" s="69" t="s">
        <v>1283</v>
      </c>
      <c r="J1000" s="67" t="s">
        <v>1782</v>
      </c>
      <c r="K1000" s="67" t="s">
        <v>47</v>
      </c>
      <c r="L1000" s="67">
        <v>50</v>
      </c>
      <c r="M1000" s="67" t="s">
        <v>31</v>
      </c>
      <c r="N1000" s="67" t="s">
        <v>138</v>
      </c>
      <c r="O1000" s="67" t="s">
        <v>36</v>
      </c>
      <c r="P1000" s="67" t="s">
        <v>33</v>
      </c>
      <c r="Q1000" s="67" t="s">
        <v>36</v>
      </c>
      <c r="R1000" s="67" t="s">
        <v>76</v>
      </c>
      <c r="S1000" s="67" t="s">
        <v>65</v>
      </c>
      <c r="T1000" s="67" t="s">
        <v>36</v>
      </c>
      <c r="U1000" s="67" t="s">
        <v>109</v>
      </c>
      <c r="V1000" s="67" t="s">
        <v>66</v>
      </c>
      <c r="W1000" s="67" t="s">
        <v>149</v>
      </c>
      <c r="X1000" s="67" t="s">
        <v>107</v>
      </c>
      <c r="Y1000" s="67" t="s">
        <v>129</v>
      </c>
      <c r="Z1000" s="67" t="s">
        <v>108</v>
      </c>
      <c r="AA1000" s="67" t="s">
        <v>3719</v>
      </c>
      <c r="AB1000" s="67" t="s">
        <v>1284</v>
      </c>
      <c r="AC1000" s="67" t="s">
        <v>1783</v>
      </c>
      <c r="AD1000" s="67" t="s">
        <v>3720</v>
      </c>
      <c r="AE1000" s="67"/>
    </row>
    <row r="1001" spans="1:31" hidden="1" x14ac:dyDescent="0.25">
      <c r="A1001" s="66">
        <v>43611</v>
      </c>
      <c r="B1001" s="67">
        <v>5562</v>
      </c>
      <c r="C1001" s="67">
        <v>5956</v>
      </c>
      <c r="D1001" s="67" t="s">
        <v>1784</v>
      </c>
      <c r="E1001" s="67" t="s">
        <v>74</v>
      </c>
      <c r="F1001" s="67" t="s">
        <v>74</v>
      </c>
      <c r="G1001" s="68"/>
      <c r="H1001" s="69" t="s">
        <v>1785</v>
      </c>
      <c r="I1001" s="69" t="s">
        <v>1786</v>
      </c>
      <c r="J1001" s="67" t="s">
        <v>1787</v>
      </c>
      <c r="K1001" s="67" t="s">
        <v>30</v>
      </c>
      <c r="L1001" s="67">
        <v>71</v>
      </c>
      <c r="M1001" s="67" t="s">
        <v>119</v>
      </c>
      <c r="N1001" s="67" t="s">
        <v>36</v>
      </c>
      <c r="O1001" s="67" t="s">
        <v>133</v>
      </c>
      <c r="P1001" s="67" t="s">
        <v>42</v>
      </c>
      <c r="Q1001" s="67" t="s">
        <v>60</v>
      </c>
      <c r="R1001" s="67" t="s">
        <v>35</v>
      </c>
      <c r="S1001" s="67" t="s">
        <v>43</v>
      </c>
      <c r="T1001" s="67" t="s">
        <v>36</v>
      </c>
      <c r="U1001" s="67" t="s">
        <v>44</v>
      </c>
      <c r="V1001" s="67" t="s">
        <v>37</v>
      </c>
      <c r="W1001" s="67" t="s">
        <v>36</v>
      </c>
      <c r="X1001" s="67" t="s">
        <v>39</v>
      </c>
      <c r="Y1001" s="67" t="s">
        <v>103</v>
      </c>
      <c r="Z1001" s="67" t="s">
        <v>45</v>
      </c>
      <c r="AA1001" s="67" t="s">
        <v>1788</v>
      </c>
      <c r="AB1001" s="67" t="s">
        <v>1789</v>
      </c>
      <c r="AC1001" s="67"/>
      <c r="AD1001" s="67"/>
      <c r="AE1001" s="67"/>
    </row>
    <row r="1002" spans="1:31" hidden="1" x14ac:dyDescent="0.25">
      <c r="A1002" s="66">
        <v>43611</v>
      </c>
      <c r="B1002" s="67">
        <v>5561</v>
      </c>
      <c r="C1002" s="67">
        <v>5952</v>
      </c>
      <c r="D1002" s="67" t="s">
        <v>991</v>
      </c>
      <c r="E1002" s="67" t="s">
        <v>106</v>
      </c>
      <c r="F1002" s="67" t="s">
        <v>41</v>
      </c>
      <c r="G1002" s="68"/>
      <c r="H1002" s="69" t="s">
        <v>1790</v>
      </c>
      <c r="I1002" s="69" t="s">
        <v>1791</v>
      </c>
      <c r="J1002" s="67" t="s">
        <v>1792</v>
      </c>
      <c r="K1002" s="67" t="s">
        <v>47</v>
      </c>
      <c r="L1002" s="67">
        <v>30</v>
      </c>
      <c r="M1002" s="67" t="s">
        <v>31</v>
      </c>
      <c r="N1002" s="67" t="s">
        <v>126</v>
      </c>
      <c r="O1002" s="67" t="s">
        <v>48</v>
      </c>
      <c r="P1002" s="67" t="s">
        <v>49</v>
      </c>
      <c r="Q1002" s="67" t="s">
        <v>36</v>
      </c>
      <c r="R1002" s="67" t="s">
        <v>50</v>
      </c>
      <c r="S1002" s="67" t="s">
        <v>3823</v>
      </c>
      <c r="T1002" s="67" t="s">
        <v>147</v>
      </c>
      <c r="U1002" s="67" t="s">
        <v>51</v>
      </c>
      <c r="V1002" s="67" t="s">
        <v>37</v>
      </c>
      <c r="W1002" s="67" t="s">
        <v>301</v>
      </c>
      <c r="X1002" s="67" t="s">
        <v>39</v>
      </c>
      <c r="Y1002" s="67" t="s">
        <v>104</v>
      </c>
      <c r="Z1002" s="67" t="s">
        <v>52</v>
      </c>
      <c r="AA1002" s="67" t="s">
        <v>1793</v>
      </c>
      <c r="AB1002" s="67" t="s">
        <v>1794</v>
      </c>
      <c r="AC1002" s="67"/>
      <c r="AD1002" s="67"/>
      <c r="AE1002" s="67"/>
    </row>
    <row r="1003" spans="1:31" hidden="1" x14ac:dyDescent="0.25">
      <c r="A1003" s="66">
        <v>43611</v>
      </c>
      <c r="B1003" s="67">
        <v>5561</v>
      </c>
      <c r="C1003" s="67">
        <v>5953</v>
      </c>
      <c r="D1003" s="67" t="s">
        <v>991</v>
      </c>
      <c r="E1003" s="67" t="s">
        <v>106</v>
      </c>
      <c r="F1003" s="67" t="s">
        <v>41</v>
      </c>
      <c r="G1003" s="68"/>
      <c r="H1003" s="69" t="s">
        <v>1790</v>
      </c>
      <c r="I1003" s="69" t="s">
        <v>1791</v>
      </c>
      <c r="J1003" s="67" t="s">
        <v>1792</v>
      </c>
      <c r="K1003" s="67" t="s">
        <v>47</v>
      </c>
      <c r="L1003" s="67">
        <v>30</v>
      </c>
      <c r="M1003" s="67" t="s">
        <v>31</v>
      </c>
      <c r="N1003" s="67" t="s">
        <v>126</v>
      </c>
      <c r="O1003" s="67" t="s">
        <v>48</v>
      </c>
      <c r="P1003" s="67" t="s">
        <v>49</v>
      </c>
      <c r="Q1003" s="67" t="s">
        <v>36</v>
      </c>
      <c r="R1003" s="67" t="s">
        <v>50</v>
      </c>
      <c r="S1003" s="67" t="s">
        <v>3823</v>
      </c>
      <c r="T1003" s="67" t="s">
        <v>147</v>
      </c>
      <c r="U1003" s="67" t="s">
        <v>51</v>
      </c>
      <c r="V1003" s="67" t="s">
        <v>37</v>
      </c>
      <c r="W1003" s="67" t="s">
        <v>301</v>
      </c>
      <c r="X1003" s="67" t="s">
        <v>39</v>
      </c>
      <c r="Y1003" s="67" t="s">
        <v>104</v>
      </c>
      <c r="Z1003" s="67" t="s">
        <v>52</v>
      </c>
      <c r="AA1003" s="67" t="s">
        <v>1793</v>
      </c>
      <c r="AB1003" s="67" t="s">
        <v>1794</v>
      </c>
      <c r="AC1003" s="67"/>
      <c r="AD1003" s="67"/>
      <c r="AE1003" s="67"/>
    </row>
    <row r="1004" spans="1:31" hidden="1" x14ac:dyDescent="0.25">
      <c r="A1004" s="66">
        <v>43611</v>
      </c>
      <c r="B1004" s="67">
        <v>5561</v>
      </c>
      <c r="C1004" s="67">
        <v>5954</v>
      </c>
      <c r="D1004" s="67" t="s">
        <v>991</v>
      </c>
      <c r="E1004" s="67" t="s">
        <v>106</v>
      </c>
      <c r="F1004" s="67" t="s">
        <v>41</v>
      </c>
      <c r="G1004" s="68"/>
      <c r="H1004" s="69" t="s">
        <v>1790</v>
      </c>
      <c r="I1004" s="69" t="s">
        <v>1791</v>
      </c>
      <c r="J1004" s="67" t="s">
        <v>1792</v>
      </c>
      <c r="K1004" s="67" t="s">
        <v>47</v>
      </c>
      <c r="L1004" s="67">
        <v>15</v>
      </c>
      <c r="M1004" s="67" t="s">
        <v>31</v>
      </c>
      <c r="N1004" s="67" t="s">
        <v>126</v>
      </c>
      <c r="O1004" s="67" t="s">
        <v>48</v>
      </c>
      <c r="P1004" s="67" t="s">
        <v>49</v>
      </c>
      <c r="Q1004" s="67" t="s">
        <v>36</v>
      </c>
      <c r="R1004" s="67" t="s">
        <v>50</v>
      </c>
      <c r="S1004" s="67" t="s">
        <v>3823</v>
      </c>
      <c r="T1004" s="67" t="s">
        <v>147</v>
      </c>
      <c r="U1004" s="67" t="s">
        <v>51</v>
      </c>
      <c r="V1004" s="67" t="s">
        <v>37</v>
      </c>
      <c r="W1004" s="67" t="s">
        <v>301</v>
      </c>
      <c r="X1004" s="67" t="s">
        <v>39</v>
      </c>
      <c r="Y1004" s="67" t="s">
        <v>104</v>
      </c>
      <c r="Z1004" s="67" t="s">
        <v>52</v>
      </c>
      <c r="AA1004" s="67" t="s">
        <v>1793</v>
      </c>
      <c r="AB1004" s="67" t="s">
        <v>1794</v>
      </c>
      <c r="AC1004" s="67"/>
      <c r="AD1004" s="67"/>
      <c r="AE1004" s="67"/>
    </row>
    <row r="1005" spans="1:31" hidden="1" x14ac:dyDescent="0.25">
      <c r="A1005" s="66">
        <v>43611</v>
      </c>
      <c r="B1005" s="67">
        <v>5561</v>
      </c>
      <c r="C1005" s="67">
        <v>5955</v>
      </c>
      <c r="D1005" s="67" t="s">
        <v>991</v>
      </c>
      <c r="E1005" s="67" t="s">
        <v>106</v>
      </c>
      <c r="F1005" s="67" t="s">
        <v>41</v>
      </c>
      <c r="G1005" s="68"/>
      <c r="H1005" s="69" t="s">
        <v>1790</v>
      </c>
      <c r="I1005" s="69" t="s">
        <v>1791</v>
      </c>
      <c r="J1005" s="67" t="s">
        <v>1792</v>
      </c>
      <c r="K1005" s="67" t="s">
        <v>47</v>
      </c>
      <c r="L1005" s="67">
        <v>15</v>
      </c>
      <c r="M1005" s="67" t="s">
        <v>31</v>
      </c>
      <c r="N1005" s="67" t="s">
        <v>126</v>
      </c>
      <c r="O1005" s="67" t="s">
        <v>48</v>
      </c>
      <c r="P1005" s="67" t="s">
        <v>49</v>
      </c>
      <c r="Q1005" s="67" t="s">
        <v>36</v>
      </c>
      <c r="R1005" s="67" t="s">
        <v>50</v>
      </c>
      <c r="S1005" s="67" t="s">
        <v>3823</v>
      </c>
      <c r="T1005" s="67" t="s">
        <v>147</v>
      </c>
      <c r="U1005" s="67" t="s">
        <v>51</v>
      </c>
      <c r="V1005" s="67" t="s">
        <v>37</v>
      </c>
      <c r="W1005" s="67" t="s">
        <v>301</v>
      </c>
      <c r="X1005" s="67" t="s">
        <v>39</v>
      </c>
      <c r="Y1005" s="67" t="s">
        <v>104</v>
      </c>
      <c r="Z1005" s="67" t="s">
        <v>52</v>
      </c>
      <c r="AA1005" s="67" t="s">
        <v>1793</v>
      </c>
      <c r="AB1005" s="67" t="s">
        <v>1794</v>
      </c>
      <c r="AC1005" s="67"/>
      <c r="AD1005" s="67"/>
      <c r="AE1005" s="67"/>
    </row>
    <row r="1006" spans="1:31" hidden="1" x14ac:dyDescent="0.25">
      <c r="A1006" s="66">
        <v>43611</v>
      </c>
      <c r="B1006" s="67">
        <v>5560</v>
      </c>
      <c r="C1006" s="67">
        <v>5951</v>
      </c>
      <c r="D1006" s="67" t="s">
        <v>1795</v>
      </c>
      <c r="E1006" s="67" t="s">
        <v>867</v>
      </c>
      <c r="F1006" s="67" t="s">
        <v>46</v>
      </c>
      <c r="G1006" s="68"/>
      <c r="H1006" s="69" t="s">
        <v>1796</v>
      </c>
      <c r="I1006" s="69" t="s">
        <v>1797</v>
      </c>
      <c r="J1006" s="67" t="s">
        <v>1798</v>
      </c>
      <c r="K1006" s="67" t="s">
        <v>47</v>
      </c>
      <c r="L1006" s="67">
        <v>52</v>
      </c>
      <c r="M1006" s="67" t="s">
        <v>148</v>
      </c>
      <c r="N1006" s="67" t="s">
        <v>36</v>
      </c>
      <c r="O1006" s="67" t="s">
        <v>133</v>
      </c>
      <c r="P1006" s="67" t="s">
        <v>42</v>
      </c>
      <c r="Q1006" s="67" t="s">
        <v>36</v>
      </c>
      <c r="R1006" s="67" t="s">
        <v>35</v>
      </c>
      <c r="S1006" s="67" t="s">
        <v>43</v>
      </c>
      <c r="T1006" s="67" t="s">
        <v>36</v>
      </c>
      <c r="U1006" s="67" t="s">
        <v>44</v>
      </c>
      <c r="V1006" s="67" t="s">
        <v>37</v>
      </c>
      <c r="W1006" s="67" t="s">
        <v>36</v>
      </c>
      <c r="X1006" s="67" t="s">
        <v>39</v>
      </c>
      <c r="Y1006" s="67" t="s">
        <v>39</v>
      </c>
      <c r="Z1006" s="67" t="s">
        <v>45</v>
      </c>
      <c r="AA1006" s="67" t="s">
        <v>1799</v>
      </c>
      <c r="AB1006" s="67" t="s">
        <v>1800</v>
      </c>
      <c r="AC1006" s="67" t="s">
        <v>1801</v>
      </c>
      <c r="AD1006" s="67" t="s">
        <v>1802</v>
      </c>
      <c r="AE1006" s="67"/>
    </row>
    <row r="1007" spans="1:31" hidden="1" x14ac:dyDescent="0.25">
      <c r="A1007" s="66">
        <v>43611</v>
      </c>
      <c r="B1007" s="67">
        <v>5530</v>
      </c>
      <c r="C1007" s="67">
        <v>5912</v>
      </c>
      <c r="D1007" s="67" t="s">
        <v>1285</v>
      </c>
      <c r="E1007" s="67" t="s">
        <v>404</v>
      </c>
      <c r="F1007" s="67" t="s">
        <v>405</v>
      </c>
      <c r="G1007" s="68">
        <v>0.41666666666666669</v>
      </c>
      <c r="H1007" s="69" t="s">
        <v>1286</v>
      </c>
      <c r="I1007" s="69" t="s">
        <v>1287</v>
      </c>
      <c r="J1007" s="67" t="s">
        <v>1288</v>
      </c>
      <c r="K1007" s="67" t="s">
        <v>30</v>
      </c>
      <c r="L1007" s="67">
        <v>10</v>
      </c>
      <c r="M1007" s="67" t="s">
        <v>166</v>
      </c>
      <c r="N1007" s="67" t="s">
        <v>36</v>
      </c>
      <c r="O1007" s="67" t="s">
        <v>53</v>
      </c>
      <c r="P1007" s="67" t="s">
        <v>33</v>
      </c>
      <c r="Q1007" s="67" t="s">
        <v>36</v>
      </c>
      <c r="R1007" s="67" t="s">
        <v>76</v>
      </c>
      <c r="S1007" s="67" t="s">
        <v>65</v>
      </c>
      <c r="T1007" s="67" t="s">
        <v>36</v>
      </c>
      <c r="U1007" s="67" t="s">
        <v>109</v>
      </c>
      <c r="V1007" s="67" t="s">
        <v>66</v>
      </c>
      <c r="W1007" s="67" t="s">
        <v>54</v>
      </c>
      <c r="X1007" s="67" t="s">
        <v>107</v>
      </c>
      <c r="Y1007" s="67" t="s">
        <v>129</v>
      </c>
      <c r="Z1007" s="67" t="s">
        <v>108</v>
      </c>
      <c r="AA1007" s="67" t="s">
        <v>1289</v>
      </c>
      <c r="AB1007" s="67"/>
      <c r="AC1007" s="67"/>
      <c r="AD1007" s="67"/>
      <c r="AE1007" s="67"/>
    </row>
    <row r="1008" spans="1:31" hidden="1" x14ac:dyDescent="0.25">
      <c r="A1008" s="66">
        <v>43610</v>
      </c>
      <c r="B1008" s="67">
        <v>5613</v>
      </c>
      <c r="C1008" s="67">
        <v>6029</v>
      </c>
      <c r="D1008" s="67" t="s">
        <v>1969</v>
      </c>
      <c r="E1008" s="67" t="s">
        <v>63</v>
      </c>
      <c r="F1008" s="67" t="s">
        <v>41</v>
      </c>
      <c r="G1008" s="68"/>
      <c r="H1008" s="69" t="s">
        <v>1970</v>
      </c>
      <c r="I1008" s="69" t="s">
        <v>1971</v>
      </c>
      <c r="J1008" s="67" t="s">
        <v>1972</v>
      </c>
      <c r="K1008" s="67" t="s">
        <v>47</v>
      </c>
      <c r="L1008" s="67">
        <v>65</v>
      </c>
      <c r="M1008" s="67" t="s">
        <v>31</v>
      </c>
      <c r="N1008" s="67" t="s">
        <v>36</v>
      </c>
      <c r="O1008" s="67" t="s">
        <v>36</v>
      </c>
      <c r="P1008" s="67" t="s">
        <v>33</v>
      </c>
      <c r="Q1008" s="67" t="s">
        <v>60</v>
      </c>
      <c r="R1008" s="67" t="s">
        <v>76</v>
      </c>
      <c r="S1008" s="67" t="s">
        <v>43</v>
      </c>
      <c r="T1008" s="67" t="s">
        <v>36</v>
      </c>
      <c r="U1008" s="67" t="s">
        <v>70</v>
      </c>
      <c r="V1008" s="67" t="s">
        <v>37</v>
      </c>
      <c r="W1008" s="67" t="s">
        <v>54</v>
      </c>
      <c r="X1008" s="67" t="s">
        <v>39</v>
      </c>
      <c r="Y1008" s="67" t="s">
        <v>36</v>
      </c>
      <c r="Z1008" s="67" t="s">
        <v>40</v>
      </c>
      <c r="AA1008" s="67" t="s">
        <v>1973</v>
      </c>
      <c r="AB1008" s="67"/>
      <c r="AC1008" s="67"/>
      <c r="AD1008" s="67"/>
      <c r="AE1008" s="67"/>
    </row>
    <row r="1009" spans="1:31" hidden="1" x14ac:dyDescent="0.25">
      <c r="A1009" s="66">
        <v>43609</v>
      </c>
      <c r="B1009" s="67">
        <v>5749</v>
      </c>
      <c r="C1009" s="67">
        <v>6206</v>
      </c>
      <c r="D1009" s="67" t="s">
        <v>2815</v>
      </c>
      <c r="E1009" s="67" t="s">
        <v>63</v>
      </c>
      <c r="F1009" s="67" t="s">
        <v>41</v>
      </c>
      <c r="G1009" s="68"/>
      <c r="H1009" s="69" t="s">
        <v>2816</v>
      </c>
      <c r="I1009" s="69" t="s">
        <v>2817</v>
      </c>
      <c r="J1009" s="67" t="s">
        <v>2818</v>
      </c>
      <c r="K1009" s="67" t="s">
        <v>30</v>
      </c>
      <c r="L1009" s="67">
        <v>19</v>
      </c>
      <c r="M1009" s="67" t="s">
        <v>2819</v>
      </c>
      <c r="N1009" s="67" t="s">
        <v>155</v>
      </c>
      <c r="O1009" s="67" t="s">
        <v>53</v>
      </c>
      <c r="P1009" s="67" t="s">
        <v>62</v>
      </c>
      <c r="Q1009" s="67" t="s">
        <v>36</v>
      </c>
      <c r="R1009" s="67" t="s">
        <v>35</v>
      </c>
      <c r="S1009" s="67" t="s">
        <v>3823</v>
      </c>
      <c r="T1009" s="67" t="s">
        <v>36</v>
      </c>
      <c r="U1009" s="67" t="s">
        <v>109</v>
      </c>
      <c r="V1009" s="67" t="s">
        <v>37</v>
      </c>
      <c r="W1009" s="67" t="s">
        <v>78</v>
      </c>
      <c r="X1009" s="67" t="s">
        <v>71</v>
      </c>
      <c r="Y1009" s="67" t="s">
        <v>39</v>
      </c>
      <c r="Z1009" s="67" t="s">
        <v>120</v>
      </c>
      <c r="AA1009" s="67" t="s">
        <v>3721</v>
      </c>
      <c r="AB1009" s="67" t="s">
        <v>2820</v>
      </c>
      <c r="AC1009" s="67" t="s">
        <v>2821</v>
      </c>
      <c r="AD1009" s="67" t="s">
        <v>2822</v>
      </c>
      <c r="AE1009" s="67" t="s">
        <v>2823</v>
      </c>
    </row>
    <row r="1010" spans="1:31" hidden="1" x14ac:dyDescent="0.25">
      <c r="A1010" s="66">
        <v>43608</v>
      </c>
      <c r="B1010" s="67">
        <v>5614</v>
      </c>
      <c r="C1010" s="67">
        <v>6030</v>
      </c>
      <c r="D1010" s="67" t="s">
        <v>1974</v>
      </c>
      <c r="E1010" s="67" t="s">
        <v>74</v>
      </c>
      <c r="F1010" s="67" t="s">
        <v>74</v>
      </c>
      <c r="G1010" s="68">
        <v>0.5</v>
      </c>
      <c r="H1010" s="69" t="s">
        <v>1975</v>
      </c>
      <c r="I1010" s="69" t="s">
        <v>1976</v>
      </c>
      <c r="J1010" s="67" t="s">
        <v>1977</v>
      </c>
      <c r="K1010" s="67" t="s">
        <v>47</v>
      </c>
      <c r="L1010" s="67">
        <v>50</v>
      </c>
      <c r="M1010" s="67" t="s">
        <v>118</v>
      </c>
      <c r="N1010" s="67" t="s">
        <v>155</v>
      </c>
      <c r="O1010" s="67" t="s">
        <v>53</v>
      </c>
      <c r="P1010" s="67" t="s">
        <v>62</v>
      </c>
      <c r="Q1010" s="67" t="s">
        <v>60</v>
      </c>
      <c r="R1010" s="67" t="s">
        <v>35</v>
      </c>
      <c r="S1010" s="67" t="s">
        <v>127</v>
      </c>
      <c r="T1010" s="67" t="s">
        <v>36</v>
      </c>
      <c r="U1010" s="67" t="s">
        <v>44</v>
      </c>
      <c r="V1010" s="67" t="s">
        <v>37</v>
      </c>
      <c r="W1010" s="67" t="s">
        <v>78</v>
      </c>
      <c r="X1010" s="67" t="s">
        <v>71</v>
      </c>
      <c r="Y1010" s="67" t="s">
        <v>103</v>
      </c>
      <c r="Z1010" s="67" t="s">
        <v>45</v>
      </c>
      <c r="AA1010" s="67" t="s">
        <v>1978</v>
      </c>
      <c r="AB1010" s="67" t="s">
        <v>1979</v>
      </c>
      <c r="AC1010" s="67"/>
      <c r="AD1010" s="67"/>
      <c r="AE1010" s="67"/>
    </row>
    <row r="1011" spans="1:31" hidden="1" x14ac:dyDescent="0.25">
      <c r="A1011" s="66">
        <v>43608</v>
      </c>
      <c r="B1011" s="67">
        <v>5565</v>
      </c>
      <c r="C1011" s="67">
        <v>5959</v>
      </c>
      <c r="D1011" s="67" t="s">
        <v>1803</v>
      </c>
      <c r="E1011" s="67" t="s">
        <v>297</v>
      </c>
      <c r="F1011" s="67" t="s">
        <v>46</v>
      </c>
      <c r="G1011" s="68">
        <v>0.74305555555555558</v>
      </c>
      <c r="H1011" s="69" t="s">
        <v>1804</v>
      </c>
      <c r="I1011" s="69" t="s">
        <v>1805</v>
      </c>
      <c r="J1011" s="67" t="s">
        <v>1806</v>
      </c>
      <c r="K1011" s="67" t="s">
        <v>47</v>
      </c>
      <c r="L1011" s="67">
        <v>49</v>
      </c>
      <c r="M1011" s="67" t="s">
        <v>167</v>
      </c>
      <c r="N1011" s="67" t="s">
        <v>459</v>
      </c>
      <c r="O1011" s="67" t="s">
        <v>53</v>
      </c>
      <c r="P1011" s="67" t="s">
        <v>49</v>
      </c>
      <c r="Q1011" s="67" t="s">
        <v>36</v>
      </c>
      <c r="R1011" s="67" t="s">
        <v>50</v>
      </c>
      <c r="S1011" s="67" t="s">
        <v>43</v>
      </c>
      <c r="T1011" s="67" t="s">
        <v>36</v>
      </c>
      <c r="U1011" s="67" t="s">
        <v>51</v>
      </c>
      <c r="V1011" s="67" t="s">
        <v>37</v>
      </c>
      <c r="W1011" s="67" t="s">
        <v>149</v>
      </c>
      <c r="X1011" s="67" t="s">
        <v>132</v>
      </c>
      <c r="Y1011" s="67" t="s">
        <v>112</v>
      </c>
      <c r="Z1011" s="67" t="s">
        <v>120</v>
      </c>
      <c r="AA1011" s="67" t="s">
        <v>1807</v>
      </c>
      <c r="AB1011" s="67" t="s">
        <v>1808</v>
      </c>
      <c r="AC1011" s="67" t="s">
        <v>1809</v>
      </c>
      <c r="AD1011" s="67"/>
      <c r="AE1011" s="67"/>
    </row>
    <row r="1012" spans="1:31" hidden="1" x14ac:dyDescent="0.25">
      <c r="A1012" s="66">
        <v>43608</v>
      </c>
      <c r="B1012" s="67">
        <v>5559</v>
      </c>
      <c r="C1012" s="67">
        <v>5950</v>
      </c>
      <c r="D1012" s="67" t="s">
        <v>1810</v>
      </c>
      <c r="E1012" s="67" t="s">
        <v>827</v>
      </c>
      <c r="F1012" s="67" t="s">
        <v>537</v>
      </c>
      <c r="G1012" s="68">
        <v>0.77083333333333337</v>
      </c>
      <c r="H1012" s="69" t="s">
        <v>1811</v>
      </c>
      <c r="I1012" s="69" t="s">
        <v>1812</v>
      </c>
      <c r="J1012" s="67" t="s">
        <v>1813</v>
      </c>
      <c r="K1012" s="67" t="s">
        <v>47</v>
      </c>
      <c r="L1012" s="67">
        <v>82</v>
      </c>
      <c r="M1012" s="67" t="s">
        <v>31</v>
      </c>
      <c r="N1012" s="67" t="s">
        <v>331</v>
      </c>
      <c r="O1012" s="67" t="s">
        <v>36</v>
      </c>
      <c r="P1012" s="67" t="s">
        <v>62</v>
      </c>
      <c r="Q1012" s="67" t="s">
        <v>60</v>
      </c>
      <c r="R1012" s="67" t="s">
        <v>153</v>
      </c>
      <c r="S1012" s="67" t="s">
        <v>57</v>
      </c>
      <c r="T1012" s="67" t="s">
        <v>36</v>
      </c>
      <c r="U1012" s="67" t="s">
        <v>51</v>
      </c>
      <c r="V1012" s="67" t="s">
        <v>37</v>
      </c>
      <c r="W1012" s="67" t="s">
        <v>332</v>
      </c>
      <c r="X1012" s="67" t="s">
        <v>39</v>
      </c>
      <c r="Y1012" s="67" t="s">
        <v>103</v>
      </c>
      <c r="Z1012" s="67" t="s">
        <v>1192</v>
      </c>
      <c r="AA1012" s="67" t="s">
        <v>1814</v>
      </c>
      <c r="AB1012" s="67"/>
      <c r="AC1012" s="67"/>
      <c r="AD1012" s="67"/>
      <c r="AE1012" s="67"/>
    </row>
    <row r="1013" spans="1:31" hidden="1" x14ac:dyDescent="0.25">
      <c r="A1013" s="66">
        <v>43608</v>
      </c>
      <c r="B1013" s="67">
        <v>5556</v>
      </c>
      <c r="C1013" s="67">
        <v>5947</v>
      </c>
      <c r="D1013" s="67" t="s">
        <v>1815</v>
      </c>
      <c r="E1013" s="67" t="s">
        <v>79</v>
      </c>
      <c r="F1013" s="67" t="s">
        <v>59</v>
      </c>
      <c r="G1013" s="68"/>
      <c r="H1013" s="69" t="s">
        <v>1816</v>
      </c>
      <c r="I1013" s="69" t="s">
        <v>1817</v>
      </c>
      <c r="J1013" s="67" t="s">
        <v>1818</v>
      </c>
      <c r="K1013" s="67" t="s">
        <v>47</v>
      </c>
      <c r="L1013" s="67">
        <v>25</v>
      </c>
      <c r="M1013" s="67" t="s">
        <v>31</v>
      </c>
      <c r="N1013" s="67" t="s">
        <v>36</v>
      </c>
      <c r="O1013" s="67" t="s">
        <v>385</v>
      </c>
      <c r="P1013" s="67" t="s">
        <v>42</v>
      </c>
      <c r="Q1013" s="67" t="s">
        <v>36</v>
      </c>
      <c r="R1013" s="67" t="s">
        <v>35</v>
      </c>
      <c r="S1013" s="67" t="s">
        <v>43</v>
      </c>
      <c r="T1013" s="67" t="s">
        <v>36</v>
      </c>
      <c r="U1013" s="67" t="s">
        <v>44</v>
      </c>
      <c r="V1013" s="67" t="s">
        <v>37</v>
      </c>
      <c r="W1013" s="67" t="s">
        <v>36</v>
      </c>
      <c r="X1013" s="67" t="s">
        <v>39</v>
      </c>
      <c r="Y1013" s="67" t="s">
        <v>39</v>
      </c>
      <c r="Z1013" s="67" t="s">
        <v>45</v>
      </c>
      <c r="AA1013" s="67" t="s">
        <v>1819</v>
      </c>
      <c r="AB1013" s="67" t="s">
        <v>1820</v>
      </c>
      <c r="AC1013" s="67"/>
      <c r="AD1013" s="67"/>
      <c r="AE1013" s="67"/>
    </row>
    <row r="1014" spans="1:31" hidden="1" x14ac:dyDescent="0.25">
      <c r="A1014" s="66">
        <v>43607</v>
      </c>
      <c r="B1014" s="67">
        <v>5528</v>
      </c>
      <c r="C1014" s="67">
        <v>5910</v>
      </c>
      <c r="D1014" s="67" t="s">
        <v>1290</v>
      </c>
      <c r="E1014" s="67" t="s">
        <v>1291</v>
      </c>
      <c r="F1014" s="67" t="s">
        <v>46</v>
      </c>
      <c r="G1014" s="68">
        <v>0.50694444444444442</v>
      </c>
      <c r="H1014" s="69" t="s">
        <v>1292</v>
      </c>
      <c r="I1014" s="69" t="s">
        <v>1293</v>
      </c>
      <c r="J1014" s="67" t="s">
        <v>1294</v>
      </c>
      <c r="K1014" s="67" t="s">
        <v>47</v>
      </c>
      <c r="L1014" s="67"/>
      <c r="M1014" s="67" t="s">
        <v>31</v>
      </c>
      <c r="N1014" s="67" t="s">
        <v>155</v>
      </c>
      <c r="O1014" s="67" t="s">
        <v>36</v>
      </c>
      <c r="P1014" s="67" t="s">
        <v>62</v>
      </c>
      <c r="Q1014" s="67" t="s">
        <v>36</v>
      </c>
      <c r="R1014" s="67" t="s">
        <v>35</v>
      </c>
      <c r="S1014" s="67" t="s">
        <v>3823</v>
      </c>
      <c r="T1014" s="67" t="s">
        <v>36</v>
      </c>
      <c r="U1014" s="67" t="s">
        <v>70</v>
      </c>
      <c r="V1014" s="67" t="s">
        <v>37</v>
      </c>
      <c r="W1014" s="67" t="s">
        <v>78</v>
      </c>
      <c r="X1014" s="67" t="s">
        <v>71</v>
      </c>
      <c r="Y1014" s="67" t="s">
        <v>39</v>
      </c>
      <c r="Z1014" s="67" t="s">
        <v>40</v>
      </c>
      <c r="AA1014" s="67" t="s">
        <v>1295</v>
      </c>
      <c r="AB1014" s="67" t="s">
        <v>1296</v>
      </c>
      <c r="AC1014" s="67" t="s">
        <v>1297</v>
      </c>
      <c r="AD1014" s="67" t="s">
        <v>1821</v>
      </c>
      <c r="AE1014" s="67"/>
    </row>
    <row r="1015" spans="1:31" hidden="1" x14ac:dyDescent="0.25">
      <c r="A1015" s="66">
        <v>43606</v>
      </c>
      <c r="B1015" s="67">
        <v>5601</v>
      </c>
      <c r="C1015" s="67">
        <v>6014</v>
      </c>
      <c r="D1015" s="67" t="s">
        <v>1980</v>
      </c>
      <c r="E1015" s="67" t="s">
        <v>74</v>
      </c>
      <c r="F1015" s="67" t="s">
        <v>74</v>
      </c>
      <c r="G1015" s="68">
        <v>0.6875</v>
      </c>
      <c r="H1015" s="69" t="s">
        <v>1981</v>
      </c>
      <c r="I1015" s="69" t="s">
        <v>1982</v>
      </c>
      <c r="J1015" s="67" t="s">
        <v>1983</v>
      </c>
      <c r="K1015" s="67" t="s">
        <v>30</v>
      </c>
      <c r="L1015" s="67">
        <v>65</v>
      </c>
      <c r="M1015" s="67" t="s">
        <v>31</v>
      </c>
      <c r="N1015" s="67" t="s">
        <v>36</v>
      </c>
      <c r="O1015" s="67" t="s">
        <v>36</v>
      </c>
      <c r="P1015" s="67" t="s">
        <v>33</v>
      </c>
      <c r="Q1015" s="67" t="s">
        <v>60</v>
      </c>
      <c r="R1015" s="67" t="s">
        <v>76</v>
      </c>
      <c r="S1015" s="67" t="s">
        <v>862</v>
      </c>
      <c r="T1015" s="67" t="s">
        <v>502</v>
      </c>
      <c r="U1015" s="67" t="s">
        <v>109</v>
      </c>
      <c r="V1015" s="67" t="s">
        <v>66</v>
      </c>
      <c r="W1015" s="67" t="s">
        <v>54</v>
      </c>
      <c r="X1015" s="67" t="s">
        <v>107</v>
      </c>
      <c r="Y1015" s="67" t="s">
        <v>129</v>
      </c>
      <c r="Z1015" s="67" t="s">
        <v>108</v>
      </c>
      <c r="AA1015" s="67" t="s">
        <v>1984</v>
      </c>
      <c r="AB1015" s="67" t="s">
        <v>1985</v>
      </c>
      <c r="AC1015" s="67" t="s">
        <v>1986</v>
      </c>
      <c r="AD1015" s="67" t="s">
        <v>1987</v>
      </c>
      <c r="AE1015" s="67"/>
    </row>
    <row r="1016" spans="1:31" hidden="1" x14ac:dyDescent="0.25">
      <c r="A1016" s="66">
        <v>43605</v>
      </c>
      <c r="B1016" s="67">
        <v>5553</v>
      </c>
      <c r="C1016" s="67">
        <v>5943</v>
      </c>
      <c r="D1016" s="67" t="s">
        <v>1298</v>
      </c>
      <c r="E1016" s="67" t="s">
        <v>546</v>
      </c>
      <c r="F1016" s="67" t="s">
        <v>55</v>
      </c>
      <c r="G1016" s="68">
        <v>0.33680555555555558</v>
      </c>
      <c r="H1016" s="69" t="s">
        <v>1299</v>
      </c>
      <c r="I1016" s="69" t="s">
        <v>1300</v>
      </c>
      <c r="J1016" s="67" t="s">
        <v>1301</v>
      </c>
      <c r="K1016" s="67" t="s">
        <v>47</v>
      </c>
      <c r="L1016" s="67">
        <v>65</v>
      </c>
      <c r="M1016" s="67" t="s">
        <v>31</v>
      </c>
      <c r="N1016" s="67" t="s">
        <v>519</v>
      </c>
      <c r="O1016" s="67" t="s">
        <v>48</v>
      </c>
      <c r="P1016" s="67" t="s">
        <v>520</v>
      </c>
      <c r="Q1016" s="67" t="s">
        <v>60</v>
      </c>
      <c r="R1016" s="67" t="s">
        <v>35</v>
      </c>
      <c r="S1016" s="67" t="s">
        <v>57</v>
      </c>
      <c r="T1016" s="67" t="s">
        <v>36</v>
      </c>
      <c r="U1016" s="67" t="s">
        <v>44</v>
      </c>
      <c r="V1016" s="67" t="s">
        <v>37</v>
      </c>
      <c r="W1016" s="67" t="s">
        <v>38</v>
      </c>
      <c r="X1016" s="67" t="s">
        <v>71</v>
      </c>
      <c r="Y1016" s="67" t="s">
        <v>71</v>
      </c>
      <c r="Z1016" s="67" t="s">
        <v>45</v>
      </c>
      <c r="AA1016" s="67" t="s">
        <v>1302</v>
      </c>
      <c r="AB1016" s="67" t="s">
        <v>1303</v>
      </c>
      <c r="AC1016" s="67" t="s">
        <v>1304</v>
      </c>
      <c r="AD1016" s="67"/>
      <c r="AE1016" s="67"/>
    </row>
    <row r="1017" spans="1:31" hidden="1" x14ac:dyDescent="0.25">
      <c r="A1017" s="66">
        <v>43605</v>
      </c>
      <c r="B1017" s="67">
        <v>5529</v>
      </c>
      <c r="C1017" s="67">
        <v>5911</v>
      </c>
      <c r="D1017" s="67" t="s">
        <v>1305</v>
      </c>
      <c r="E1017" s="67" t="s">
        <v>121</v>
      </c>
      <c r="F1017" s="67" t="s">
        <v>122</v>
      </c>
      <c r="G1017" s="68">
        <v>0.45833333333333331</v>
      </c>
      <c r="H1017" s="69" t="s">
        <v>1306</v>
      </c>
      <c r="I1017" s="69" t="s">
        <v>6245</v>
      </c>
      <c r="J1017" s="67" t="s">
        <v>1307</v>
      </c>
      <c r="K1017" s="67" t="s">
        <v>47</v>
      </c>
      <c r="L1017" s="67">
        <v>87</v>
      </c>
      <c r="M1017" s="67" t="s">
        <v>31</v>
      </c>
      <c r="N1017" s="67" t="s">
        <v>36</v>
      </c>
      <c r="O1017" s="67" t="s">
        <v>36</v>
      </c>
      <c r="P1017" s="67" t="s">
        <v>33</v>
      </c>
      <c r="Q1017" s="67" t="s">
        <v>60</v>
      </c>
      <c r="R1017" s="67" t="s">
        <v>76</v>
      </c>
      <c r="S1017" s="67" t="s">
        <v>43</v>
      </c>
      <c r="T1017" s="67" t="s">
        <v>36</v>
      </c>
      <c r="U1017" s="67" t="s">
        <v>82</v>
      </c>
      <c r="V1017" s="67" t="s">
        <v>37</v>
      </c>
      <c r="W1017" s="67" t="s">
        <v>54</v>
      </c>
      <c r="X1017" s="67" t="s">
        <v>1308</v>
      </c>
      <c r="Y1017" s="67" t="s">
        <v>39</v>
      </c>
      <c r="Z1017" s="67" t="s">
        <v>120</v>
      </c>
      <c r="AA1017" s="67" t="s">
        <v>1309</v>
      </c>
      <c r="AB1017" s="67"/>
      <c r="AC1017" s="67"/>
      <c r="AD1017" s="67"/>
      <c r="AE1017" s="67"/>
    </row>
    <row r="1018" spans="1:31" hidden="1" x14ac:dyDescent="0.25">
      <c r="A1018" s="66">
        <v>43604</v>
      </c>
      <c r="B1018" s="67">
        <v>5552</v>
      </c>
      <c r="C1018" s="67">
        <v>5942</v>
      </c>
      <c r="D1018" s="67" t="s">
        <v>1310</v>
      </c>
      <c r="E1018" s="67" t="s">
        <v>106</v>
      </c>
      <c r="F1018" s="67" t="s">
        <v>41</v>
      </c>
      <c r="G1018" s="68"/>
      <c r="H1018" s="69" t="s">
        <v>1311</v>
      </c>
      <c r="I1018" s="69" t="s">
        <v>1312</v>
      </c>
      <c r="J1018" s="67" t="s">
        <v>1313</v>
      </c>
      <c r="K1018" s="67" t="s">
        <v>47</v>
      </c>
      <c r="L1018" s="67">
        <v>18</v>
      </c>
      <c r="M1018" s="67" t="s">
        <v>154</v>
      </c>
      <c r="N1018" s="67" t="s">
        <v>36</v>
      </c>
      <c r="O1018" s="67" t="s">
        <v>133</v>
      </c>
      <c r="P1018" s="67" t="s">
        <v>33</v>
      </c>
      <c r="Q1018" s="67" t="s">
        <v>36</v>
      </c>
      <c r="R1018" s="67" t="s">
        <v>35</v>
      </c>
      <c r="S1018" s="67" t="s">
        <v>61</v>
      </c>
      <c r="T1018" s="67" t="s">
        <v>36</v>
      </c>
      <c r="U1018" s="67" t="s">
        <v>44</v>
      </c>
      <c r="V1018" s="67" t="s">
        <v>37</v>
      </c>
      <c r="W1018" s="67" t="s">
        <v>36</v>
      </c>
      <c r="X1018" s="67" t="s">
        <v>39</v>
      </c>
      <c r="Y1018" s="67" t="s">
        <v>39</v>
      </c>
      <c r="Z1018" s="67" t="s">
        <v>45</v>
      </c>
      <c r="AA1018" s="67" t="s">
        <v>1314</v>
      </c>
      <c r="AB1018" s="67" t="s">
        <v>1315</v>
      </c>
      <c r="AC1018" s="67" t="s">
        <v>1988</v>
      </c>
      <c r="AD1018" s="67"/>
      <c r="AE1018" s="67"/>
    </row>
    <row r="1019" spans="1:31" hidden="1" x14ac:dyDescent="0.25">
      <c r="A1019" s="66">
        <v>43604</v>
      </c>
      <c r="B1019" s="67">
        <v>5550</v>
      </c>
      <c r="C1019" s="67">
        <v>5938</v>
      </c>
      <c r="D1019" s="67" t="s">
        <v>1316</v>
      </c>
      <c r="E1019" s="67" t="s">
        <v>79</v>
      </c>
      <c r="F1019" s="67" t="s">
        <v>59</v>
      </c>
      <c r="G1019" s="68"/>
      <c r="H1019" s="69" t="s">
        <v>1317</v>
      </c>
      <c r="I1019" s="69" t="s">
        <v>1318</v>
      </c>
      <c r="J1019" s="67" t="s">
        <v>1319</v>
      </c>
      <c r="K1019" s="67" t="s">
        <v>47</v>
      </c>
      <c r="L1019" s="67">
        <v>30</v>
      </c>
      <c r="M1019" s="67" t="s">
        <v>31</v>
      </c>
      <c r="N1019" s="67" t="s">
        <v>126</v>
      </c>
      <c r="O1019" s="67" t="s">
        <v>48</v>
      </c>
      <c r="P1019" s="67" t="s">
        <v>49</v>
      </c>
      <c r="Q1019" s="67" t="s">
        <v>36</v>
      </c>
      <c r="R1019" s="67" t="s">
        <v>50</v>
      </c>
      <c r="S1019" s="67" t="s">
        <v>127</v>
      </c>
      <c r="T1019" s="67" t="s">
        <v>36</v>
      </c>
      <c r="U1019" s="67" t="s">
        <v>51</v>
      </c>
      <c r="V1019" s="67" t="s">
        <v>37</v>
      </c>
      <c r="W1019" s="67" t="s">
        <v>160</v>
      </c>
      <c r="X1019" s="67" t="s">
        <v>71</v>
      </c>
      <c r="Y1019" s="67" t="s">
        <v>163</v>
      </c>
      <c r="Z1019" s="67" t="s">
        <v>40</v>
      </c>
      <c r="AA1019" s="67" t="s">
        <v>1320</v>
      </c>
      <c r="AB1019" s="67"/>
      <c r="AC1019" s="67"/>
      <c r="AD1019" s="67"/>
      <c r="AE1019" s="67"/>
    </row>
    <row r="1020" spans="1:31" hidden="1" x14ac:dyDescent="0.25">
      <c r="A1020" s="66">
        <v>43604</v>
      </c>
      <c r="B1020" s="67">
        <v>5550</v>
      </c>
      <c r="C1020" s="67">
        <v>5939</v>
      </c>
      <c r="D1020" s="67" t="s">
        <v>1316</v>
      </c>
      <c r="E1020" s="67" t="s">
        <v>79</v>
      </c>
      <c r="F1020" s="67" t="s">
        <v>59</v>
      </c>
      <c r="G1020" s="68"/>
      <c r="H1020" s="69" t="s">
        <v>1317</v>
      </c>
      <c r="I1020" s="69" t="s">
        <v>1318</v>
      </c>
      <c r="J1020" s="67" t="s">
        <v>1319</v>
      </c>
      <c r="K1020" s="67" t="s">
        <v>47</v>
      </c>
      <c r="L1020" s="67">
        <v>30</v>
      </c>
      <c r="M1020" s="67" t="s">
        <v>31</v>
      </c>
      <c r="N1020" s="67" t="s">
        <v>126</v>
      </c>
      <c r="O1020" s="67" t="s">
        <v>48</v>
      </c>
      <c r="P1020" s="67" t="s">
        <v>49</v>
      </c>
      <c r="Q1020" s="67" t="s">
        <v>36</v>
      </c>
      <c r="R1020" s="67" t="s">
        <v>50</v>
      </c>
      <c r="S1020" s="67" t="s">
        <v>127</v>
      </c>
      <c r="T1020" s="67" t="s">
        <v>36</v>
      </c>
      <c r="U1020" s="67" t="s">
        <v>51</v>
      </c>
      <c r="V1020" s="67" t="s">
        <v>37</v>
      </c>
      <c r="W1020" s="67" t="s">
        <v>160</v>
      </c>
      <c r="X1020" s="67" t="s">
        <v>71</v>
      </c>
      <c r="Y1020" s="67" t="s">
        <v>163</v>
      </c>
      <c r="Z1020" s="67" t="s">
        <v>40</v>
      </c>
      <c r="AA1020" s="67" t="s">
        <v>1320</v>
      </c>
      <c r="AB1020" s="67"/>
      <c r="AC1020" s="67"/>
      <c r="AD1020" s="67"/>
      <c r="AE1020" s="67"/>
    </row>
    <row r="1021" spans="1:31" hidden="1" x14ac:dyDescent="0.25">
      <c r="A1021" s="66">
        <v>43604</v>
      </c>
      <c r="B1021" s="67">
        <v>5550</v>
      </c>
      <c r="C1021" s="67">
        <v>5940</v>
      </c>
      <c r="D1021" s="67" t="s">
        <v>1316</v>
      </c>
      <c r="E1021" s="67" t="s">
        <v>79</v>
      </c>
      <c r="F1021" s="67" t="s">
        <v>59</v>
      </c>
      <c r="G1021" s="68"/>
      <c r="H1021" s="69" t="s">
        <v>1317</v>
      </c>
      <c r="I1021" s="69" t="s">
        <v>1318</v>
      </c>
      <c r="J1021" s="67" t="s">
        <v>1319</v>
      </c>
      <c r="K1021" s="67" t="s">
        <v>47</v>
      </c>
      <c r="L1021" s="67">
        <v>30</v>
      </c>
      <c r="M1021" s="67" t="s">
        <v>31</v>
      </c>
      <c r="N1021" s="67" t="s">
        <v>126</v>
      </c>
      <c r="O1021" s="67" t="s">
        <v>48</v>
      </c>
      <c r="P1021" s="67" t="s">
        <v>49</v>
      </c>
      <c r="Q1021" s="67" t="s">
        <v>36</v>
      </c>
      <c r="R1021" s="67" t="s">
        <v>50</v>
      </c>
      <c r="S1021" s="67" t="s">
        <v>127</v>
      </c>
      <c r="T1021" s="67" t="s">
        <v>36</v>
      </c>
      <c r="U1021" s="67" t="s">
        <v>51</v>
      </c>
      <c r="V1021" s="67" t="s">
        <v>37</v>
      </c>
      <c r="W1021" s="67" t="s">
        <v>160</v>
      </c>
      <c r="X1021" s="67" t="s">
        <v>71</v>
      </c>
      <c r="Y1021" s="67" t="s">
        <v>163</v>
      </c>
      <c r="Z1021" s="67" t="s">
        <v>40</v>
      </c>
      <c r="AA1021" s="67" t="s">
        <v>1320</v>
      </c>
      <c r="AB1021" s="67"/>
      <c r="AC1021" s="67"/>
      <c r="AD1021" s="67"/>
      <c r="AE1021" s="67"/>
    </row>
    <row r="1022" spans="1:31" hidden="1" x14ac:dyDescent="0.25">
      <c r="A1022" s="66">
        <v>43604</v>
      </c>
      <c r="B1022" s="67">
        <v>5549</v>
      </c>
      <c r="C1022" s="67">
        <v>5937</v>
      </c>
      <c r="D1022" s="67" t="s">
        <v>1989</v>
      </c>
      <c r="E1022" s="67" t="s">
        <v>79</v>
      </c>
      <c r="F1022" s="67" t="s">
        <v>59</v>
      </c>
      <c r="G1022" s="68"/>
      <c r="H1022" s="69" t="s">
        <v>1321</v>
      </c>
      <c r="I1022" s="69" t="s">
        <v>1322</v>
      </c>
      <c r="J1022" s="67" t="s">
        <v>1323</v>
      </c>
      <c r="K1022" s="67" t="s">
        <v>47</v>
      </c>
      <c r="L1022" s="67"/>
      <c r="M1022" s="67" t="s">
        <v>31</v>
      </c>
      <c r="N1022" s="67" t="s">
        <v>459</v>
      </c>
      <c r="O1022" s="67" t="s">
        <v>48</v>
      </c>
      <c r="P1022" s="67" t="s">
        <v>49</v>
      </c>
      <c r="Q1022" s="67" t="s">
        <v>378</v>
      </c>
      <c r="R1022" s="67" t="s">
        <v>50</v>
      </c>
      <c r="S1022" s="67" t="s">
        <v>127</v>
      </c>
      <c r="T1022" s="67" t="s">
        <v>36</v>
      </c>
      <c r="U1022" s="67" t="s">
        <v>51</v>
      </c>
      <c r="V1022" s="67" t="s">
        <v>37</v>
      </c>
      <c r="W1022" s="67" t="s">
        <v>128</v>
      </c>
      <c r="X1022" s="67" t="s">
        <v>39</v>
      </c>
      <c r="Y1022" s="67" t="s">
        <v>104</v>
      </c>
      <c r="Z1022" s="67" t="s">
        <v>52</v>
      </c>
      <c r="AA1022" s="67" t="s">
        <v>1324</v>
      </c>
      <c r="AB1022" s="67"/>
      <c r="AC1022" s="67"/>
      <c r="AD1022" s="67"/>
      <c r="AE1022" s="67"/>
    </row>
    <row r="1023" spans="1:31" hidden="1" x14ac:dyDescent="0.25">
      <c r="A1023" s="66">
        <v>43603</v>
      </c>
      <c r="B1023" s="67">
        <v>5546</v>
      </c>
      <c r="C1023" s="67">
        <v>5934</v>
      </c>
      <c r="D1023" s="67" t="s">
        <v>1325</v>
      </c>
      <c r="E1023" s="67" t="s">
        <v>58</v>
      </c>
      <c r="F1023" s="67" t="s">
        <v>59</v>
      </c>
      <c r="G1023" s="68">
        <v>0.58333333333333337</v>
      </c>
      <c r="H1023" s="69" t="s">
        <v>1326</v>
      </c>
      <c r="I1023" s="69" t="s">
        <v>1327</v>
      </c>
      <c r="J1023" s="67" t="s">
        <v>1328</v>
      </c>
      <c r="K1023" s="67" t="s">
        <v>47</v>
      </c>
      <c r="L1023" s="67">
        <v>37</v>
      </c>
      <c r="M1023" s="67" t="s">
        <v>31</v>
      </c>
      <c r="N1023" s="67" t="s">
        <v>32</v>
      </c>
      <c r="O1023" s="67" t="s">
        <v>451</v>
      </c>
      <c r="P1023" s="67" t="s">
        <v>62</v>
      </c>
      <c r="Q1023" s="67" t="s">
        <v>378</v>
      </c>
      <c r="R1023" s="67" t="s">
        <v>35</v>
      </c>
      <c r="S1023" s="67" t="s">
        <v>43</v>
      </c>
      <c r="T1023" s="67" t="s">
        <v>36</v>
      </c>
      <c r="U1023" s="67" t="s">
        <v>44</v>
      </c>
      <c r="V1023" s="67" t="s">
        <v>37</v>
      </c>
      <c r="W1023" s="67" t="s">
        <v>149</v>
      </c>
      <c r="X1023" s="67" t="s">
        <v>71</v>
      </c>
      <c r="Y1023" s="67" t="s">
        <v>103</v>
      </c>
      <c r="Z1023" s="67" t="s">
        <v>45</v>
      </c>
      <c r="AA1023" s="67" t="s">
        <v>1329</v>
      </c>
      <c r="AB1023" s="67" t="s">
        <v>1330</v>
      </c>
      <c r="AC1023" s="67" t="s">
        <v>1331</v>
      </c>
      <c r="AD1023" s="67" t="s">
        <v>1332</v>
      </c>
      <c r="AE1023" s="67"/>
    </row>
    <row r="1024" spans="1:31" hidden="1" x14ac:dyDescent="0.25">
      <c r="A1024" s="66">
        <v>43602</v>
      </c>
      <c r="B1024" s="67">
        <v>6346</v>
      </c>
      <c r="C1024" s="67">
        <v>6967</v>
      </c>
      <c r="D1024" s="67" t="s">
        <v>6512</v>
      </c>
      <c r="E1024" s="67" t="s">
        <v>2178</v>
      </c>
      <c r="F1024" s="67" t="s">
        <v>2178</v>
      </c>
      <c r="G1024" s="68">
        <v>0.89583333333333337</v>
      </c>
      <c r="H1024" s="69" t="s">
        <v>6513</v>
      </c>
      <c r="I1024" s="69" t="s">
        <v>6514</v>
      </c>
      <c r="J1024" s="67" t="s">
        <v>6515</v>
      </c>
      <c r="K1024" s="67" t="s">
        <v>47</v>
      </c>
      <c r="L1024" s="67"/>
      <c r="M1024" s="67" t="s">
        <v>31</v>
      </c>
      <c r="N1024" s="67" t="s">
        <v>126</v>
      </c>
      <c r="O1024" s="67" t="s">
        <v>36</v>
      </c>
      <c r="P1024" s="67" t="s">
        <v>49</v>
      </c>
      <c r="Q1024" s="67" t="s">
        <v>36</v>
      </c>
      <c r="R1024" s="67" t="s">
        <v>56</v>
      </c>
      <c r="S1024" s="67" t="s">
        <v>57</v>
      </c>
      <c r="T1024" s="67" t="s">
        <v>36</v>
      </c>
      <c r="U1024" s="67" t="s">
        <v>36</v>
      </c>
      <c r="V1024" s="67" t="s">
        <v>37</v>
      </c>
      <c r="W1024" s="67" t="s">
        <v>128</v>
      </c>
      <c r="X1024" s="67" t="s">
        <v>39</v>
      </c>
      <c r="Y1024" s="67" t="s">
        <v>103</v>
      </c>
      <c r="Z1024" s="67" t="s">
        <v>52</v>
      </c>
      <c r="AA1024" s="67" t="s">
        <v>6516</v>
      </c>
      <c r="AB1024" s="67"/>
      <c r="AC1024" s="67"/>
      <c r="AD1024" s="67"/>
      <c r="AE1024" s="67"/>
    </row>
    <row r="1025" spans="1:31" hidden="1" x14ac:dyDescent="0.25">
      <c r="A1025" s="66">
        <v>43602</v>
      </c>
      <c r="B1025" s="67">
        <v>6346</v>
      </c>
      <c r="C1025" s="67">
        <v>6968</v>
      </c>
      <c r="D1025" s="67" t="s">
        <v>6512</v>
      </c>
      <c r="E1025" s="67" t="s">
        <v>2178</v>
      </c>
      <c r="F1025" s="67" t="s">
        <v>2178</v>
      </c>
      <c r="G1025" s="68">
        <v>0.89583333333333337</v>
      </c>
      <c r="H1025" s="69" t="s">
        <v>6513</v>
      </c>
      <c r="I1025" s="69" t="s">
        <v>6514</v>
      </c>
      <c r="J1025" s="67" t="s">
        <v>6515</v>
      </c>
      <c r="K1025" s="67" t="s">
        <v>30</v>
      </c>
      <c r="L1025" s="67"/>
      <c r="M1025" s="67" t="s">
        <v>31</v>
      </c>
      <c r="N1025" s="67" t="s">
        <v>126</v>
      </c>
      <c r="O1025" s="67" t="s">
        <v>36</v>
      </c>
      <c r="P1025" s="67" t="s">
        <v>49</v>
      </c>
      <c r="Q1025" s="67" t="s">
        <v>36</v>
      </c>
      <c r="R1025" s="67" t="s">
        <v>56</v>
      </c>
      <c r="S1025" s="67" t="s">
        <v>57</v>
      </c>
      <c r="T1025" s="67" t="s">
        <v>36</v>
      </c>
      <c r="U1025" s="67" t="s">
        <v>36</v>
      </c>
      <c r="V1025" s="67" t="s">
        <v>37</v>
      </c>
      <c r="W1025" s="67" t="s">
        <v>128</v>
      </c>
      <c r="X1025" s="67" t="s">
        <v>39</v>
      </c>
      <c r="Y1025" s="67" t="s">
        <v>103</v>
      </c>
      <c r="Z1025" s="67" t="s">
        <v>52</v>
      </c>
      <c r="AA1025" s="67" t="s">
        <v>6516</v>
      </c>
      <c r="AB1025" s="67"/>
      <c r="AC1025" s="67"/>
      <c r="AD1025" s="67"/>
      <c r="AE1025" s="67"/>
    </row>
    <row r="1026" spans="1:31" hidden="1" x14ac:dyDescent="0.25">
      <c r="A1026" s="66">
        <v>43602</v>
      </c>
      <c r="B1026" s="67">
        <v>5551</v>
      </c>
      <c r="C1026" s="67">
        <v>5941</v>
      </c>
      <c r="D1026" s="67" t="s">
        <v>1333</v>
      </c>
      <c r="E1026" s="67" t="s">
        <v>156</v>
      </c>
      <c r="F1026" s="67" t="s">
        <v>123</v>
      </c>
      <c r="G1026" s="68">
        <v>0.875</v>
      </c>
      <c r="H1026" s="69" t="s">
        <v>1334</v>
      </c>
      <c r="I1026" s="69" t="s">
        <v>1335</v>
      </c>
      <c r="J1026" s="67" t="s">
        <v>1336</v>
      </c>
      <c r="K1026" s="67" t="s">
        <v>47</v>
      </c>
      <c r="L1026" s="67">
        <v>49</v>
      </c>
      <c r="M1026" s="67" t="s">
        <v>31</v>
      </c>
      <c r="N1026" s="67" t="s">
        <v>32</v>
      </c>
      <c r="O1026" s="67" t="s">
        <v>48</v>
      </c>
      <c r="P1026" s="67" t="s">
        <v>62</v>
      </c>
      <c r="Q1026" s="67" t="s">
        <v>36</v>
      </c>
      <c r="R1026" s="67" t="s">
        <v>35</v>
      </c>
      <c r="S1026" s="67" t="s">
        <v>3823</v>
      </c>
      <c r="T1026" s="67" t="s">
        <v>36</v>
      </c>
      <c r="U1026" s="67" t="s">
        <v>44</v>
      </c>
      <c r="V1026" s="67" t="s">
        <v>37</v>
      </c>
      <c r="W1026" s="67" t="s">
        <v>386</v>
      </c>
      <c r="X1026" s="67" t="s">
        <v>71</v>
      </c>
      <c r="Y1026" s="67" t="s">
        <v>36</v>
      </c>
      <c r="Z1026" s="67" t="s">
        <v>45</v>
      </c>
      <c r="AA1026" s="67" t="s">
        <v>1337</v>
      </c>
      <c r="AB1026" s="67" t="s">
        <v>1338</v>
      </c>
      <c r="AC1026" s="67" t="s">
        <v>1339</v>
      </c>
      <c r="AD1026" s="67"/>
      <c r="AE1026" s="67"/>
    </row>
    <row r="1027" spans="1:31" hidden="1" x14ac:dyDescent="0.25">
      <c r="A1027" s="66">
        <v>43601</v>
      </c>
      <c r="B1027" s="67">
        <v>5544</v>
      </c>
      <c r="C1027" s="67">
        <v>5932</v>
      </c>
      <c r="D1027" s="67" t="s">
        <v>1340</v>
      </c>
      <c r="E1027" s="67" t="s">
        <v>58</v>
      </c>
      <c r="F1027" s="67" t="s">
        <v>59</v>
      </c>
      <c r="G1027" s="68">
        <v>0.90277777777777779</v>
      </c>
      <c r="H1027" s="69" t="s">
        <v>1341</v>
      </c>
      <c r="I1027" s="69" t="s">
        <v>1342</v>
      </c>
      <c r="J1027" s="67" t="s">
        <v>1343</v>
      </c>
      <c r="K1027" s="67" t="s">
        <v>30</v>
      </c>
      <c r="L1027" s="67">
        <v>35</v>
      </c>
      <c r="M1027" s="67" t="s">
        <v>31</v>
      </c>
      <c r="N1027" s="67" t="s">
        <v>459</v>
      </c>
      <c r="O1027" s="67" t="s">
        <v>385</v>
      </c>
      <c r="P1027" s="67" t="s">
        <v>491</v>
      </c>
      <c r="Q1027" s="67" t="s">
        <v>36</v>
      </c>
      <c r="R1027" s="67" t="s">
        <v>83</v>
      </c>
      <c r="S1027" s="67" t="s">
        <v>43</v>
      </c>
      <c r="T1027" s="67" t="s">
        <v>36</v>
      </c>
      <c r="U1027" s="67" t="s">
        <v>51</v>
      </c>
      <c r="V1027" s="67" t="s">
        <v>37</v>
      </c>
      <c r="W1027" s="67" t="s">
        <v>38</v>
      </c>
      <c r="X1027" s="67" t="s">
        <v>39</v>
      </c>
      <c r="Y1027" s="67" t="s">
        <v>112</v>
      </c>
      <c r="Z1027" s="67" t="s">
        <v>52</v>
      </c>
      <c r="AA1027" s="67" t="s">
        <v>1344</v>
      </c>
      <c r="AB1027" s="67" t="s">
        <v>1345</v>
      </c>
      <c r="AC1027" s="67" t="s">
        <v>1346</v>
      </c>
      <c r="AD1027" s="67"/>
      <c r="AE1027" s="67"/>
    </row>
    <row r="1028" spans="1:31" hidden="1" x14ac:dyDescent="0.25">
      <c r="A1028" s="66">
        <v>43601</v>
      </c>
      <c r="B1028" s="67">
        <v>5543</v>
      </c>
      <c r="C1028" s="67">
        <v>5931</v>
      </c>
      <c r="D1028" s="67" t="s">
        <v>1347</v>
      </c>
      <c r="E1028" s="67" t="s">
        <v>297</v>
      </c>
      <c r="F1028" s="67" t="s">
        <v>46</v>
      </c>
      <c r="G1028" s="68">
        <v>0.71527777777777779</v>
      </c>
      <c r="H1028" s="69" t="s">
        <v>1348</v>
      </c>
      <c r="I1028" s="69" t="s">
        <v>1349</v>
      </c>
      <c r="J1028" s="67" t="s">
        <v>1350</v>
      </c>
      <c r="K1028" s="67" t="s">
        <v>47</v>
      </c>
      <c r="L1028" s="67">
        <v>51</v>
      </c>
      <c r="M1028" s="67" t="s">
        <v>31</v>
      </c>
      <c r="N1028" s="67" t="s">
        <v>36</v>
      </c>
      <c r="O1028" s="67" t="s">
        <v>36</v>
      </c>
      <c r="P1028" s="67" t="s">
        <v>33</v>
      </c>
      <c r="Q1028" s="67" t="s">
        <v>36</v>
      </c>
      <c r="R1028" s="67" t="s">
        <v>35</v>
      </c>
      <c r="S1028" s="67" t="s">
        <v>43</v>
      </c>
      <c r="T1028" s="67" t="s">
        <v>36</v>
      </c>
      <c r="U1028" s="67" t="s">
        <v>70</v>
      </c>
      <c r="V1028" s="67" t="s">
        <v>37</v>
      </c>
      <c r="W1028" s="67" t="s">
        <v>54</v>
      </c>
      <c r="X1028" s="67" t="s">
        <v>39</v>
      </c>
      <c r="Y1028" s="67" t="s">
        <v>39</v>
      </c>
      <c r="Z1028" s="67" t="s">
        <v>40</v>
      </c>
      <c r="AA1028" s="67" t="s">
        <v>1351</v>
      </c>
      <c r="AB1028" s="67" t="s">
        <v>1352</v>
      </c>
      <c r="AC1028" s="67" t="s">
        <v>1353</v>
      </c>
      <c r="AD1028" s="67" t="s">
        <v>1351</v>
      </c>
      <c r="AE1028" s="67"/>
    </row>
    <row r="1029" spans="1:31" hidden="1" x14ac:dyDescent="0.25">
      <c r="A1029" s="66">
        <v>43600</v>
      </c>
      <c r="B1029" s="67">
        <v>5602</v>
      </c>
      <c r="C1029" s="67">
        <v>6015</v>
      </c>
      <c r="D1029" s="67" t="s">
        <v>1893</v>
      </c>
      <c r="E1029" s="67" t="s">
        <v>404</v>
      </c>
      <c r="F1029" s="67" t="s">
        <v>405</v>
      </c>
      <c r="G1029" s="68"/>
      <c r="H1029" s="69" t="s">
        <v>1990</v>
      </c>
      <c r="I1029" s="69" t="s">
        <v>5435</v>
      </c>
      <c r="J1029" s="67" t="s">
        <v>1991</v>
      </c>
      <c r="K1029" s="67" t="s">
        <v>47</v>
      </c>
      <c r="L1029" s="67">
        <v>65</v>
      </c>
      <c r="M1029" s="67" t="s">
        <v>164</v>
      </c>
      <c r="N1029" s="67" t="s">
        <v>459</v>
      </c>
      <c r="O1029" s="67" t="s">
        <v>53</v>
      </c>
      <c r="P1029" s="67" t="s">
        <v>33</v>
      </c>
      <c r="Q1029" s="67" t="s">
        <v>60</v>
      </c>
      <c r="R1029" s="67" t="s">
        <v>76</v>
      </c>
      <c r="S1029" s="67" t="s">
        <v>65</v>
      </c>
      <c r="T1029" s="67" t="s">
        <v>147</v>
      </c>
      <c r="U1029" s="67" t="s">
        <v>109</v>
      </c>
      <c r="V1029" s="67" t="s">
        <v>66</v>
      </c>
      <c r="W1029" s="67" t="s">
        <v>54</v>
      </c>
      <c r="X1029" s="67" t="s">
        <v>107</v>
      </c>
      <c r="Y1029" s="67" t="s">
        <v>129</v>
      </c>
      <c r="Z1029" s="67" t="s">
        <v>108</v>
      </c>
      <c r="AA1029" s="67" t="s">
        <v>1992</v>
      </c>
      <c r="AB1029" s="67"/>
      <c r="AC1029" s="67"/>
      <c r="AD1029" s="67"/>
      <c r="AE1029" s="67"/>
    </row>
    <row r="1030" spans="1:31" hidden="1" x14ac:dyDescent="0.25">
      <c r="A1030" s="66">
        <v>43600</v>
      </c>
      <c r="B1030" s="67">
        <v>5545</v>
      </c>
      <c r="C1030" s="67">
        <v>5933</v>
      </c>
      <c r="D1030" s="67" t="s">
        <v>1354</v>
      </c>
      <c r="E1030" s="67" t="s">
        <v>1355</v>
      </c>
      <c r="F1030" s="67" t="s">
        <v>46</v>
      </c>
      <c r="G1030" s="68"/>
      <c r="H1030" s="69" t="s">
        <v>1356</v>
      </c>
      <c r="I1030" s="69" t="s">
        <v>1357</v>
      </c>
      <c r="J1030" s="67" t="s">
        <v>1358</v>
      </c>
      <c r="K1030" s="67" t="s">
        <v>47</v>
      </c>
      <c r="L1030" s="67">
        <v>65</v>
      </c>
      <c r="M1030" s="67" t="s">
        <v>31</v>
      </c>
      <c r="N1030" s="67" t="s">
        <v>36</v>
      </c>
      <c r="O1030" s="67" t="s">
        <v>368</v>
      </c>
      <c r="P1030" s="67" t="s">
        <v>42</v>
      </c>
      <c r="Q1030" s="67" t="s">
        <v>60</v>
      </c>
      <c r="R1030" s="67" t="s">
        <v>35</v>
      </c>
      <c r="S1030" s="67" t="s">
        <v>43</v>
      </c>
      <c r="T1030" s="67" t="s">
        <v>36</v>
      </c>
      <c r="U1030" s="67" t="s">
        <v>44</v>
      </c>
      <c r="V1030" s="67" t="s">
        <v>37</v>
      </c>
      <c r="W1030" s="67" t="s">
        <v>38</v>
      </c>
      <c r="X1030" s="67" t="s">
        <v>39</v>
      </c>
      <c r="Y1030" s="67" t="s">
        <v>103</v>
      </c>
      <c r="Z1030" s="67" t="s">
        <v>45</v>
      </c>
      <c r="AA1030" s="67" t="s">
        <v>1359</v>
      </c>
      <c r="AB1030" s="67" t="s">
        <v>1360</v>
      </c>
      <c r="AC1030" s="67" t="s">
        <v>1361</v>
      </c>
      <c r="AD1030" s="67"/>
      <c r="AE1030" s="67"/>
    </row>
    <row r="1031" spans="1:31" hidden="1" x14ac:dyDescent="0.25">
      <c r="A1031" s="66">
        <v>43600</v>
      </c>
      <c r="B1031" s="67">
        <v>5542</v>
      </c>
      <c r="C1031" s="67">
        <v>5930</v>
      </c>
      <c r="D1031" s="67" t="s">
        <v>1362</v>
      </c>
      <c r="E1031" s="67" t="s">
        <v>586</v>
      </c>
      <c r="F1031" s="67" t="s">
        <v>587</v>
      </c>
      <c r="G1031" s="68"/>
      <c r="H1031" s="69" t="s">
        <v>1363</v>
      </c>
      <c r="I1031" s="69" t="s">
        <v>1364</v>
      </c>
      <c r="J1031" s="67" t="s">
        <v>1365</v>
      </c>
      <c r="K1031" s="67" t="s">
        <v>47</v>
      </c>
      <c r="L1031" s="67">
        <v>72</v>
      </c>
      <c r="M1031" s="67" t="s">
        <v>31</v>
      </c>
      <c r="N1031" s="67" t="s">
        <v>36</v>
      </c>
      <c r="O1031" s="67" t="s">
        <v>48</v>
      </c>
      <c r="P1031" s="67" t="s">
        <v>42</v>
      </c>
      <c r="Q1031" s="67" t="s">
        <v>60</v>
      </c>
      <c r="R1031" s="67" t="s">
        <v>35</v>
      </c>
      <c r="S1031" s="67" t="s">
        <v>57</v>
      </c>
      <c r="T1031" s="67" t="s">
        <v>36</v>
      </c>
      <c r="U1031" s="67" t="s">
        <v>44</v>
      </c>
      <c r="V1031" s="67" t="s">
        <v>37</v>
      </c>
      <c r="W1031" s="67" t="s">
        <v>36</v>
      </c>
      <c r="X1031" s="67" t="s">
        <v>39</v>
      </c>
      <c r="Y1031" s="67" t="s">
        <v>103</v>
      </c>
      <c r="Z1031" s="67" t="s">
        <v>45</v>
      </c>
      <c r="AA1031" s="67" t="s">
        <v>1366</v>
      </c>
      <c r="AB1031" s="67" t="s">
        <v>1367</v>
      </c>
      <c r="AC1031" s="67"/>
      <c r="AD1031" s="67"/>
      <c r="AE1031" s="67"/>
    </row>
    <row r="1032" spans="1:31" hidden="1" x14ac:dyDescent="0.25">
      <c r="A1032" s="66">
        <v>43600</v>
      </c>
      <c r="B1032" s="67">
        <v>5541</v>
      </c>
      <c r="C1032" s="67">
        <v>5928</v>
      </c>
      <c r="D1032" s="67" t="s">
        <v>1368</v>
      </c>
      <c r="E1032" s="67" t="s">
        <v>1084</v>
      </c>
      <c r="F1032" s="67" t="s">
        <v>41</v>
      </c>
      <c r="G1032" s="68">
        <v>0.69930555555555551</v>
      </c>
      <c r="H1032" s="69" t="s">
        <v>1369</v>
      </c>
      <c r="I1032" s="69" t="s">
        <v>1370</v>
      </c>
      <c r="J1032" s="67" t="s">
        <v>1371</v>
      </c>
      <c r="K1032" s="67" t="s">
        <v>47</v>
      </c>
      <c r="L1032" s="67">
        <v>80</v>
      </c>
      <c r="M1032" s="67" t="s">
        <v>134</v>
      </c>
      <c r="N1032" s="67" t="s">
        <v>36</v>
      </c>
      <c r="O1032" s="67" t="s">
        <v>53</v>
      </c>
      <c r="P1032" s="67" t="s">
        <v>33</v>
      </c>
      <c r="Q1032" s="67" t="s">
        <v>60</v>
      </c>
      <c r="R1032" s="67" t="s">
        <v>35</v>
      </c>
      <c r="S1032" s="67" t="s">
        <v>65</v>
      </c>
      <c r="T1032" s="67" t="s">
        <v>36</v>
      </c>
      <c r="U1032" s="67" t="s">
        <v>109</v>
      </c>
      <c r="V1032" s="67" t="s">
        <v>66</v>
      </c>
      <c r="W1032" s="67" t="s">
        <v>54</v>
      </c>
      <c r="X1032" s="67" t="s">
        <v>107</v>
      </c>
      <c r="Y1032" s="67" t="s">
        <v>129</v>
      </c>
      <c r="Z1032" s="67" t="s">
        <v>108</v>
      </c>
      <c r="AA1032" s="67" t="s">
        <v>3722</v>
      </c>
      <c r="AB1032" s="67" t="s">
        <v>1372</v>
      </c>
      <c r="AC1032" s="67" t="s">
        <v>3723</v>
      </c>
      <c r="AD1032" s="67"/>
      <c r="AE1032" s="67"/>
    </row>
    <row r="1033" spans="1:31" hidden="1" x14ac:dyDescent="0.25">
      <c r="A1033" s="66">
        <v>43600</v>
      </c>
      <c r="B1033" s="67">
        <v>5541</v>
      </c>
      <c r="C1033" s="67">
        <v>5929</v>
      </c>
      <c r="D1033" s="67" t="s">
        <v>1368</v>
      </c>
      <c r="E1033" s="67" t="s">
        <v>1084</v>
      </c>
      <c r="F1033" s="67" t="s">
        <v>41</v>
      </c>
      <c r="G1033" s="68">
        <v>0.69930555555555551</v>
      </c>
      <c r="H1033" s="69" t="s">
        <v>1369</v>
      </c>
      <c r="I1033" s="69" t="s">
        <v>1370</v>
      </c>
      <c r="J1033" s="67" t="s">
        <v>1371</v>
      </c>
      <c r="K1033" s="67" t="s">
        <v>30</v>
      </c>
      <c r="L1033" s="67">
        <v>80</v>
      </c>
      <c r="M1033" s="67" t="s">
        <v>134</v>
      </c>
      <c r="N1033" s="67" t="s">
        <v>36</v>
      </c>
      <c r="O1033" s="67" t="s">
        <v>53</v>
      </c>
      <c r="P1033" s="67" t="s">
        <v>49</v>
      </c>
      <c r="Q1033" s="67" t="s">
        <v>60</v>
      </c>
      <c r="R1033" s="67" t="s">
        <v>50</v>
      </c>
      <c r="S1033" s="67" t="s">
        <v>65</v>
      </c>
      <c r="T1033" s="67" t="s">
        <v>36</v>
      </c>
      <c r="U1033" s="67" t="s">
        <v>51</v>
      </c>
      <c r="V1033" s="67" t="s">
        <v>66</v>
      </c>
      <c r="W1033" s="67" t="s">
        <v>54</v>
      </c>
      <c r="X1033" s="67" t="s">
        <v>107</v>
      </c>
      <c r="Y1033" s="67" t="s">
        <v>129</v>
      </c>
      <c r="Z1033" s="67" t="s">
        <v>108</v>
      </c>
      <c r="AA1033" s="67" t="s">
        <v>3722</v>
      </c>
      <c r="AB1033" s="67" t="s">
        <v>1372</v>
      </c>
      <c r="AC1033" s="67" t="s">
        <v>3723</v>
      </c>
      <c r="AD1033" s="67"/>
      <c r="AE1033" s="67"/>
    </row>
    <row r="1034" spans="1:31" hidden="1" x14ac:dyDescent="0.25">
      <c r="A1034" s="66">
        <v>43600</v>
      </c>
      <c r="B1034" s="67">
        <v>5540</v>
      </c>
      <c r="C1034" s="67">
        <v>5922</v>
      </c>
      <c r="D1034" s="67" t="s">
        <v>1373</v>
      </c>
      <c r="E1034" s="67" t="s">
        <v>125</v>
      </c>
      <c r="F1034" s="67" t="s">
        <v>46</v>
      </c>
      <c r="G1034" s="68"/>
      <c r="H1034" s="69" t="s">
        <v>1374</v>
      </c>
      <c r="I1034" s="69" t="s">
        <v>1375</v>
      </c>
      <c r="J1034" s="67" t="s">
        <v>1376</v>
      </c>
      <c r="K1034" s="67" t="s">
        <v>47</v>
      </c>
      <c r="L1034" s="67"/>
      <c r="M1034" s="67" t="s">
        <v>31</v>
      </c>
      <c r="N1034" s="67" t="s">
        <v>126</v>
      </c>
      <c r="O1034" s="67" t="s">
        <v>36</v>
      </c>
      <c r="P1034" s="67" t="s">
        <v>49</v>
      </c>
      <c r="Q1034" s="67" t="s">
        <v>36</v>
      </c>
      <c r="R1034" s="67" t="s">
        <v>50</v>
      </c>
      <c r="S1034" s="67" t="s">
        <v>127</v>
      </c>
      <c r="T1034" s="67" t="s">
        <v>36</v>
      </c>
      <c r="U1034" s="67" t="s">
        <v>51</v>
      </c>
      <c r="V1034" s="67" t="s">
        <v>37</v>
      </c>
      <c r="W1034" s="67" t="s">
        <v>301</v>
      </c>
      <c r="X1034" s="67" t="s">
        <v>132</v>
      </c>
      <c r="Y1034" s="67" t="s">
        <v>112</v>
      </c>
      <c r="Z1034" s="67" t="s">
        <v>52</v>
      </c>
      <c r="AA1034" s="67" t="s">
        <v>1377</v>
      </c>
      <c r="AB1034" s="67" t="s">
        <v>1378</v>
      </c>
      <c r="AC1034" s="67" t="s">
        <v>1379</v>
      </c>
      <c r="AD1034" s="67"/>
      <c r="AE1034" s="67"/>
    </row>
    <row r="1035" spans="1:31" hidden="1" x14ac:dyDescent="0.25">
      <c r="A1035" s="66">
        <v>43600</v>
      </c>
      <c r="B1035" s="67">
        <v>5540</v>
      </c>
      <c r="C1035" s="67">
        <v>5923</v>
      </c>
      <c r="D1035" s="67" t="s">
        <v>1373</v>
      </c>
      <c r="E1035" s="67" t="s">
        <v>125</v>
      </c>
      <c r="F1035" s="67" t="s">
        <v>46</v>
      </c>
      <c r="G1035" s="68"/>
      <c r="H1035" s="69" t="s">
        <v>1374</v>
      </c>
      <c r="I1035" s="69" t="s">
        <v>1375</v>
      </c>
      <c r="J1035" s="67" t="s">
        <v>1376</v>
      </c>
      <c r="K1035" s="67" t="s">
        <v>47</v>
      </c>
      <c r="L1035" s="67"/>
      <c r="M1035" s="67" t="s">
        <v>31</v>
      </c>
      <c r="N1035" s="67" t="s">
        <v>126</v>
      </c>
      <c r="O1035" s="67" t="s">
        <v>36</v>
      </c>
      <c r="P1035" s="67" t="s">
        <v>49</v>
      </c>
      <c r="Q1035" s="67" t="s">
        <v>36</v>
      </c>
      <c r="R1035" s="67" t="s">
        <v>50</v>
      </c>
      <c r="S1035" s="67" t="s">
        <v>127</v>
      </c>
      <c r="T1035" s="67" t="s">
        <v>36</v>
      </c>
      <c r="U1035" s="67" t="s">
        <v>51</v>
      </c>
      <c r="V1035" s="67" t="s">
        <v>37</v>
      </c>
      <c r="W1035" s="67" t="s">
        <v>301</v>
      </c>
      <c r="X1035" s="67" t="s">
        <v>132</v>
      </c>
      <c r="Y1035" s="67" t="s">
        <v>112</v>
      </c>
      <c r="Z1035" s="67" t="s">
        <v>52</v>
      </c>
      <c r="AA1035" s="67" t="s">
        <v>1377</v>
      </c>
      <c r="AB1035" s="67" t="s">
        <v>1378</v>
      </c>
      <c r="AC1035" s="67" t="s">
        <v>1379</v>
      </c>
      <c r="AD1035" s="67"/>
      <c r="AE1035" s="67"/>
    </row>
    <row r="1036" spans="1:31" hidden="1" x14ac:dyDescent="0.25">
      <c r="A1036" s="66">
        <v>43600</v>
      </c>
      <c r="B1036" s="67">
        <v>5540</v>
      </c>
      <c r="C1036" s="67">
        <v>5924</v>
      </c>
      <c r="D1036" s="67" t="s">
        <v>1373</v>
      </c>
      <c r="E1036" s="67" t="s">
        <v>125</v>
      </c>
      <c r="F1036" s="67" t="s">
        <v>46</v>
      </c>
      <c r="G1036" s="68"/>
      <c r="H1036" s="69" t="s">
        <v>1374</v>
      </c>
      <c r="I1036" s="69" t="s">
        <v>1375</v>
      </c>
      <c r="J1036" s="67" t="s">
        <v>1376</v>
      </c>
      <c r="K1036" s="67" t="s">
        <v>47</v>
      </c>
      <c r="L1036" s="67"/>
      <c r="M1036" s="67" t="s">
        <v>31</v>
      </c>
      <c r="N1036" s="67" t="s">
        <v>126</v>
      </c>
      <c r="O1036" s="67" t="s">
        <v>36</v>
      </c>
      <c r="P1036" s="67" t="s">
        <v>49</v>
      </c>
      <c r="Q1036" s="67" t="s">
        <v>36</v>
      </c>
      <c r="R1036" s="67" t="s">
        <v>50</v>
      </c>
      <c r="S1036" s="67" t="s">
        <v>127</v>
      </c>
      <c r="T1036" s="67" t="s">
        <v>36</v>
      </c>
      <c r="U1036" s="67" t="s">
        <v>51</v>
      </c>
      <c r="V1036" s="67" t="s">
        <v>37</v>
      </c>
      <c r="W1036" s="67" t="s">
        <v>301</v>
      </c>
      <c r="X1036" s="67" t="s">
        <v>132</v>
      </c>
      <c r="Y1036" s="67" t="s">
        <v>112</v>
      </c>
      <c r="Z1036" s="67" t="s">
        <v>52</v>
      </c>
      <c r="AA1036" s="67" t="s">
        <v>1377</v>
      </c>
      <c r="AB1036" s="67" t="s">
        <v>1378</v>
      </c>
      <c r="AC1036" s="67" t="s">
        <v>1379</v>
      </c>
      <c r="AD1036" s="67"/>
      <c r="AE1036" s="67"/>
    </row>
    <row r="1037" spans="1:31" hidden="1" x14ac:dyDescent="0.25">
      <c r="A1037" s="66">
        <v>43600</v>
      </c>
      <c r="B1037" s="67">
        <v>5540</v>
      </c>
      <c r="C1037" s="67">
        <v>5925</v>
      </c>
      <c r="D1037" s="67" t="s">
        <v>1373</v>
      </c>
      <c r="E1037" s="67" t="s">
        <v>125</v>
      </c>
      <c r="F1037" s="67" t="s">
        <v>46</v>
      </c>
      <c r="G1037" s="68"/>
      <c r="H1037" s="69" t="s">
        <v>1374</v>
      </c>
      <c r="I1037" s="69" t="s">
        <v>1375</v>
      </c>
      <c r="J1037" s="67" t="s">
        <v>1376</v>
      </c>
      <c r="K1037" s="67" t="s">
        <v>47</v>
      </c>
      <c r="L1037" s="67"/>
      <c r="M1037" s="67" t="s">
        <v>31</v>
      </c>
      <c r="N1037" s="67" t="s">
        <v>126</v>
      </c>
      <c r="O1037" s="67" t="s">
        <v>36</v>
      </c>
      <c r="P1037" s="67" t="s">
        <v>49</v>
      </c>
      <c r="Q1037" s="67" t="s">
        <v>36</v>
      </c>
      <c r="R1037" s="67" t="s">
        <v>50</v>
      </c>
      <c r="S1037" s="67" t="s">
        <v>127</v>
      </c>
      <c r="T1037" s="67" t="s">
        <v>36</v>
      </c>
      <c r="U1037" s="67" t="s">
        <v>51</v>
      </c>
      <c r="V1037" s="67" t="s">
        <v>37</v>
      </c>
      <c r="W1037" s="67" t="s">
        <v>301</v>
      </c>
      <c r="X1037" s="67" t="s">
        <v>132</v>
      </c>
      <c r="Y1037" s="67" t="s">
        <v>112</v>
      </c>
      <c r="Z1037" s="67" t="s">
        <v>52</v>
      </c>
      <c r="AA1037" s="67" t="s">
        <v>1377</v>
      </c>
      <c r="AB1037" s="67" t="s">
        <v>1378</v>
      </c>
      <c r="AC1037" s="67" t="s">
        <v>1379</v>
      </c>
      <c r="AD1037" s="67"/>
      <c r="AE1037" s="67"/>
    </row>
    <row r="1038" spans="1:31" hidden="1" x14ac:dyDescent="0.25">
      <c r="A1038" s="66">
        <v>43600</v>
      </c>
      <c r="B1038" s="67">
        <v>5540</v>
      </c>
      <c r="C1038" s="67">
        <v>5926</v>
      </c>
      <c r="D1038" s="67" t="s">
        <v>1373</v>
      </c>
      <c r="E1038" s="67" t="s">
        <v>125</v>
      </c>
      <c r="F1038" s="67" t="s">
        <v>46</v>
      </c>
      <c r="G1038" s="68"/>
      <c r="H1038" s="69" t="s">
        <v>1374</v>
      </c>
      <c r="I1038" s="69" t="s">
        <v>1375</v>
      </c>
      <c r="J1038" s="67" t="s">
        <v>1376</v>
      </c>
      <c r="K1038" s="67" t="s">
        <v>47</v>
      </c>
      <c r="L1038" s="67"/>
      <c r="M1038" s="67" t="s">
        <v>31</v>
      </c>
      <c r="N1038" s="67" t="s">
        <v>126</v>
      </c>
      <c r="O1038" s="67" t="s">
        <v>36</v>
      </c>
      <c r="P1038" s="67" t="s">
        <v>49</v>
      </c>
      <c r="Q1038" s="67" t="s">
        <v>36</v>
      </c>
      <c r="R1038" s="67" t="s">
        <v>50</v>
      </c>
      <c r="S1038" s="67" t="s">
        <v>127</v>
      </c>
      <c r="T1038" s="67" t="s">
        <v>36</v>
      </c>
      <c r="U1038" s="67" t="s">
        <v>51</v>
      </c>
      <c r="V1038" s="67" t="s">
        <v>37</v>
      </c>
      <c r="W1038" s="67" t="s">
        <v>301</v>
      </c>
      <c r="X1038" s="67" t="s">
        <v>132</v>
      </c>
      <c r="Y1038" s="67" t="s">
        <v>112</v>
      </c>
      <c r="Z1038" s="67" t="s">
        <v>52</v>
      </c>
      <c r="AA1038" s="67" t="s">
        <v>1377</v>
      </c>
      <c r="AB1038" s="67" t="s">
        <v>1378</v>
      </c>
      <c r="AC1038" s="67" t="s">
        <v>1379</v>
      </c>
      <c r="AD1038" s="67"/>
      <c r="AE1038" s="67"/>
    </row>
    <row r="1039" spans="1:31" hidden="1" x14ac:dyDescent="0.25">
      <c r="A1039" s="66">
        <v>43600</v>
      </c>
      <c r="B1039" s="67">
        <v>5540</v>
      </c>
      <c r="C1039" s="67">
        <v>5927</v>
      </c>
      <c r="D1039" s="67" t="s">
        <v>1373</v>
      </c>
      <c r="E1039" s="67" t="s">
        <v>125</v>
      </c>
      <c r="F1039" s="67" t="s">
        <v>46</v>
      </c>
      <c r="G1039" s="68"/>
      <c r="H1039" s="69" t="s">
        <v>1374</v>
      </c>
      <c r="I1039" s="69" t="s">
        <v>1375</v>
      </c>
      <c r="J1039" s="67" t="s">
        <v>1376</v>
      </c>
      <c r="K1039" s="67" t="s">
        <v>47</v>
      </c>
      <c r="L1039" s="67"/>
      <c r="M1039" s="67" t="s">
        <v>31</v>
      </c>
      <c r="N1039" s="67" t="s">
        <v>126</v>
      </c>
      <c r="O1039" s="67" t="s">
        <v>36</v>
      </c>
      <c r="P1039" s="67" t="s">
        <v>491</v>
      </c>
      <c r="Q1039" s="67" t="s">
        <v>36</v>
      </c>
      <c r="R1039" s="67" t="s">
        <v>50</v>
      </c>
      <c r="S1039" s="67" t="s">
        <v>127</v>
      </c>
      <c r="T1039" s="67" t="s">
        <v>36</v>
      </c>
      <c r="U1039" s="67" t="s">
        <v>51</v>
      </c>
      <c r="V1039" s="67" t="s">
        <v>37</v>
      </c>
      <c r="W1039" s="67" t="s">
        <v>301</v>
      </c>
      <c r="X1039" s="67" t="s">
        <v>132</v>
      </c>
      <c r="Y1039" s="67" t="s">
        <v>112</v>
      </c>
      <c r="Z1039" s="67" t="s">
        <v>52</v>
      </c>
      <c r="AA1039" s="67" t="s">
        <v>1377</v>
      </c>
      <c r="AB1039" s="67" t="s">
        <v>1378</v>
      </c>
      <c r="AC1039" s="67" t="s">
        <v>1379</v>
      </c>
      <c r="AD1039" s="67"/>
      <c r="AE1039" s="67"/>
    </row>
    <row r="1040" spans="1:31" hidden="1" x14ac:dyDescent="0.25">
      <c r="A1040" s="66">
        <v>43600</v>
      </c>
      <c r="B1040" s="67">
        <v>5539</v>
      </c>
      <c r="C1040" s="67">
        <v>5921</v>
      </c>
      <c r="D1040" s="67" t="s">
        <v>991</v>
      </c>
      <c r="E1040" s="67" t="s">
        <v>106</v>
      </c>
      <c r="F1040" s="67" t="s">
        <v>41</v>
      </c>
      <c r="G1040" s="68"/>
      <c r="H1040" s="69" t="s">
        <v>1380</v>
      </c>
      <c r="I1040" s="69" t="s">
        <v>1381</v>
      </c>
      <c r="J1040" s="67" t="s">
        <v>1382</v>
      </c>
      <c r="K1040" s="67" t="s">
        <v>47</v>
      </c>
      <c r="L1040" s="67">
        <v>60</v>
      </c>
      <c r="M1040" s="67" t="s">
        <v>31</v>
      </c>
      <c r="N1040" s="67" t="s">
        <v>36</v>
      </c>
      <c r="O1040" s="67" t="s">
        <v>36</v>
      </c>
      <c r="P1040" s="67" t="s">
        <v>42</v>
      </c>
      <c r="Q1040" s="67" t="s">
        <v>36</v>
      </c>
      <c r="R1040" s="67" t="s">
        <v>35</v>
      </c>
      <c r="S1040" s="67" t="s">
        <v>3823</v>
      </c>
      <c r="T1040" s="67" t="s">
        <v>36</v>
      </c>
      <c r="U1040" s="67" t="s">
        <v>44</v>
      </c>
      <c r="V1040" s="67" t="s">
        <v>37</v>
      </c>
      <c r="W1040" s="67" t="s">
        <v>36</v>
      </c>
      <c r="X1040" s="67" t="s">
        <v>39</v>
      </c>
      <c r="Y1040" s="67" t="s">
        <v>39</v>
      </c>
      <c r="Z1040" s="67" t="s">
        <v>45</v>
      </c>
      <c r="AA1040" s="67" t="s">
        <v>1383</v>
      </c>
      <c r="AB1040" s="67"/>
      <c r="AC1040" s="67"/>
      <c r="AD1040" s="67"/>
      <c r="AE1040" s="67"/>
    </row>
    <row r="1041" spans="1:31" hidden="1" x14ac:dyDescent="0.25">
      <c r="A1041" s="66">
        <v>43599</v>
      </c>
      <c r="B1041" s="67">
        <v>5554</v>
      </c>
      <c r="C1041" s="67">
        <v>5944</v>
      </c>
      <c r="D1041" s="67" t="s">
        <v>1384</v>
      </c>
      <c r="E1041" s="67" t="s">
        <v>297</v>
      </c>
      <c r="F1041" s="67" t="s">
        <v>46</v>
      </c>
      <c r="G1041" s="68">
        <v>0.66666666666666663</v>
      </c>
      <c r="H1041" s="69" t="s">
        <v>1385</v>
      </c>
      <c r="I1041" s="69" t="s">
        <v>1386</v>
      </c>
      <c r="J1041" s="67" t="s">
        <v>1387</v>
      </c>
      <c r="K1041" s="67" t="s">
        <v>47</v>
      </c>
      <c r="L1041" s="67">
        <v>20</v>
      </c>
      <c r="M1041" s="67" t="s">
        <v>31</v>
      </c>
      <c r="N1041" s="67" t="s">
        <v>459</v>
      </c>
      <c r="O1041" s="67" t="s">
        <v>36</v>
      </c>
      <c r="P1041" s="67" t="s">
        <v>49</v>
      </c>
      <c r="Q1041" s="67" t="s">
        <v>36</v>
      </c>
      <c r="R1041" s="67" t="s">
        <v>50</v>
      </c>
      <c r="S1041" s="67" t="s">
        <v>43</v>
      </c>
      <c r="T1041" s="67" t="s">
        <v>147</v>
      </c>
      <c r="U1041" s="67" t="s">
        <v>51</v>
      </c>
      <c r="V1041" s="67" t="s">
        <v>37</v>
      </c>
      <c r="W1041" s="67" t="s">
        <v>54</v>
      </c>
      <c r="X1041" s="67" t="s">
        <v>39</v>
      </c>
      <c r="Y1041" s="67" t="s">
        <v>39</v>
      </c>
      <c r="Z1041" s="67" t="s">
        <v>120</v>
      </c>
      <c r="AA1041" s="67" t="s">
        <v>1388</v>
      </c>
      <c r="AB1041" s="67" t="s">
        <v>1822</v>
      </c>
      <c r="AC1041" s="67" t="s">
        <v>1823</v>
      </c>
      <c r="AD1041" s="67"/>
      <c r="AE1041" s="67"/>
    </row>
    <row r="1042" spans="1:31" hidden="1" x14ac:dyDescent="0.25">
      <c r="A1042" s="66">
        <v>43599</v>
      </c>
      <c r="B1042" s="67">
        <v>5554</v>
      </c>
      <c r="C1042" s="67">
        <v>5945</v>
      </c>
      <c r="D1042" s="67" t="s">
        <v>1384</v>
      </c>
      <c r="E1042" s="67" t="s">
        <v>297</v>
      </c>
      <c r="F1042" s="67" t="s">
        <v>46</v>
      </c>
      <c r="G1042" s="68">
        <v>0.66666666666666663</v>
      </c>
      <c r="H1042" s="69" t="s">
        <v>1385</v>
      </c>
      <c r="I1042" s="69" t="s">
        <v>1386</v>
      </c>
      <c r="J1042" s="67" t="s">
        <v>1387</v>
      </c>
      <c r="K1042" s="67" t="s">
        <v>30</v>
      </c>
      <c r="L1042" s="67">
        <v>20</v>
      </c>
      <c r="M1042" s="67" t="s">
        <v>31</v>
      </c>
      <c r="N1042" s="67" t="s">
        <v>459</v>
      </c>
      <c r="O1042" s="67" t="s">
        <v>36</v>
      </c>
      <c r="P1042" s="67" t="s">
        <v>49</v>
      </c>
      <c r="Q1042" s="67" t="s">
        <v>36</v>
      </c>
      <c r="R1042" s="67" t="s">
        <v>50</v>
      </c>
      <c r="S1042" s="67" t="s">
        <v>43</v>
      </c>
      <c r="T1042" s="67" t="s">
        <v>147</v>
      </c>
      <c r="U1042" s="67" t="s">
        <v>51</v>
      </c>
      <c r="V1042" s="67" t="s">
        <v>37</v>
      </c>
      <c r="W1042" s="67" t="s">
        <v>54</v>
      </c>
      <c r="X1042" s="67" t="s">
        <v>39</v>
      </c>
      <c r="Y1042" s="67" t="s">
        <v>39</v>
      </c>
      <c r="Z1042" s="67" t="s">
        <v>120</v>
      </c>
      <c r="AA1042" s="67" t="s">
        <v>1388</v>
      </c>
      <c r="AB1042" s="67" t="s">
        <v>1822</v>
      </c>
      <c r="AC1042" s="67" t="s">
        <v>1823</v>
      </c>
      <c r="AD1042" s="67"/>
      <c r="AE1042" s="67"/>
    </row>
    <row r="1043" spans="1:31" hidden="1" x14ac:dyDescent="0.25">
      <c r="A1043" s="66">
        <v>43599</v>
      </c>
      <c r="B1043" s="67">
        <v>5538</v>
      </c>
      <c r="C1043" s="67">
        <v>5920</v>
      </c>
      <c r="D1043" s="67" t="s">
        <v>1389</v>
      </c>
      <c r="E1043" s="67" t="s">
        <v>1390</v>
      </c>
      <c r="F1043" s="67" t="s">
        <v>123</v>
      </c>
      <c r="G1043" s="68"/>
      <c r="H1043" s="69" t="s">
        <v>1391</v>
      </c>
      <c r="I1043" s="69" t="s">
        <v>1392</v>
      </c>
      <c r="J1043" s="67" t="s">
        <v>1393</v>
      </c>
      <c r="K1043" s="67" t="s">
        <v>47</v>
      </c>
      <c r="L1043" s="67"/>
      <c r="M1043" s="67" t="s">
        <v>31</v>
      </c>
      <c r="N1043" s="67" t="s">
        <v>36</v>
      </c>
      <c r="O1043" s="67" t="s">
        <v>36</v>
      </c>
      <c r="P1043" s="67" t="s">
        <v>33</v>
      </c>
      <c r="Q1043" s="67" t="s">
        <v>36</v>
      </c>
      <c r="R1043" s="67" t="s">
        <v>35</v>
      </c>
      <c r="S1043" s="67" t="s">
        <v>65</v>
      </c>
      <c r="T1043" s="67" t="s">
        <v>36</v>
      </c>
      <c r="U1043" s="67" t="s">
        <v>44</v>
      </c>
      <c r="V1043" s="67" t="s">
        <v>157</v>
      </c>
      <c r="W1043" s="67" t="s">
        <v>36</v>
      </c>
      <c r="X1043" s="67" t="s">
        <v>107</v>
      </c>
      <c r="Y1043" s="67" t="s">
        <v>129</v>
      </c>
      <c r="Z1043" s="67" t="s">
        <v>45</v>
      </c>
      <c r="AA1043" s="67" t="s">
        <v>1394</v>
      </c>
      <c r="AB1043" s="67" t="s">
        <v>1395</v>
      </c>
      <c r="AC1043" s="67"/>
      <c r="AD1043" s="67"/>
      <c r="AE1043" s="67"/>
    </row>
    <row r="1044" spans="1:31" hidden="1" x14ac:dyDescent="0.25">
      <c r="A1044" s="66">
        <v>43599</v>
      </c>
      <c r="B1044" s="67">
        <v>5534</v>
      </c>
      <c r="C1044" s="67">
        <v>5916</v>
      </c>
      <c r="D1044" s="67" t="s">
        <v>730</v>
      </c>
      <c r="E1044" s="67" t="s">
        <v>586</v>
      </c>
      <c r="F1044" s="67" t="s">
        <v>587</v>
      </c>
      <c r="G1044" s="68">
        <v>0.31180555555555556</v>
      </c>
      <c r="H1044" s="69" t="s">
        <v>1396</v>
      </c>
      <c r="I1044" s="69" t="s">
        <v>1397</v>
      </c>
      <c r="J1044" s="67" t="s">
        <v>1398</v>
      </c>
      <c r="K1044" s="67" t="s">
        <v>47</v>
      </c>
      <c r="L1044" s="67">
        <v>41</v>
      </c>
      <c r="M1044" s="67" t="s">
        <v>31</v>
      </c>
      <c r="N1044" s="67" t="s">
        <v>401</v>
      </c>
      <c r="O1044" s="67" t="s">
        <v>48</v>
      </c>
      <c r="P1044" s="67" t="s">
        <v>49</v>
      </c>
      <c r="Q1044" s="67" t="s">
        <v>36</v>
      </c>
      <c r="R1044" s="67" t="s">
        <v>56</v>
      </c>
      <c r="S1044" s="67" t="s">
        <v>57</v>
      </c>
      <c r="T1044" s="67" t="s">
        <v>36</v>
      </c>
      <c r="U1044" s="67" t="s">
        <v>51</v>
      </c>
      <c r="V1044" s="67" t="s">
        <v>37</v>
      </c>
      <c r="W1044" s="67" t="s">
        <v>38</v>
      </c>
      <c r="X1044" s="67" t="s">
        <v>39</v>
      </c>
      <c r="Y1044" s="67" t="s">
        <v>103</v>
      </c>
      <c r="Z1044" s="67" t="s">
        <v>52</v>
      </c>
      <c r="AA1044" s="67" t="s">
        <v>1399</v>
      </c>
      <c r="AB1044" s="67" t="s">
        <v>1400</v>
      </c>
      <c r="AC1044" s="67" t="s">
        <v>1401</v>
      </c>
      <c r="AD1044" s="67"/>
      <c r="AE1044" s="67"/>
    </row>
    <row r="1045" spans="1:31" hidden="1" x14ac:dyDescent="0.25">
      <c r="A1045" s="66">
        <v>43598</v>
      </c>
      <c r="B1045" s="67">
        <v>5603</v>
      </c>
      <c r="C1045" s="67">
        <v>6016</v>
      </c>
      <c r="D1045" s="67" t="s">
        <v>1993</v>
      </c>
      <c r="E1045" s="67" t="s">
        <v>137</v>
      </c>
      <c r="F1045" s="67" t="s">
        <v>122</v>
      </c>
      <c r="G1045" s="68">
        <v>0.5</v>
      </c>
      <c r="H1045" s="69" t="s">
        <v>1994</v>
      </c>
      <c r="I1045" s="69" t="s">
        <v>1995</v>
      </c>
      <c r="J1045" s="67" t="s">
        <v>1996</v>
      </c>
      <c r="K1045" s="67" t="s">
        <v>47</v>
      </c>
      <c r="L1045" s="67">
        <v>61</v>
      </c>
      <c r="M1045" s="67" t="s">
        <v>31</v>
      </c>
      <c r="N1045" s="67" t="s">
        <v>64</v>
      </c>
      <c r="O1045" s="67" t="s">
        <v>48</v>
      </c>
      <c r="P1045" s="67" t="s">
        <v>33</v>
      </c>
      <c r="Q1045" s="67" t="s">
        <v>36</v>
      </c>
      <c r="R1045" s="67" t="s">
        <v>35</v>
      </c>
      <c r="S1045" s="67" t="s">
        <v>346</v>
      </c>
      <c r="T1045" s="67" t="s">
        <v>36</v>
      </c>
      <c r="U1045" s="67" t="s">
        <v>44</v>
      </c>
      <c r="V1045" s="67" t="s">
        <v>37</v>
      </c>
      <c r="W1045" s="67" t="s">
        <v>353</v>
      </c>
      <c r="X1045" s="67" t="s">
        <v>39</v>
      </c>
      <c r="Y1045" s="67" t="s">
        <v>103</v>
      </c>
      <c r="Z1045" s="67" t="s">
        <v>45</v>
      </c>
      <c r="AA1045" s="67" t="s">
        <v>1997</v>
      </c>
      <c r="AB1045" s="67"/>
      <c r="AC1045" s="67"/>
      <c r="AD1045" s="67"/>
      <c r="AE1045" s="67"/>
    </row>
    <row r="1046" spans="1:31" hidden="1" x14ac:dyDescent="0.25">
      <c r="A1046" s="66">
        <v>43597</v>
      </c>
      <c r="B1046" s="67">
        <v>5537</v>
      </c>
      <c r="C1046" s="67">
        <v>5919</v>
      </c>
      <c r="D1046" s="67" t="s">
        <v>1402</v>
      </c>
      <c r="E1046" s="67" t="s">
        <v>497</v>
      </c>
      <c r="F1046" s="67" t="s">
        <v>46</v>
      </c>
      <c r="G1046" s="68">
        <v>0.58333333333333337</v>
      </c>
      <c r="H1046" s="69" t="s">
        <v>1403</v>
      </c>
      <c r="I1046" s="69" t="s">
        <v>1404</v>
      </c>
      <c r="J1046" s="67" t="s">
        <v>1405</v>
      </c>
      <c r="K1046" s="67" t="s">
        <v>47</v>
      </c>
      <c r="L1046" s="67">
        <v>6</v>
      </c>
      <c r="M1046" s="67" t="s">
        <v>31</v>
      </c>
      <c r="N1046" s="67" t="s">
        <v>672</v>
      </c>
      <c r="O1046" s="67" t="s">
        <v>48</v>
      </c>
      <c r="P1046" s="67" t="s">
        <v>520</v>
      </c>
      <c r="Q1046" s="67" t="s">
        <v>60</v>
      </c>
      <c r="R1046" s="67" t="s">
        <v>35</v>
      </c>
      <c r="S1046" s="67" t="s">
        <v>1406</v>
      </c>
      <c r="T1046" s="67" t="s">
        <v>36</v>
      </c>
      <c r="U1046" s="67" t="s">
        <v>70</v>
      </c>
      <c r="V1046" s="67" t="s">
        <v>37</v>
      </c>
      <c r="W1046" s="67" t="s">
        <v>1407</v>
      </c>
      <c r="X1046" s="67" t="s">
        <v>71</v>
      </c>
      <c r="Y1046" s="67" t="s">
        <v>71</v>
      </c>
      <c r="Z1046" s="67" t="s">
        <v>40</v>
      </c>
      <c r="AA1046" s="67" t="s">
        <v>1408</v>
      </c>
      <c r="AB1046" s="67" t="s">
        <v>1409</v>
      </c>
      <c r="AC1046" s="67" t="s">
        <v>1410</v>
      </c>
      <c r="AD1046" s="67" t="s">
        <v>1411</v>
      </c>
      <c r="AE1046" s="67" t="s">
        <v>1412</v>
      </c>
    </row>
    <row r="1047" spans="1:31" hidden="1" x14ac:dyDescent="0.25">
      <c r="A1047" s="66">
        <v>43597</v>
      </c>
      <c r="B1047" s="67">
        <v>5536</v>
      </c>
      <c r="C1047" s="67">
        <v>5918</v>
      </c>
      <c r="D1047" s="67" t="s">
        <v>1413</v>
      </c>
      <c r="E1047" s="67" t="s">
        <v>297</v>
      </c>
      <c r="F1047" s="67" t="s">
        <v>46</v>
      </c>
      <c r="G1047" s="68">
        <v>0.45833333333333331</v>
      </c>
      <c r="H1047" s="69" t="s">
        <v>1414</v>
      </c>
      <c r="I1047" s="69" t="s">
        <v>1415</v>
      </c>
      <c r="J1047" s="67" t="s">
        <v>1416</v>
      </c>
      <c r="K1047" s="67" t="s">
        <v>47</v>
      </c>
      <c r="L1047" s="67">
        <v>64</v>
      </c>
      <c r="M1047" s="67" t="s">
        <v>31</v>
      </c>
      <c r="N1047" s="67" t="s">
        <v>36</v>
      </c>
      <c r="O1047" s="67" t="s">
        <v>36</v>
      </c>
      <c r="P1047" s="67" t="s">
        <v>33</v>
      </c>
      <c r="Q1047" s="67" t="s">
        <v>60</v>
      </c>
      <c r="R1047" s="67" t="s">
        <v>35</v>
      </c>
      <c r="S1047" s="67" t="s">
        <v>43</v>
      </c>
      <c r="T1047" s="67" t="s">
        <v>36</v>
      </c>
      <c r="U1047" s="67" t="s">
        <v>82</v>
      </c>
      <c r="V1047" s="67" t="s">
        <v>37</v>
      </c>
      <c r="W1047" s="67" t="s">
        <v>54</v>
      </c>
      <c r="X1047" s="67" t="s">
        <v>39</v>
      </c>
      <c r="Y1047" s="67" t="s">
        <v>39</v>
      </c>
      <c r="Z1047" s="67" t="s">
        <v>40</v>
      </c>
      <c r="AA1047" s="67" t="s">
        <v>1417</v>
      </c>
      <c r="AB1047" s="67" t="s">
        <v>1418</v>
      </c>
      <c r="AC1047" s="67" t="s">
        <v>1419</v>
      </c>
      <c r="AD1047" s="67" t="s">
        <v>1420</v>
      </c>
      <c r="AE1047" s="67"/>
    </row>
    <row r="1048" spans="1:31" hidden="1" x14ac:dyDescent="0.25">
      <c r="A1048" s="66">
        <v>43597</v>
      </c>
      <c r="B1048" s="67">
        <v>5535</v>
      </c>
      <c r="C1048" s="67">
        <v>5917</v>
      </c>
      <c r="D1048" s="67" t="s">
        <v>1421</v>
      </c>
      <c r="E1048" s="67" t="s">
        <v>297</v>
      </c>
      <c r="F1048" s="67" t="s">
        <v>46</v>
      </c>
      <c r="G1048" s="68">
        <v>0.75</v>
      </c>
      <c r="H1048" s="69" t="s">
        <v>1422</v>
      </c>
      <c r="I1048" s="69" t="s">
        <v>1423</v>
      </c>
      <c r="J1048" s="67" t="s">
        <v>1424</v>
      </c>
      <c r="K1048" s="67" t="s">
        <v>47</v>
      </c>
      <c r="L1048" s="67">
        <v>83</v>
      </c>
      <c r="M1048" s="67" t="s">
        <v>130</v>
      </c>
      <c r="N1048" s="67" t="s">
        <v>36</v>
      </c>
      <c r="O1048" s="67" t="s">
        <v>53</v>
      </c>
      <c r="P1048" s="67" t="s">
        <v>33</v>
      </c>
      <c r="Q1048" s="67" t="s">
        <v>60</v>
      </c>
      <c r="R1048" s="67" t="s">
        <v>35</v>
      </c>
      <c r="S1048" s="67" t="s">
        <v>43</v>
      </c>
      <c r="T1048" s="67" t="s">
        <v>36</v>
      </c>
      <c r="U1048" s="67" t="s">
        <v>309</v>
      </c>
      <c r="V1048" s="67" t="s">
        <v>37</v>
      </c>
      <c r="W1048" s="67" t="s">
        <v>54</v>
      </c>
      <c r="X1048" s="67" t="s">
        <v>71</v>
      </c>
      <c r="Y1048" s="67" t="s">
        <v>39</v>
      </c>
      <c r="Z1048" s="67" t="s">
        <v>40</v>
      </c>
      <c r="AA1048" s="67" t="s">
        <v>1425</v>
      </c>
      <c r="AB1048" s="67" t="s">
        <v>1420</v>
      </c>
      <c r="AC1048" s="67"/>
      <c r="AD1048" s="67"/>
      <c r="AE1048" s="67"/>
    </row>
    <row r="1049" spans="1:31" hidden="1" x14ac:dyDescent="0.25">
      <c r="A1049" s="66">
        <v>43596</v>
      </c>
      <c r="B1049" s="67">
        <v>5592</v>
      </c>
      <c r="C1049" s="67">
        <v>5999</v>
      </c>
      <c r="D1049" s="67" t="s">
        <v>1884</v>
      </c>
      <c r="E1049" s="67" t="s">
        <v>79</v>
      </c>
      <c r="F1049" s="67" t="s">
        <v>59</v>
      </c>
      <c r="G1049" s="68">
        <v>0.97916666666666663</v>
      </c>
      <c r="H1049" s="69" t="s">
        <v>1885</v>
      </c>
      <c r="I1049" s="69" t="s">
        <v>1886</v>
      </c>
      <c r="J1049" s="67" t="s">
        <v>1887</v>
      </c>
      <c r="K1049" s="67" t="s">
        <v>47</v>
      </c>
      <c r="L1049" s="67">
        <v>49</v>
      </c>
      <c r="M1049" s="67" t="s">
        <v>31</v>
      </c>
      <c r="N1049" s="67" t="s">
        <v>401</v>
      </c>
      <c r="O1049" s="67" t="s">
        <v>385</v>
      </c>
      <c r="P1049" s="67" t="s">
        <v>42</v>
      </c>
      <c r="Q1049" s="67" t="s">
        <v>36</v>
      </c>
      <c r="R1049" s="67" t="s">
        <v>35</v>
      </c>
      <c r="S1049" s="67" t="s">
        <v>3823</v>
      </c>
      <c r="T1049" s="67" t="s">
        <v>36</v>
      </c>
      <c r="U1049" s="67" t="s">
        <v>44</v>
      </c>
      <c r="V1049" s="67" t="s">
        <v>37</v>
      </c>
      <c r="W1049" s="67" t="s">
        <v>38</v>
      </c>
      <c r="X1049" s="67" t="s">
        <v>39</v>
      </c>
      <c r="Y1049" s="67" t="s">
        <v>103</v>
      </c>
      <c r="Z1049" s="67" t="s">
        <v>45</v>
      </c>
      <c r="AA1049" s="67" t="s">
        <v>1888</v>
      </c>
      <c r="AB1049" s="67" t="s">
        <v>1889</v>
      </c>
      <c r="AC1049" s="67" t="s">
        <v>1890</v>
      </c>
      <c r="AD1049" s="67"/>
      <c r="AE1049" s="67"/>
    </row>
    <row r="1050" spans="1:31" hidden="1" x14ac:dyDescent="0.25">
      <c r="A1050" s="66">
        <v>43596</v>
      </c>
      <c r="B1050" s="67">
        <v>5526</v>
      </c>
      <c r="C1050" s="67">
        <v>5908</v>
      </c>
      <c r="D1050" s="67" t="s">
        <v>1426</v>
      </c>
      <c r="E1050" s="67" t="s">
        <v>80</v>
      </c>
      <c r="F1050" s="67" t="s">
        <v>80</v>
      </c>
      <c r="G1050" s="68">
        <v>0.75</v>
      </c>
      <c r="H1050" s="69" t="s">
        <v>1427</v>
      </c>
      <c r="I1050" s="69" t="s">
        <v>1428</v>
      </c>
      <c r="J1050" s="67" t="s">
        <v>1429</v>
      </c>
      <c r="K1050" s="67" t="s">
        <v>30</v>
      </c>
      <c r="L1050" s="67">
        <v>14</v>
      </c>
      <c r="M1050" s="67" t="s">
        <v>31</v>
      </c>
      <c r="N1050" s="67" t="s">
        <v>459</v>
      </c>
      <c r="O1050" s="67" t="s">
        <v>48</v>
      </c>
      <c r="P1050" s="67" t="s">
        <v>49</v>
      </c>
      <c r="Q1050" s="67" t="s">
        <v>36</v>
      </c>
      <c r="R1050" s="67" t="s">
        <v>56</v>
      </c>
      <c r="S1050" s="67" t="s">
        <v>43</v>
      </c>
      <c r="T1050" s="67" t="s">
        <v>36</v>
      </c>
      <c r="U1050" s="67" t="s">
        <v>51</v>
      </c>
      <c r="V1050" s="67" t="s">
        <v>37</v>
      </c>
      <c r="W1050" s="67" t="s">
        <v>54</v>
      </c>
      <c r="X1050" s="67" t="s">
        <v>39</v>
      </c>
      <c r="Y1050" s="67" t="s">
        <v>39</v>
      </c>
      <c r="Z1050" s="67" t="s">
        <v>40</v>
      </c>
      <c r="AA1050" s="67" t="s">
        <v>1430</v>
      </c>
      <c r="AB1050" s="67" t="s">
        <v>1431</v>
      </c>
      <c r="AC1050" s="67"/>
      <c r="AD1050" s="67"/>
      <c r="AE1050" s="67"/>
    </row>
    <row r="1051" spans="1:31" hidden="1" x14ac:dyDescent="0.25">
      <c r="A1051" s="66">
        <v>43595</v>
      </c>
      <c r="B1051" s="67">
        <v>5525</v>
      </c>
      <c r="C1051" s="67">
        <v>5907</v>
      </c>
      <c r="D1051" s="67" t="s">
        <v>1432</v>
      </c>
      <c r="E1051" s="67" t="s">
        <v>79</v>
      </c>
      <c r="F1051" s="67" t="s">
        <v>59</v>
      </c>
      <c r="G1051" s="68">
        <v>0.77083333333333337</v>
      </c>
      <c r="H1051" s="69" t="s">
        <v>1433</v>
      </c>
      <c r="I1051" s="69" t="s">
        <v>5489</v>
      </c>
      <c r="J1051" s="67" t="s">
        <v>1434</v>
      </c>
      <c r="K1051" s="67" t="s">
        <v>47</v>
      </c>
      <c r="L1051" s="67">
        <v>35</v>
      </c>
      <c r="M1051" s="67" t="s">
        <v>31</v>
      </c>
      <c r="N1051" s="67" t="s">
        <v>126</v>
      </c>
      <c r="O1051" s="67" t="s">
        <v>48</v>
      </c>
      <c r="P1051" s="67" t="s">
        <v>49</v>
      </c>
      <c r="Q1051" s="67" t="s">
        <v>36</v>
      </c>
      <c r="R1051" s="67" t="s">
        <v>50</v>
      </c>
      <c r="S1051" s="67" t="s">
        <v>43</v>
      </c>
      <c r="T1051" s="67" t="s">
        <v>36</v>
      </c>
      <c r="U1051" s="67" t="s">
        <v>51</v>
      </c>
      <c r="V1051" s="67" t="s">
        <v>37</v>
      </c>
      <c r="W1051" s="67" t="s">
        <v>149</v>
      </c>
      <c r="X1051" s="67" t="s">
        <v>71</v>
      </c>
      <c r="Y1051" s="67" t="s">
        <v>103</v>
      </c>
      <c r="Z1051" s="67" t="s">
        <v>52</v>
      </c>
      <c r="AA1051" s="67" t="s">
        <v>1435</v>
      </c>
      <c r="AB1051" s="67" t="s">
        <v>1436</v>
      </c>
      <c r="AC1051" s="67"/>
      <c r="AD1051" s="67"/>
      <c r="AE1051" s="67"/>
    </row>
    <row r="1052" spans="1:31" hidden="1" x14ac:dyDescent="0.25">
      <c r="A1052" s="66">
        <v>43594</v>
      </c>
      <c r="B1052" s="67">
        <v>5524</v>
      </c>
      <c r="C1052" s="67">
        <v>5906</v>
      </c>
      <c r="D1052" s="67" t="s">
        <v>1437</v>
      </c>
      <c r="E1052" s="67" t="s">
        <v>137</v>
      </c>
      <c r="F1052" s="67" t="s">
        <v>122</v>
      </c>
      <c r="G1052" s="68"/>
      <c r="H1052" s="69" t="s">
        <v>1438</v>
      </c>
      <c r="I1052" s="69" t="s">
        <v>1439</v>
      </c>
      <c r="J1052" s="67" t="s">
        <v>1440</v>
      </c>
      <c r="K1052" s="67" t="s">
        <v>30</v>
      </c>
      <c r="L1052" s="67">
        <v>55</v>
      </c>
      <c r="M1052" s="67" t="s">
        <v>31</v>
      </c>
      <c r="N1052" s="67" t="s">
        <v>36</v>
      </c>
      <c r="O1052" s="67" t="s">
        <v>48</v>
      </c>
      <c r="P1052" s="67" t="s">
        <v>42</v>
      </c>
      <c r="Q1052" s="67" t="s">
        <v>36</v>
      </c>
      <c r="R1052" s="67" t="s">
        <v>35</v>
      </c>
      <c r="S1052" s="67" t="s">
        <v>43</v>
      </c>
      <c r="T1052" s="67" t="s">
        <v>36</v>
      </c>
      <c r="U1052" s="67" t="s">
        <v>44</v>
      </c>
      <c r="V1052" s="67" t="s">
        <v>37</v>
      </c>
      <c r="W1052" s="67" t="s">
        <v>36</v>
      </c>
      <c r="X1052" s="67" t="s">
        <v>39</v>
      </c>
      <c r="Y1052" s="67" t="s">
        <v>39</v>
      </c>
      <c r="Z1052" s="67" t="s">
        <v>45</v>
      </c>
      <c r="AA1052" s="67" t="s">
        <v>1441</v>
      </c>
      <c r="AB1052" s="67" t="s">
        <v>1442</v>
      </c>
      <c r="AC1052" s="67" t="s">
        <v>1443</v>
      </c>
      <c r="AD1052" s="67" t="s">
        <v>1444</v>
      </c>
      <c r="AE1052" s="67"/>
    </row>
    <row r="1053" spans="1:31" hidden="1" x14ac:dyDescent="0.25">
      <c r="A1053" s="66">
        <v>43592</v>
      </c>
      <c r="B1053" s="67">
        <v>5523</v>
      </c>
      <c r="C1053" s="67">
        <v>5905</v>
      </c>
      <c r="D1053" s="67" t="s">
        <v>1445</v>
      </c>
      <c r="E1053" s="67" t="s">
        <v>106</v>
      </c>
      <c r="F1053" s="67" t="s">
        <v>41</v>
      </c>
      <c r="G1053" s="68">
        <v>0.8354166666666667</v>
      </c>
      <c r="H1053" s="69" t="s">
        <v>1446</v>
      </c>
      <c r="I1053" s="69" t="s">
        <v>1447</v>
      </c>
      <c r="J1053" s="67" t="s">
        <v>1448</v>
      </c>
      <c r="K1053" s="67" t="s">
        <v>47</v>
      </c>
      <c r="L1053" s="67">
        <v>37</v>
      </c>
      <c r="M1053" s="67" t="s">
        <v>31</v>
      </c>
      <c r="N1053" s="67" t="s">
        <v>36</v>
      </c>
      <c r="O1053" s="67" t="s">
        <v>36</v>
      </c>
      <c r="P1053" s="67" t="s">
        <v>33</v>
      </c>
      <c r="Q1053" s="67" t="s">
        <v>36</v>
      </c>
      <c r="R1053" s="67" t="s">
        <v>76</v>
      </c>
      <c r="S1053" s="67" t="s">
        <v>43</v>
      </c>
      <c r="T1053" s="67" t="s">
        <v>36</v>
      </c>
      <c r="U1053" s="67" t="s">
        <v>70</v>
      </c>
      <c r="V1053" s="67" t="s">
        <v>37</v>
      </c>
      <c r="W1053" s="67" t="s">
        <v>54</v>
      </c>
      <c r="X1053" s="67" t="s">
        <v>39</v>
      </c>
      <c r="Y1053" s="67" t="s">
        <v>39</v>
      </c>
      <c r="Z1053" s="67" t="s">
        <v>40</v>
      </c>
      <c r="AA1053" s="67" t="s">
        <v>1449</v>
      </c>
      <c r="AB1053" s="67" t="s">
        <v>1450</v>
      </c>
      <c r="AC1053" s="67" t="s">
        <v>1451</v>
      </c>
      <c r="AD1053" s="67" t="s">
        <v>1452</v>
      </c>
      <c r="AE1053" s="67"/>
    </row>
    <row r="1054" spans="1:31" hidden="1" x14ac:dyDescent="0.25">
      <c r="A1054" s="66">
        <v>43592</v>
      </c>
      <c r="B1054" s="67">
        <v>5522</v>
      </c>
      <c r="C1054" s="67">
        <v>5904</v>
      </c>
      <c r="D1054" s="67" t="s">
        <v>1453</v>
      </c>
      <c r="E1054" s="67" t="s">
        <v>979</v>
      </c>
      <c r="F1054" s="67" t="s">
        <v>59</v>
      </c>
      <c r="G1054" s="68">
        <v>0.70833333333333337</v>
      </c>
      <c r="H1054" s="69" t="s">
        <v>3499</v>
      </c>
      <c r="I1054" s="69" t="s">
        <v>1454</v>
      </c>
      <c r="J1054" s="67" t="s">
        <v>1455</v>
      </c>
      <c r="K1054" s="67" t="s">
        <v>47</v>
      </c>
      <c r="L1054" s="67">
        <v>80</v>
      </c>
      <c r="M1054" s="67" t="s">
        <v>31</v>
      </c>
      <c r="N1054" s="67" t="s">
        <v>32</v>
      </c>
      <c r="O1054" s="67" t="s">
        <v>36</v>
      </c>
      <c r="P1054" s="67" t="s">
        <v>33</v>
      </c>
      <c r="Q1054" s="67" t="s">
        <v>60</v>
      </c>
      <c r="R1054" s="67" t="s">
        <v>35</v>
      </c>
      <c r="S1054" s="67" t="s">
        <v>57</v>
      </c>
      <c r="T1054" s="67" t="s">
        <v>36</v>
      </c>
      <c r="U1054" s="67" t="s">
        <v>44</v>
      </c>
      <c r="V1054" s="67" t="s">
        <v>37</v>
      </c>
      <c r="W1054" s="67" t="s">
        <v>38</v>
      </c>
      <c r="X1054" s="67" t="s">
        <v>39</v>
      </c>
      <c r="Y1054" s="67" t="s">
        <v>103</v>
      </c>
      <c r="Z1054" s="67" t="s">
        <v>45</v>
      </c>
      <c r="AA1054" s="67" t="s">
        <v>1456</v>
      </c>
      <c r="AB1054" s="67" t="s">
        <v>1457</v>
      </c>
      <c r="AC1054" s="67"/>
      <c r="AD1054" s="67"/>
      <c r="AE1054" s="67"/>
    </row>
    <row r="1055" spans="1:31" hidden="1" x14ac:dyDescent="0.25">
      <c r="A1055" s="66">
        <v>43591</v>
      </c>
      <c r="B1055" s="67">
        <v>5521</v>
      </c>
      <c r="C1055" s="67">
        <v>5903</v>
      </c>
      <c r="D1055" s="67" t="s">
        <v>1458</v>
      </c>
      <c r="E1055" s="67" t="s">
        <v>125</v>
      </c>
      <c r="F1055" s="67" t="s">
        <v>46</v>
      </c>
      <c r="G1055" s="68"/>
      <c r="H1055" s="69" t="s">
        <v>1459</v>
      </c>
      <c r="I1055" s="69" t="s">
        <v>1460</v>
      </c>
      <c r="J1055" s="67" t="s">
        <v>1461</v>
      </c>
      <c r="K1055" s="67" t="s">
        <v>30</v>
      </c>
      <c r="L1055" s="67">
        <v>55</v>
      </c>
      <c r="M1055" s="67" t="s">
        <v>31</v>
      </c>
      <c r="N1055" s="67" t="s">
        <v>36</v>
      </c>
      <c r="O1055" s="67" t="s">
        <v>36</v>
      </c>
      <c r="P1055" s="67" t="s">
        <v>42</v>
      </c>
      <c r="Q1055" s="67" t="s">
        <v>36</v>
      </c>
      <c r="R1055" s="67" t="s">
        <v>35</v>
      </c>
      <c r="S1055" s="67" t="s">
        <v>43</v>
      </c>
      <c r="T1055" s="67" t="s">
        <v>36</v>
      </c>
      <c r="U1055" s="67" t="s">
        <v>44</v>
      </c>
      <c r="V1055" s="67" t="s">
        <v>37</v>
      </c>
      <c r="W1055" s="67" t="s">
        <v>36</v>
      </c>
      <c r="X1055" s="67" t="s">
        <v>39</v>
      </c>
      <c r="Y1055" s="67" t="s">
        <v>39</v>
      </c>
      <c r="Z1055" s="67" t="s">
        <v>45</v>
      </c>
      <c r="AA1055" s="67" t="s">
        <v>1462</v>
      </c>
      <c r="AB1055" s="67"/>
      <c r="AC1055" s="67"/>
      <c r="AD1055" s="67"/>
      <c r="AE1055" s="67"/>
    </row>
    <row r="1056" spans="1:31" hidden="1" x14ac:dyDescent="0.25">
      <c r="A1056" s="66">
        <v>43590</v>
      </c>
      <c r="B1056" s="67">
        <v>5520</v>
      </c>
      <c r="C1056" s="67">
        <v>5902</v>
      </c>
      <c r="D1056" s="67" t="s">
        <v>1998</v>
      </c>
      <c r="E1056" s="67" t="s">
        <v>58</v>
      </c>
      <c r="F1056" s="67" t="s">
        <v>59</v>
      </c>
      <c r="G1056" s="68">
        <v>0.79861111111111116</v>
      </c>
      <c r="H1056" s="69" t="s">
        <v>1463</v>
      </c>
      <c r="I1056" s="69" t="s">
        <v>1464</v>
      </c>
      <c r="J1056" s="67" t="s">
        <v>1465</v>
      </c>
      <c r="K1056" s="67" t="s">
        <v>30</v>
      </c>
      <c r="L1056" s="67">
        <v>47</v>
      </c>
      <c r="M1056" s="67" t="s">
        <v>159</v>
      </c>
      <c r="N1056" s="67" t="s">
        <v>36</v>
      </c>
      <c r="O1056" s="67" t="s">
        <v>133</v>
      </c>
      <c r="P1056" s="67" t="s">
        <v>33</v>
      </c>
      <c r="Q1056" s="67" t="s">
        <v>36</v>
      </c>
      <c r="R1056" s="67" t="s">
        <v>76</v>
      </c>
      <c r="S1056" s="67" t="s">
        <v>43</v>
      </c>
      <c r="T1056" s="67" t="s">
        <v>36</v>
      </c>
      <c r="U1056" s="67" t="s">
        <v>82</v>
      </c>
      <c r="V1056" s="67" t="s">
        <v>37</v>
      </c>
      <c r="W1056" s="67" t="s">
        <v>54</v>
      </c>
      <c r="X1056" s="67" t="s">
        <v>39</v>
      </c>
      <c r="Y1056" s="67" t="s">
        <v>39</v>
      </c>
      <c r="Z1056" s="67" t="s">
        <v>120</v>
      </c>
      <c r="AA1056" s="67" t="s">
        <v>1466</v>
      </c>
      <c r="AB1056" s="67" t="s">
        <v>1467</v>
      </c>
      <c r="AC1056" s="67" t="s">
        <v>1468</v>
      </c>
      <c r="AD1056" s="67" t="s">
        <v>1469</v>
      </c>
      <c r="AE1056" s="67"/>
    </row>
    <row r="1057" spans="1:31" hidden="1" x14ac:dyDescent="0.25">
      <c r="A1057" s="66">
        <v>43589</v>
      </c>
      <c r="B1057" s="67">
        <v>5519</v>
      </c>
      <c r="C1057" s="67">
        <v>5901</v>
      </c>
      <c r="D1057" s="67" t="s">
        <v>653</v>
      </c>
      <c r="E1057" s="67" t="s">
        <v>654</v>
      </c>
      <c r="F1057" s="67" t="s">
        <v>537</v>
      </c>
      <c r="G1057" s="68">
        <v>0.60069444444444442</v>
      </c>
      <c r="H1057" s="69" t="s">
        <v>1470</v>
      </c>
      <c r="I1057" s="69" t="s">
        <v>1471</v>
      </c>
      <c r="J1057" s="67" t="s">
        <v>1472</v>
      </c>
      <c r="K1057" s="67" t="s">
        <v>47</v>
      </c>
      <c r="L1057" s="67">
        <v>45</v>
      </c>
      <c r="M1057" s="67" t="s">
        <v>31</v>
      </c>
      <c r="N1057" s="67" t="s">
        <v>32</v>
      </c>
      <c r="O1057" s="67" t="s">
        <v>48</v>
      </c>
      <c r="P1057" s="67" t="s">
        <v>49</v>
      </c>
      <c r="Q1057" s="67" t="s">
        <v>36</v>
      </c>
      <c r="R1057" s="67" t="s">
        <v>83</v>
      </c>
      <c r="S1057" s="67" t="s">
        <v>57</v>
      </c>
      <c r="T1057" s="67" t="s">
        <v>36</v>
      </c>
      <c r="U1057" s="67" t="s">
        <v>51</v>
      </c>
      <c r="V1057" s="67" t="s">
        <v>37</v>
      </c>
      <c r="W1057" s="67" t="s">
        <v>38</v>
      </c>
      <c r="X1057" s="67" t="s">
        <v>39</v>
      </c>
      <c r="Y1057" s="67" t="s">
        <v>39</v>
      </c>
      <c r="Z1057" s="67" t="s">
        <v>40</v>
      </c>
      <c r="AA1057" s="67" t="s">
        <v>1473</v>
      </c>
      <c r="AB1057" s="67"/>
      <c r="AC1057" s="67"/>
      <c r="AD1057" s="67"/>
      <c r="AE1057" s="67"/>
    </row>
    <row r="1058" spans="1:31" hidden="1" x14ac:dyDescent="0.25">
      <c r="A1058" s="66">
        <v>43589</v>
      </c>
      <c r="B1058" s="67">
        <v>5518</v>
      </c>
      <c r="C1058" s="67">
        <v>5900</v>
      </c>
      <c r="D1058" s="67" t="s">
        <v>1479</v>
      </c>
      <c r="E1058" s="67" t="s">
        <v>1255</v>
      </c>
      <c r="F1058" s="67" t="s">
        <v>537</v>
      </c>
      <c r="G1058" s="68">
        <v>0.39583333333333331</v>
      </c>
      <c r="H1058" s="69" t="s">
        <v>1474</v>
      </c>
      <c r="I1058" s="69" t="s">
        <v>1475</v>
      </c>
      <c r="J1058" s="67" t="s">
        <v>1476</v>
      </c>
      <c r="K1058" s="67" t="s">
        <v>30</v>
      </c>
      <c r="L1058" s="67"/>
      <c r="M1058" s="67" t="s">
        <v>31</v>
      </c>
      <c r="N1058" s="67" t="s">
        <v>32</v>
      </c>
      <c r="O1058" s="67" t="s">
        <v>48</v>
      </c>
      <c r="P1058" s="67" t="s">
        <v>49</v>
      </c>
      <c r="Q1058" s="67" t="s">
        <v>36</v>
      </c>
      <c r="R1058" s="67" t="s">
        <v>81</v>
      </c>
      <c r="S1058" s="67" t="s">
        <v>57</v>
      </c>
      <c r="T1058" s="67" t="s">
        <v>36</v>
      </c>
      <c r="U1058" s="67" t="s">
        <v>51</v>
      </c>
      <c r="V1058" s="67" t="s">
        <v>37</v>
      </c>
      <c r="W1058" s="67" t="s">
        <v>38</v>
      </c>
      <c r="X1058" s="67" t="s">
        <v>39</v>
      </c>
      <c r="Y1058" s="67" t="s">
        <v>103</v>
      </c>
      <c r="Z1058" s="67" t="s">
        <v>120</v>
      </c>
      <c r="AA1058" s="67" t="s">
        <v>1477</v>
      </c>
      <c r="AB1058" s="67" t="s">
        <v>1478</v>
      </c>
      <c r="AC1058" s="67"/>
      <c r="AD1058" s="67"/>
      <c r="AE1058" s="67"/>
    </row>
    <row r="1059" spans="1:31" hidden="1" x14ac:dyDescent="0.25">
      <c r="A1059" s="66">
        <v>43588</v>
      </c>
      <c r="B1059" s="67">
        <v>5632</v>
      </c>
      <c r="C1059" s="67">
        <v>6051</v>
      </c>
      <c r="D1059" s="67" t="s">
        <v>2073</v>
      </c>
      <c r="E1059" s="67" t="s">
        <v>156</v>
      </c>
      <c r="F1059" s="67" t="s">
        <v>123</v>
      </c>
      <c r="G1059" s="68">
        <v>0.3125</v>
      </c>
      <c r="H1059" s="69" t="s">
        <v>2074</v>
      </c>
      <c r="I1059" s="69" t="s">
        <v>2075</v>
      </c>
      <c r="J1059" s="67" t="s">
        <v>2076</v>
      </c>
      <c r="K1059" s="67" t="s">
        <v>47</v>
      </c>
      <c r="L1059" s="67">
        <v>50</v>
      </c>
      <c r="M1059" s="67" t="s">
        <v>31</v>
      </c>
      <c r="N1059" s="67" t="s">
        <v>126</v>
      </c>
      <c r="O1059" s="67" t="s">
        <v>36</v>
      </c>
      <c r="P1059" s="67" t="s">
        <v>62</v>
      </c>
      <c r="Q1059" s="67" t="s">
        <v>36</v>
      </c>
      <c r="R1059" s="67" t="s">
        <v>35</v>
      </c>
      <c r="S1059" s="67" t="s">
        <v>127</v>
      </c>
      <c r="T1059" s="67" t="s">
        <v>36</v>
      </c>
      <c r="U1059" s="67" t="s">
        <v>44</v>
      </c>
      <c r="V1059" s="67" t="s">
        <v>37</v>
      </c>
      <c r="W1059" s="67" t="s">
        <v>160</v>
      </c>
      <c r="X1059" s="67" t="s">
        <v>71</v>
      </c>
      <c r="Y1059" s="67" t="s">
        <v>163</v>
      </c>
      <c r="Z1059" s="67" t="s">
        <v>45</v>
      </c>
      <c r="AA1059" s="67" t="s">
        <v>2077</v>
      </c>
      <c r="AB1059" s="67" t="s">
        <v>2078</v>
      </c>
      <c r="AC1059" s="67" t="s">
        <v>2079</v>
      </c>
      <c r="AD1059" s="67"/>
      <c r="AE1059" s="67"/>
    </row>
    <row r="1060" spans="1:31" hidden="1" x14ac:dyDescent="0.25">
      <c r="A1060" s="66">
        <v>43588</v>
      </c>
      <c r="B1060" s="67">
        <v>5517</v>
      </c>
      <c r="C1060" s="67">
        <v>5899</v>
      </c>
      <c r="D1060" s="67" t="s">
        <v>1479</v>
      </c>
      <c r="E1060" s="67" t="s">
        <v>1255</v>
      </c>
      <c r="F1060" s="67" t="s">
        <v>537</v>
      </c>
      <c r="G1060" s="68">
        <v>0.33333333333333331</v>
      </c>
      <c r="H1060" s="69" t="s">
        <v>1480</v>
      </c>
      <c r="I1060" s="69" t="s">
        <v>1481</v>
      </c>
      <c r="J1060" s="67" t="s">
        <v>1482</v>
      </c>
      <c r="K1060" s="67" t="s">
        <v>47</v>
      </c>
      <c r="L1060" s="67">
        <v>28</v>
      </c>
      <c r="M1060" s="67" t="s">
        <v>31</v>
      </c>
      <c r="N1060" s="67" t="s">
        <v>32</v>
      </c>
      <c r="O1060" s="67" t="s">
        <v>48</v>
      </c>
      <c r="P1060" s="67" t="s">
        <v>33</v>
      </c>
      <c r="Q1060" s="67" t="s">
        <v>36</v>
      </c>
      <c r="R1060" s="67" t="s">
        <v>76</v>
      </c>
      <c r="S1060" s="67" t="s">
        <v>57</v>
      </c>
      <c r="T1060" s="67" t="s">
        <v>36</v>
      </c>
      <c r="U1060" s="67" t="s">
        <v>70</v>
      </c>
      <c r="V1060" s="67" t="s">
        <v>37</v>
      </c>
      <c r="W1060" s="67" t="s">
        <v>38</v>
      </c>
      <c r="X1060" s="67" t="s">
        <v>39</v>
      </c>
      <c r="Y1060" s="67" t="s">
        <v>103</v>
      </c>
      <c r="Z1060" s="67" t="s">
        <v>52</v>
      </c>
      <c r="AA1060" s="67" t="s">
        <v>1483</v>
      </c>
      <c r="AB1060" s="67"/>
      <c r="AC1060" s="67"/>
      <c r="AD1060" s="67"/>
      <c r="AE1060" s="67"/>
    </row>
    <row r="1061" spans="1:31" hidden="1" x14ac:dyDescent="0.25">
      <c r="A1061" s="66">
        <v>43587</v>
      </c>
      <c r="B1061" s="67">
        <v>5516</v>
      </c>
      <c r="C1061" s="67">
        <v>5898</v>
      </c>
      <c r="D1061" s="67" t="s">
        <v>1484</v>
      </c>
      <c r="E1061" s="67" t="s">
        <v>979</v>
      </c>
      <c r="F1061" s="67" t="s">
        <v>59</v>
      </c>
      <c r="G1061" s="68"/>
      <c r="H1061" s="69" t="s">
        <v>1485</v>
      </c>
      <c r="I1061" s="69" t="s">
        <v>1486</v>
      </c>
      <c r="J1061" s="67" t="s">
        <v>1487</v>
      </c>
      <c r="K1061" s="67" t="s">
        <v>47</v>
      </c>
      <c r="L1061" s="67">
        <v>67</v>
      </c>
      <c r="M1061" s="67" t="s">
        <v>31</v>
      </c>
      <c r="N1061" s="67" t="s">
        <v>36</v>
      </c>
      <c r="O1061" s="67" t="s">
        <v>48</v>
      </c>
      <c r="P1061" s="67" t="s">
        <v>42</v>
      </c>
      <c r="Q1061" s="67" t="s">
        <v>60</v>
      </c>
      <c r="R1061" s="67" t="s">
        <v>35</v>
      </c>
      <c r="S1061" s="67" t="s">
        <v>57</v>
      </c>
      <c r="T1061" s="67" t="s">
        <v>36</v>
      </c>
      <c r="U1061" s="67" t="s">
        <v>44</v>
      </c>
      <c r="V1061" s="67" t="s">
        <v>37</v>
      </c>
      <c r="W1061" s="67" t="s">
        <v>36</v>
      </c>
      <c r="X1061" s="67" t="s">
        <v>39</v>
      </c>
      <c r="Y1061" s="67" t="s">
        <v>103</v>
      </c>
      <c r="Z1061" s="67" t="s">
        <v>45</v>
      </c>
      <c r="AA1061" s="67" t="s">
        <v>1488</v>
      </c>
      <c r="AB1061" s="67" t="s">
        <v>1489</v>
      </c>
      <c r="AC1061" s="67"/>
      <c r="AD1061" s="67"/>
      <c r="AE1061" s="67"/>
    </row>
    <row r="1062" spans="1:31" hidden="1" x14ac:dyDescent="0.25">
      <c r="A1062" s="66">
        <v>43586</v>
      </c>
      <c r="B1062" s="67">
        <v>5515</v>
      </c>
      <c r="C1062" s="67">
        <v>5897</v>
      </c>
      <c r="D1062" s="67" t="s">
        <v>58</v>
      </c>
      <c r="E1062" s="67" t="s">
        <v>58</v>
      </c>
      <c r="F1062" s="67" t="s">
        <v>59</v>
      </c>
      <c r="G1062" s="68">
        <v>0.58333333333333337</v>
      </c>
      <c r="H1062" s="69" t="s">
        <v>1490</v>
      </c>
      <c r="I1062" s="69" t="s">
        <v>1491</v>
      </c>
      <c r="J1062" s="67" t="s">
        <v>1492</v>
      </c>
      <c r="K1062" s="67" t="s">
        <v>47</v>
      </c>
      <c r="L1062" s="67">
        <v>55</v>
      </c>
      <c r="M1062" s="67" t="s">
        <v>31</v>
      </c>
      <c r="N1062" s="67" t="s">
        <v>126</v>
      </c>
      <c r="O1062" s="67" t="s">
        <v>48</v>
      </c>
      <c r="P1062" s="67" t="s">
        <v>49</v>
      </c>
      <c r="Q1062" s="67" t="s">
        <v>36</v>
      </c>
      <c r="R1062" s="67" t="s">
        <v>50</v>
      </c>
      <c r="S1062" s="67" t="s">
        <v>57</v>
      </c>
      <c r="T1062" s="67" t="s">
        <v>36</v>
      </c>
      <c r="U1062" s="67" t="s">
        <v>51</v>
      </c>
      <c r="V1062" s="67" t="s">
        <v>37</v>
      </c>
      <c r="W1062" s="67" t="s">
        <v>128</v>
      </c>
      <c r="X1062" s="67" t="s">
        <v>39</v>
      </c>
      <c r="Y1062" s="67" t="s">
        <v>104</v>
      </c>
      <c r="Z1062" s="67" t="s">
        <v>52</v>
      </c>
      <c r="AA1062" s="67" t="s">
        <v>1493</v>
      </c>
      <c r="AB1062" s="67" t="s">
        <v>1494</v>
      </c>
      <c r="AC1062" s="67"/>
      <c r="AD1062" s="67"/>
      <c r="AE1062" s="67"/>
    </row>
    <row r="1063" spans="1:31" hidden="1" x14ac:dyDescent="0.25">
      <c r="A1063" s="66">
        <v>43584</v>
      </c>
      <c r="B1063" s="67">
        <v>5514</v>
      </c>
      <c r="C1063" s="67">
        <v>5896</v>
      </c>
      <c r="D1063" s="67" t="s">
        <v>1495</v>
      </c>
      <c r="E1063" s="67" t="s">
        <v>693</v>
      </c>
      <c r="F1063" s="67" t="s">
        <v>123</v>
      </c>
      <c r="G1063" s="68">
        <v>0.48958333333333331</v>
      </c>
      <c r="H1063" s="69" t="s">
        <v>1496</v>
      </c>
      <c r="I1063" s="69" t="s">
        <v>1497</v>
      </c>
      <c r="J1063" s="67" t="s">
        <v>1498</v>
      </c>
      <c r="K1063" s="67" t="s">
        <v>47</v>
      </c>
      <c r="L1063" s="67">
        <v>83</v>
      </c>
      <c r="M1063" s="67" t="s">
        <v>31</v>
      </c>
      <c r="N1063" s="67" t="s">
        <v>36</v>
      </c>
      <c r="O1063" s="67" t="s">
        <v>36</v>
      </c>
      <c r="P1063" s="67" t="s">
        <v>42</v>
      </c>
      <c r="Q1063" s="67" t="s">
        <v>60</v>
      </c>
      <c r="R1063" s="67" t="s">
        <v>35</v>
      </c>
      <c r="S1063" s="67" t="s">
        <v>43</v>
      </c>
      <c r="T1063" s="67" t="s">
        <v>36</v>
      </c>
      <c r="U1063" s="67" t="s">
        <v>70</v>
      </c>
      <c r="V1063" s="67" t="s">
        <v>37</v>
      </c>
      <c r="W1063" s="67" t="s">
        <v>54</v>
      </c>
      <c r="X1063" s="67" t="s">
        <v>39</v>
      </c>
      <c r="Y1063" s="67" t="s">
        <v>39</v>
      </c>
      <c r="Z1063" s="67" t="s">
        <v>40</v>
      </c>
      <c r="AA1063" s="67" t="s">
        <v>1499</v>
      </c>
      <c r="AB1063" s="67"/>
      <c r="AC1063" s="67"/>
      <c r="AD1063" s="67"/>
      <c r="AE1063" s="67"/>
    </row>
    <row r="1064" spans="1:31" hidden="1" x14ac:dyDescent="0.25">
      <c r="A1064" s="66">
        <v>43583</v>
      </c>
      <c r="B1064" s="67">
        <v>5513</v>
      </c>
      <c r="C1064" s="67">
        <v>5895</v>
      </c>
      <c r="D1064" s="67" t="s">
        <v>1500</v>
      </c>
      <c r="E1064" s="67" t="s">
        <v>1355</v>
      </c>
      <c r="F1064" s="67" t="s">
        <v>46</v>
      </c>
      <c r="G1064" s="68">
        <v>0.70833333333333337</v>
      </c>
      <c r="H1064" s="69" t="s">
        <v>1501</v>
      </c>
      <c r="I1064" s="69" t="s">
        <v>1502</v>
      </c>
      <c r="J1064" s="67" t="s">
        <v>1503</v>
      </c>
      <c r="K1064" s="67" t="s">
        <v>47</v>
      </c>
      <c r="L1064" s="67"/>
      <c r="M1064" s="67" t="s">
        <v>31</v>
      </c>
      <c r="N1064" s="67" t="s">
        <v>541</v>
      </c>
      <c r="O1064" s="67" t="s">
        <v>48</v>
      </c>
      <c r="P1064" s="67" t="s">
        <v>49</v>
      </c>
      <c r="Q1064" s="67" t="s">
        <v>36</v>
      </c>
      <c r="R1064" s="67" t="s">
        <v>76</v>
      </c>
      <c r="S1064" s="67" t="s">
        <v>346</v>
      </c>
      <c r="T1064" s="67" t="s">
        <v>36</v>
      </c>
      <c r="U1064" s="67" t="s">
        <v>51</v>
      </c>
      <c r="V1064" s="67" t="s">
        <v>37</v>
      </c>
      <c r="W1064" s="67" t="s">
        <v>1407</v>
      </c>
      <c r="X1064" s="67" t="s">
        <v>71</v>
      </c>
      <c r="Y1064" s="67" t="s">
        <v>112</v>
      </c>
      <c r="Z1064" s="67" t="s">
        <v>40</v>
      </c>
      <c r="AA1064" s="67" t="s">
        <v>1504</v>
      </c>
      <c r="AB1064" s="67"/>
      <c r="AC1064" s="67"/>
      <c r="AD1064" s="67"/>
      <c r="AE1064" s="67"/>
    </row>
    <row r="1065" spans="1:31" hidden="1" x14ac:dyDescent="0.25">
      <c r="A1065" s="66">
        <v>43583</v>
      </c>
      <c r="B1065" s="67">
        <v>5511</v>
      </c>
      <c r="C1065" s="67">
        <v>5893</v>
      </c>
      <c r="D1065" s="67" t="s">
        <v>1505</v>
      </c>
      <c r="E1065" s="67" t="s">
        <v>58</v>
      </c>
      <c r="F1065" s="67" t="s">
        <v>59</v>
      </c>
      <c r="G1065" s="68"/>
      <c r="H1065" s="69" t="s">
        <v>1506</v>
      </c>
      <c r="I1065" s="69" t="s">
        <v>1507</v>
      </c>
      <c r="J1065" s="67" t="s">
        <v>1508</v>
      </c>
      <c r="K1065" s="67" t="s">
        <v>47</v>
      </c>
      <c r="L1065" s="67"/>
      <c r="M1065" s="67" t="s">
        <v>31</v>
      </c>
      <c r="N1065" s="67" t="s">
        <v>32</v>
      </c>
      <c r="O1065" s="67" t="s">
        <v>48</v>
      </c>
      <c r="P1065" s="67" t="s">
        <v>77</v>
      </c>
      <c r="Q1065" s="67" t="s">
        <v>36</v>
      </c>
      <c r="R1065" s="67" t="s">
        <v>81</v>
      </c>
      <c r="S1065" s="67" t="s">
        <v>3823</v>
      </c>
      <c r="T1065" s="67" t="s">
        <v>36</v>
      </c>
      <c r="U1065" s="67" t="s">
        <v>51</v>
      </c>
      <c r="V1065" s="67" t="s">
        <v>37</v>
      </c>
      <c r="W1065" s="67" t="s">
        <v>386</v>
      </c>
      <c r="X1065" s="67" t="s">
        <v>71</v>
      </c>
      <c r="Y1065" s="67" t="s">
        <v>71</v>
      </c>
      <c r="Z1065" s="67" t="s">
        <v>40</v>
      </c>
      <c r="AA1065" s="67" t="s">
        <v>1509</v>
      </c>
      <c r="AB1065" s="67"/>
      <c r="AC1065" s="67"/>
      <c r="AD1065" s="67"/>
      <c r="AE1065" s="67"/>
    </row>
    <row r="1066" spans="1:31" hidden="1" x14ac:dyDescent="0.25">
      <c r="A1066" s="66">
        <v>43582</v>
      </c>
      <c r="B1066" s="67">
        <v>5512</v>
      </c>
      <c r="C1066" s="67">
        <v>5894</v>
      </c>
      <c r="D1066" s="67" t="s">
        <v>1510</v>
      </c>
      <c r="E1066" s="67" t="s">
        <v>326</v>
      </c>
      <c r="F1066" s="67" t="s">
        <v>327</v>
      </c>
      <c r="G1066" s="68"/>
      <c r="H1066" s="69" t="s">
        <v>1511</v>
      </c>
      <c r="I1066" s="69" t="s">
        <v>1512</v>
      </c>
      <c r="J1066" s="67" t="s">
        <v>1513</v>
      </c>
      <c r="K1066" s="67" t="s">
        <v>30</v>
      </c>
      <c r="L1066" s="67"/>
      <c r="M1066" s="67" t="s">
        <v>31</v>
      </c>
      <c r="N1066" s="67" t="s">
        <v>401</v>
      </c>
      <c r="O1066" s="67" t="s">
        <v>48</v>
      </c>
      <c r="P1066" s="67" t="s">
        <v>49</v>
      </c>
      <c r="Q1066" s="67" t="s">
        <v>36</v>
      </c>
      <c r="R1066" s="67" t="s">
        <v>76</v>
      </c>
      <c r="S1066" s="67" t="s">
        <v>57</v>
      </c>
      <c r="T1066" s="67" t="s">
        <v>75</v>
      </c>
      <c r="U1066" s="67" t="s">
        <v>51</v>
      </c>
      <c r="V1066" s="67" t="s">
        <v>37</v>
      </c>
      <c r="W1066" s="67" t="s">
        <v>38</v>
      </c>
      <c r="X1066" s="67" t="s">
        <v>39</v>
      </c>
      <c r="Y1066" s="67" t="s">
        <v>112</v>
      </c>
      <c r="Z1066" s="67" t="s">
        <v>40</v>
      </c>
      <c r="AA1066" s="67" t="s">
        <v>1514</v>
      </c>
      <c r="AB1066" s="67" t="s">
        <v>1515</v>
      </c>
      <c r="AC1066" s="67"/>
      <c r="AD1066" s="67"/>
      <c r="AE1066" s="67"/>
    </row>
    <row r="1067" spans="1:31" hidden="1" x14ac:dyDescent="0.25">
      <c r="A1067" s="66">
        <v>43582</v>
      </c>
      <c r="B1067" s="67">
        <v>5510</v>
      </c>
      <c r="C1067" s="67">
        <v>5892</v>
      </c>
      <c r="D1067" s="67" t="s">
        <v>1516</v>
      </c>
      <c r="E1067" s="67" t="s">
        <v>357</v>
      </c>
      <c r="F1067" s="67" t="s">
        <v>358</v>
      </c>
      <c r="G1067" s="68">
        <v>0.83333333333333337</v>
      </c>
      <c r="H1067" s="69" t="s">
        <v>5407</v>
      </c>
      <c r="I1067" s="69" t="s">
        <v>5408</v>
      </c>
      <c r="J1067" s="67" t="s">
        <v>1517</v>
      </c>
      <c r="K1067" s="67" t="s">
        <v>47</v>
      </c>
      <c r="L1067" s="67">
        <v>9</v>
      </c>
      <c r="M1067" s="67" t="s">
        <v>119</v>
      </c>
      <c r="N1067" s="67" t="s">
        <v>1518</v>
      </c>
      <c r="O1067" s="67" t="s">
        <v>53</v>
      </c>
      <c r="P1067" s="67" t="s">
        <v>62</v>
      </c>
      <c r="Q1067" s="67" t="s">
        <v>34</v>
      </c>
      <c r="R1067" s="67" t="s">
        <v>35</v>
      </c>
      <c r="S1067" s="67" t="s">
        <v>57</v>
      </c>
      <c r="T1067" s="67" t="s">
        <v>36</v>
      </c>
      <c r="U1067" s="67" t="s">
        <v>44</v>
      </c>
      <c r="V1067" s="67" t="s">
        <v>37</v>
      </c>
      <c r="W1067" s="67" t="s">
        <v>1519</v>
      </c>
      <c r="X1067" s="67" t="s">
        <v>71</v>
      </c>
      <c r="Y1067" s="67" t="s">
        <v>103</v>
      </c>
      <c r="Z1067" s="67" t="s">
        <v>45</v>
      </c>
      <c r="AA1067" s="67" t="s">
        <v>1520</v>
      </c>
      <c r="AB1067" s="67" t="s">
        <v>1521</v>
      </c>
      <c r="AC1067" s="67" t="s">
        <v>1522</v>
      </c>
      <c r="AD1067" s="67"/>
      <c r="AE1067" s="67"/>
    </row>
    <row r="1068" spans="1:31" hidden="1" x14ac:dyDescent="0.25">
      <c r="A1068" s="66">
        <v>43582</v>
      </c>
      <c r="B1068" s="67">
        <v>5509</v>
      </c>
      <c r="C1068" s="67">
        <v>5891</v>
      </c>
      <c r="D1068" s="67" t="s">
        <v>1523</v>
      </c>
      <c r="E1068" s="67" t="s">
        <v>693</v>
      </c>
      <c r="F1068" s="67" t="s">
        <v>123</v>
      </c>
      <c r="G1068" s="68"/>
      <c r="H1068" s="69" t="s">
        <v>5436</v>
      </c>
      <c r="I1068" s="69" t="s">
        <v>5437</v>
      </c>
      <c r="J1068" s="67" t="s">
        <v>1524</v>
      </c>
      <c r="K1068" s="67" t="s">
        <v>47</v>
      </c>
      <c r="L1068" s="67">
        <v>63</v>
      </c>
      <c r="M1068" s="67" t="s">
        <v>31</v>
      </c>
      <c r="N1068" s="67" t="s">
        <v>32</v>
      </c>
      <c r="O1068" s="67" t="s">
        <v>48</v>
      </c>
      <c r="P1068" s="67" t="s">
        <v>62</v>
      </c>
      <c r="Q1068" s="67" t="s">
        <v>60</v>
      </c>
      <c r="R1068" s="67" t="s">
        <v>35</v>
      </c>
      <c r="S1068" s="67" t="s">
        <v>57</v>
      </c>
      <c r="T1068" s="67" t="s">
        <v>36</v>
      </c>
      <c r="U1068" s="67" t="s">
        <v>44</v>
      </c>
      <c r="V1068" s="67" t="s">
        <v>37</v>
      </c>
      <c r="W1068" s="67" t="s">
        <v>38</v>
      </c>
      <c r="X1068" s="67" t="s">
        <v>39</v>
      </c>
      <c r="Y1068" s="67" t="s">
        <v>103</v>
      </c>
      <c r="Z1068" s="67" t="s">
        <v>45</v>
      </c>
      <c r="AA1068" s="67" t="s">
        <v>1525</v>
      </c>
      <c r="AB1068" s="67" t="s">
        <v>1526</v>
      </c>
      <c r="AC1068" s="67" t="s">
        <v>1527</v>
      </c>
      <c r="AD1068" s="67"/>
      <c r="AE1068" s="67"/>
    </row>
    <row r="1069" spans="1:31" hidden="1" x14ac:dyDescent="0.25">
      <c r="A1069" s="66">
        <v>43582</v>
      </c>
      <c r="B1069" s="67">
        <v>5506</v>
      </c>
      <c r="C1069" s="67">
        <v>5888</v>
      </c>
      <c r="D1069" s="67" t="s">
        <v>1340</v>
      </c>
      <c r="E1069" s="67" t="s">
        <v>58</v>
      </c>
      <c r="F1069" s="67" t="s">
        <v>59</v>
      </c>
      <c r="G1069" s="68">
        <v>0.375</v>
      </c>
      <c r="H1069" s="69" t="s">
        <v>5438</v>
      </c>
      <c r="I1069" s="69" t="s">
        <v>5439</v>
      </c>
      <c r="J1069" s="67" t="s">
        <v>1528</v>
      </c>
      <c r="K1069" s="67" t="s">
        <v>30</v>
      </c>
      <c r="L1069" s="67">
        <v>45</v>
      </c>
      <c r="M1069" s="67" t="s">
        <v>31</v>
      </c>
      <c r="N1069" s="67" t="s">
        <v>679</v>
      </c>
      <c r="O1069" s="67" t="s">
        <v>48</v>
      </c>
      <c r="P1069" s="67" t="s">
        <v>49</v>
      </c>
      <c r="Q1069" s="67" t="s">
        <v>36</v>
      </c>
      <c r="R1069" s="67" t="s">
        <v>56</v>
      </c>
      <c r="S1069" s="67" t="s">
        <v>43</v>
      </c>
      <c r="T1069" s="67" t="s">
        <v>147</v>
      </c>
      <c r="U1069" s="67" t="s">
        <v>51</v>
      </c>
      <c r="V1069" s="67" t="s">
        <v>37</v>
      </c>
      <c r="W1069" s="67" t="s">
        <v>54</v>
      </c>
      <c r="X1069" s="67" t="s">
        <v>71</v>
      </c>
      <c r="Y1069" s="67" t="s">
        <v>103</v>
      </c>
      <c r="Z1069" s="67" t="s">
        <v>120</v>
      </c>
      <c r="AA1069" s="67" t="s">
        <v>1529</v>
      </c>
      <c r="AB1069" s="67" t="s">
        <v>1530</v>
      </c>
      <c r="AC1069" s="67"/>
      <c r="AD1069" s="67"/>
      <c r="AE1069" s="67"/>
    </row>
    <row r="1070" spans="1:31" hidden="1" x14ac:dyDescent="0.25">
      <c r="A1070" s="66">
        <v>43581</v>
      </c>
      <c r="B1070" s="67">
        <v>5604</v>
      </c>
      <c r="C1070" s="67">
        <v>6017</v>
      </c>
      <c r="D1070" s="67" t="s">
        <v>1999</v>
      </c>
      <c r="E1070" s="67" t="s">
        <v>58</v>
      </c>
      <c r="F1070" s="67" t="s">
        <v>59</v>
      </c>
      <c r="G1070" s="68">
        <v>0.54166666666666663</v>
      </c>
      <c r="H1070" s="69" t="s">
        <v>2000</v>
      </c>
      <c r="I1070" s="69" t="s">
        <v>2001</v>
      </c>
      <c r="J1070" s="67" t="s">
        <v>2002</v>
      </c>
      <c r="K1070" s="67" t="s">
        <v>47</v>
      </c>
      <c r="L1070" s="67">
        <v>82</v>
      </c>
      <c r="M1070" s="67" t="s">
        <v>31</v>
      </c>
      <c r="N1070" s="67" t="s">
        <v>32</v>
      </c>
      <c r="O1070" s="67" t="s">
        <v>48</v>
      </c>
      <c r="P1070" s="67" t="s">
        <v>62</v>
      </c>
      <c r="Q1070" s="67" t="s">
        <v>60</v>
      </c>
      <c r="R1070" s="67" t="s">
        <v>35</v>
      </c>
      <c r="S1070" s="67" t="s">
        <v>346</v>
      </c>
      <c r="T1070" s="67" t="s">
        <v>36</v>
      </c>
      <c r="U1070" s="67" t="s">
        <v>44</v>
      </c>
      <c r="V1070" s="67" t="s">
        <v>37</v>
      </c>
      <c r="W1070" s="67" t="s">
        <v>38</v>
      </c>
      <c r="X1070" s="67" t="s">
        <v>71</v>
      </c>
      <c r="Y1070" s="67" t="s">
        <v>103</v>
      </c>
      <c r="Z1070" s="67" t="s">
        <v>52</v>
      </c>
      <c r="AA1070" s="67" t="s">
        <v>2003</v>
      </c>
      <c r="AB1070" s="67" t="s">
        <v>2004</v>
      </c>
      <c r="AC1070" s="67" t="s">
        <v>2005</v>
      </c>
      <c r="AD1070" s="67"/>
      <c r="AE1070" s="67"/>
    </row>
    <row r="1071" spans="1:31" hidden="1" x14ac:dyDescent="0.25">
      <c r="A1071" s="66">
        <v>43579</v>
      </c>
      <c r="B1071" s="67">
        <v>5527</v>
      </c>
      <c r="C1071" s="67">
        <v>5909</v>
      </c>
      <c r="D1071" s="67" t="s">
        <v>1531</v>
      </c>
      <c r="E1071" s="67" t="s">
        <v>297</v>
      </c>
      <c r="F1071" s="67" t="s">
        <v>46</v>
      </c>
      <c r="G1071" s="68">
        <v>0.58333333333333337</v>
      </c>
      <c r="H1071" s="69" t="s">
        <v>1532</v>
      </c>
      <c r="I1071" s="69" t="s">
        <v>1533</v>
      </c>
      <c r="J1071" s="67" t="s">
        <v>1534</v>
      </c>
      <c r="K1071" s="67" t="s">
        <v>30</v>
      </c>
      <c r="L1071" s="67">
        <v>80</v>
      </c>
      <c r="M1071" s="67" t="s">
        <v>118</v>
      </c>
      <c r="N1071" s="67" t="s">
        <v>401</v>
      </c>
      <c r="O1071" s="67" t="s">
        <v>133</v>
      </c>
      <c r="P1071" s="67" t="s">
        <v>49</v>
      </c>
      <c r="Q1071" s="67" t="s">
        <v>60</v>
      </c>
      <c r="R1071" s="67" t="s">
        <v>56</v>
      </c>
      <c r="S1071" s="67" t="s">
        <v>43</v>
      </c>
      <c r="T1071" s="67" t="s">
        <v>36</v>
      </c>
      <c r="U1071" s="67" t="s">
        <v>51</v>
      </c>
      <c r="V1071" s="67" t="s">
        <v>37</v>
      </c>
      <c r="W1071" s="67" t="s">
        <v>1535</v>
      </c>
      <c r="X1071" s="67" t="s">
        <v>39</v>
      </c>
      <c r="Y1071" s="67" t="s">
        <v>112</v>
      </c>
      <c r="Z1071" s="67" t="s">
        <v>120</v>
      </c>
      <c r="AA1071" s="67" t="s">
        <v>1536</v>
      </c>
      <c r="AB1071" s="67"/>
      <c r="AC1071" s="67"/>
      <c r="AD1071" s="67"/>
      <c r="AE1071" s="67"/>
    </row>
    <row r="1072" spans="1:31" hidden="1" x14ac:dyDescent="0.25">
      <c r="A1072" s="66">
        <v>43579</v>
      </c>
      <c r="B1072" s="67">
        <v>5507</v>
      </c>
      <c r="C1072" s="67">
        <v>5889</v>
      </c>
      <c r="D1072" s="67" t="s">
        <v>1537</v>
      </c>
      <c r="E1072" s="67" t="s">
        <v>79</v>
      </c>
      <c r="F1072" s="67" t="s">
        <v>59</v>
      </c>
      <c r="G1072" s="68">
        <v>0.125</v>
      </c>
      <c r="H1072" s="69" t="s">
        <v>5440</v>
      </c>
      <c r="I1072" s="69" t="s">
        <v>5441</v>
      </c>
      <c r="J1072" s="67" t="s">
        <v>1538</v>
      </c>
      <c r="K1072" s="67" t="s">
        <v>47</v>
      </c>
      <c r="L1072" s="67"/>
      <c r="M1072" s="67" t="s">
        <v>31</v>
      </c>
      <c r="N1072" s="67" t="s">
        <v>126</v>
      </c>
      <c r="O1072" s="67" t="s">
        <v>48</v>
      </c>
      <c r="P1072" s="67" t="s">
        <v>49</v>
      </c>
      <c r="Q1072" s="67" t="s">
        <v>36</v>
      </c>
      <c r="R1072" s="67" t="s">
        <v>56</v>
      </c>
      <c r="S1072" s="67" t="s">
        <v>127</v>
      </c>
      <c r="T1072" s="67" t="s">
        <v>147</v>
      </c>
      <c r="U1072" s="67" t="s">
        <v>51</v>
      </c>
      <c r="V1072" s="67" t="s">
        <v>37</v>
      </c>
      <c r="W1072" s="67" t="s">
        <v>160</v>
      </c>
      <c r="X1072" s="67" t="s">
        <v>39</v>
      </c>
      <c r="Y1072" s="67" t="s">
        <v>117</v>
      </c>
      <c r="Z1072" s="67" t="s">
        <v>52</v>
      </c>
      <c r="AA1072" s="67" t="s">
        <v>1539</v>
      </c>
      <c r="AB1072" s="67" t="s">
        <v>1540</v>
      </c>
      <c r="AC1072" s="67" t="s">
        <v>1541</v>
      </c>
      <c r="AD1072" s="67"/>
      <c r="AE1072" s="67"/>
    </row>
    <row r="1073" spans="1:31" hidden="1" x14ac:dyDescent="0.25">
      <c r="A1073" s="66">
        <v>43579</v>
      </c>
      <c r="B1073" s="67">
        <v>5507</v>
      </c>
      <c r="C1073" s="67">
        <v>5890</v>
      </c>
      <c r="D1073" s="67" t="s">
        <v>1537</v>
      </c>
      <c r="E1073" s="67" t="s">
        <v>79</v>
      </c>
      <c r="F1073" s="67" t="s">
        <v>59</v>
      </c>
      <c r="G1073" s="68">
        <v>0.125</v>
      </c>
      <c r="H1073" s="69" t="s">
        <v>5440</v>
      </c>
      <c r="I1073" s="69" t="s">
        <v>5441</v>
      </c>
      <c r="J1073" s="67" t="s">
        <v>1538</v>
      </c>
      <c r="K1073" s="67" t="s">
        <v>47</v>
      </c>
      <c r="L1073" s="67"/>
      <c r="M1073" s="67" t="s">
        <v>31</v>
      </c>
      <c r="N1073" s="67" t="s">
        <v>126</v>
      </c>
      <c r="O1073" s="67" t="s">
        <v>48</v>
      </c>
      <c r="P1073" s="67" t="s">
        <v>49</v>
      </c>
      <c r="Q1073" s="67" t="s">
        <v>36</v>
      </c>
      <c r="R1073" s="67" t="s">
        <v>56</v>
      </c>
      <c r="S1073" s="67" t="s">
        <v>127</v>
      </c>
      <c r="T1073" s="67" t="s">
        <v>147</v>
      </c>
      <c r="U1073" s="67" t="s">
        <v>51</v>
      </c>
      <c r="V1073" s="67" t="s">
        <v>37</v>
      </c>
      <c r="W1073" s="67" t="s">
        <v>160</v>
      </c>
      <c r="X1073" s="67" t="s">
        <v>39</v>
      </c>
      <c r="Y1073" s="67" t="s">
        <v>104</v>
      </c>
      <c r="Z1073" s="67" t="s">
        <v>52</v>
      </c>
      <c r="AA1073" s="67" t="s">
        <v>1539</v>
      </c>
      <c r="AB1073" s="67" t="s">
        <v>1540</v>
      </c>
      <c r="AC1073" s="67" t="s">
        <v>1541</v>
      </c>
      <c r="AD1073" s="67"/>
      <c r="AE1073" s="67"/>
    </row>
    <row r="1074" spans="1:31" hidden="1" x14ac:dyDescent="0.25">
      <c r="A1074" s="66">
        <v>43577</v>
      </c>
      <c r="B1074" s="67">
        <v>5505</v>
      </c>
      <c r="C1074" s="67">
        <v>5886</v>
      </c>
      <c r="D1074" s="67" t="s">
        <v>1542</v>
      </c>
      <c r="E1074" s="67" t="s">
        <v>137</v>
      </c>
      <c r="F1074" s="67" t="s">
        <v>122</v>
      </c>
      <c r="G1074" s="68"/>
      <c r="H1074" s="69" t="s">
        <v>5442</v>
      </c>
      <c r="I1074" s="69" t="s">
        <v>5443</v>
      </c>
      <c r="J1074" s="67" t="s">
        <v>1543</v>
      </c>
      <c r="K1074" s="67" t="s">
        <v>47</v>
      </c>
      <c r="L1074" s="67">
        <v>70</v>
      </c>
      <c r="M1074" s="67" t="s">
        <v>118</v>
      </c>
      <c r="N1074" s="67" t="s">
        <v>408</v>
      </c>
      <c r="O1074" s="67" t="s">
        <v>53</v>
      </c>
      <c r="P1074" s="67" t="s">
        <v>49</v>
      </c>
      <c r="Q1074" s="67" t="s">
        <v>60</v>
      </c>
      <c r="R1074" s="67" t="s">
        <v>50</v>
      </c>
      <c r="S1074" s="67" t="s">
        <v>131</v>
      </c>
      <c r="T1074" s="67" t="s">
        <v>75</v>
      </c>
      <c r="U1074" s="67" t="s">
        <v>51</v>
      </c>
      <c r="V1074" s="67" t="s">
        <v>37</v>
      </c>
      <c r="W1074" s="67" t="s">
        <v>38</v>
      </c>
      <c r="X1074" s="67" t="s">
        <v>71</v>
      </c>
      <c r="Y1074" s="67" t="s">
        <v>39</v>
      </c>
      <c r="Z1074" s="67" t="s">
        <v>40</v>
      </c>
      <c r="AA1074" s="67" t="s">
        <v>1544</v>
      </c>
      <c r="AB1074" s="67" t="s">
        <v>1545</v>
      </c>
      <c r="AC1074" s="67" t="s">
        <v>1546</v>
      </c>
      <c r="AD1074" s="67"/>
      <c r="AE1074" s="67"/>
    </row>
    <row r="1075" spans="1:31" hidden="1" x14ac:dyDescent="0.25">
      <c r="A1075" s="66">
        <v>43577</v>
      </c>
      <c r="B1075" s="67">
        <v>5505</v>
      </c>
      <c r="C1075" s="67">
        <v>5887</v>
      </c>
      <c r="D1075" s="67" t="s">
        <v>1542</v>
      </c>
      <c r="E1075" s="67" t="s">
        <v>137</v>
      </c>
      <c r="F1075" s="67" t="s">
        <v>122</v>
      </c>
      <c r="G1075" s="68"/>
      <c r="H1075" s="69" t="s">
        <v>5442</v>
      </c>
      <c r="I1075" s="69" t="s">
        <v>5443</v>
      </c>
      <c r="J1075" s="67" t="s">
        <v>1543</v>
      </c>
      <c r="K1075" s="67" t="s">
        <v>30</v>
      </c>
      <c r="L1075" s="67">
        <v>70</v>
      </c>
      <c r="M1075" s="67" t="s">
        <v>118</v>
      </c>
      <c r="N1075" s="67" t="s">
        <v>408</v>
      </c>
      <c r="O1075" s="67" t="s">
        <v>53</v>
      </c>
      <c r="P1075" s="67" t="s">
        <v>49</v>
      </c>
      <c r="Q1075" s="67" t="s">
        <v>60</v>
      </c>
      <c r="R1075" s="67" t="s">
        <v>50</v>
      </c>
      <c r="S1075" s="67" t="s">
        <v>131</v>
      </c>
      <c r="T1075" s="67" t="s">
        <v>75</v>
      </c>
      <c r="U1075" s="67" t="s">
        <v>51</v>
      </c>
      <c r="V1075" s="67" t="s">
        <v>37</v>
      </c>
      <c r="W1075" s="67" t="s">
        <v>38</v>
      </c>
      <c r="X1075" s="67" t="s">
        <v>71</v>
      </c>
      <c r="Y1075" s="67" t="s">
        <v>39</v>
      </c>
      <c r="Z1075" s="67" t="s">
        <v>40</v>
      </c>
      <c r="AA1075" s="67" t="s">
        <v>1544</v>
      </c>
      <c r="AB1075" s="67" t="s">
        <v>1545</v>
      </c>
      <c r="AC1075" s="67" t="s">
        <v>1546</v>
      </c>
      <c r="AD1075" s="67"/>
      <c r="AE1075" s="67"/>
    </row>
    <row r="1076" spans="1:31" hidden="1" x14ac:dyDescent="0.25">
      <c r="A1076" s="66">
        <v>43576</v>
      </c>
      <c r="B1076" s="67">
        <v>5504</v>
      </c>
      <c r="C1076" s="67">
        <v>5885</v>
      </c>
      <c r="D1076" s="67" t="s">
        <v>1547</v>
      </c>
      <c r="E1076" s="67" t="s">
        <v>63</v>
      </c>
      <c r="F1076" s="67" t="s">
        <v>41</v>
      </c>
      <c r="G1076" s="68">
        <v>0.5805555555555556</v>
      </c>
      <c r="H1076" s="69" t="s">
        <v>1548</v>
      </c>
      <c r="I1076" s="69" t="s">
        <v>1549</v>
      </c>
      <c r="J1076" s="67" t="s">
        <v>1550</v>
      </c>
      <c r="K1076" s="67" t="s">
        <v>47</v>
      </c>
      <c r="L1076" s="67">
        <v>40</v>
      </c>
      <c r="M1076" s="67" t="s">
        <v>31</v>
      </c>
      <c r="N1076" s="67" t="s">
        <v>459</v>
      </c>
      <c r="O1076" s="67" t="s">
        <v>36</v>
      </c>
      <c r="P1076" s="67" t="s">
        <v>33</v>
      </c>
      <c r="Q1076" s="67" t="s">
        <v>36</v>
      </c>
      <c r="R1076" s="67" t="s">
        <v>76</v>
      </c>
      <c r="S1076" s="67" t="s">
        <v>3823</v>
      </c>
      <c r="T1076" s="67" t="s">
        <v>36</v>
      </c>
      <c r="U1076" s="67" t="s">
        <v>51</v>
      </c>
      <c r="V1076" s="67" t="s">
        <v>37</v>
      </c>
      <c r="W1076" s="67" t="s">
        <v>54</v>
      </c>
      <c r="X1076" s="67" t="s">
        <v>39</v>
      </c>
      <c r="Y1076" s="67" t="s">
        <v>117</v>
      </c>
      <c r="Z1076" s="67" t="s">
        <v>52</v>
      </c>
      <c r="AA1076" s="67" t="s">
        <v>1551</v>
      </c>
      <c r="AB1076" s="67" t="s">
        <v>1552</v>
      </c>
      <c r="AC1076" s="67"/>
      <c r="AD1076" s="67"/>
      <c r="AE1076" s="67"/>
    </row>
    <row r="1077" spans="1:31" hidden="1" x14ac:dyDescent="0.25">
      <c r="A1077" s="66">
        <v>43576</v>
      </c>
      <c r="B1077" s="67">
        <v>5503</v>
      </c>
      <c r="C1077" s="67">
        <v>5883</v>
      </c>
      <c r="D1077" s="67" t="s">
        <v>1553</v>
      </c>
      <c r="E1077" s="67" t="s">
        <v>58</v>
      </c>
      <c r="F1077" s="67" t="s">
        <v>59</v>
      </c>
      <c r="G1077" s="68"/>
      <c r="H1077" s="69" t="s">
        <v>1554</v>
      </c>
      <c r="I1077" s="69" t="s">
        <v>1555</v>
      </c>
      <c r="J1077" s="67" t="s">
        <v>1556</v>
      </c>
      <c r="K1077" s="67" t="s">
        <v>30</v>
      </c>
      <c r="L1077" s="67">
        <v>20</v>
      </c>
      <c r="M1077" s="67" t="s">
        <v>31</v>
      </c>
      <c r="N1077" s="67" t="s">
        <v>126</v>
      </c>
      <c r="O1077" s="67" t="s">
        <v>48</v>
      </c>
      <c r="P1077" s="67" t="s">
        <v>49</v>
      </c>
      <c r="Q1077" s="67" t="s">
        <v>1184</v>
      </c>
      <c r="R1077" s="67" t="s">
        <v>56</v>
      </c>
      <c r="S1077" s="67" t="s">
        <v>3823</v>
      </c>
      <c r="T1077" s="67" t="s">
        <v>147</v>
      </c>
      <c r="U1077" s="67" t="s">
        <v>51</v>
      </c>
      <c r="V1077" s="67" t="s">
        <v>37</v>
      </c>
      <c r="W1077" s="67" t="s">
        <v>128</v>
      </c>
      <c r="X1077" s="67" t="s">
        <v>71</v>
      </c>
      <c r="Y1077" s="67" t="s">
        <v>104</v>
      </c>
      <c r="Z1077" s="67" t="s">
        <v>52</v>
      </c>
      <c r="AA1077" s="67" t="s">
        <v>1557</v>
      </c>
      <c r="AB1077" s="67" t="s">
        <v>1558</v>
      </c>
      <c r="AC1077" s="67"/>
      <c r="AD1077" s="67"/>
      <c r="AE1077" s="67"/>
    </row>
    <row r="1078" spans="1:31" hidden="1" x14ac:dyDescent="0.25">
      <c r="A1078" s="66">
        <v>43576</v>
      </c>
      <c r="B1078" s="67">
        <v>5503</v>
      </c>
      <c r="C1078" s="67">
        <v>5884</v>
      </c>
      <c r="D1078" s="67" t="s">
        <v>1553</v>
      </c>
      <c r="E1078" s="67" t="s">
        <v>58</v>
      </c>
      <c r="F1078" s="67" t="s">
        <v>59</v>
      </c>
      <c r="G1078" s="68"/>
      <c r="H1078" s="69" t="s">
        <v>1554</v>
      </c>
      <c r="I1078" s="69" t="s">
        <v>1555</v>
      </c>
      <c r="J1078" s="67" t="s">
        <v>1556</v>
      </c>
      <c r="K1078" s="67" t="s">
        <v>47</v>
      </c>
      <c r="L1078" s="67">
        <v>20</v>
      </c>
      <c r="M1078" s="67" t="s">
        <v>31</v>
      </c>
      <c r="N1078" s="67" t="s">
        <v>126</v>
      </c>
      <c r="O1078" s="67" t="s">
        <v>48</v>
      </c>
      <c r="P1078" s="67" t="s">
        <v>49</v>
      </c>
      <c r="Q1078" s="67" t="s">
        <v>1184</v>
      </c>
      <c r="R1078" s="67" t="s">
        <v>50</v>
      </c>
      <c r="S1078" s="67" t="s">
        <v>3823</v>
      </c>
      <c r="T1078" s="67" t="s">
        <v>147</v>
      </c>
      <c r="U1078" s="67" t="s">
        <v>51</v>
      </c>
      <c r="V1078" s="67" t="s">
        <v>37</v>
      </c>
      <c r="W1078" s="67" t="s">
        <v>128</v>
      </c>
      <c r="X1078" s="67" t="s">
        <v>71</v>
      </c>
      <c r="Y1078" s="67" t="s">
        <v>105</v>
      </c>
      <c r="Z1078" s="67" t="s">
        <v>52</v>
      </c>
      <c r="AA1078" s="67" t="s">
        <v>1557</v>
      </c>
      <c r="AB1078" s="67" t="s">
        <v>1558</v>
      </c>
      <c r="AC1078" s="67"/>
      <c r="AD1078" s="67"/>
      <c r="AE1078" s="67"/>
    </row>
    <row r="1079" spans="1:31" hidden="1" x14ac:dyDescent="0.25">
      <c r="A1079" s="66">
        <v>43576</v>
      </c>
      <c r="B1079" s="67">
        <v>5501</v>
      </c>
      <c r="C1079" s="67">
        <v>5880</v>
      </c>
      <c r="D1079" s="67" t="s">
        <v>1559</v>
      </c>
      <c r="E1079" s="67" t="s">
        <v>58</v>
      </c>
      <c r="F1079" s="67" t="s">
        <v>59</v>
      </c>
      <c r="G1079" s="68"/>
      <c r="H1079" s="69" t="s">
        <v>1560</v>
      </c>
      <c r="I1079" s="69" t="s">
        <v>1561</v>
      </c>
      <c r="J1079" s="67" t="s">
        <v>1562</v>
      </c>
      <c r="K1079" s="67" t="s">
        <v>47</v>
      </c>
      <c r="L1079" s="67">
        <v>40</v>
      </c>
      <c r="M1079" s="67" t="s">
        <v>31</v>
      </c>
      <c r="N1079" s="67" t="s">
        <v>459</v>
      </c>
      <c r="O1079" s="67" t="s">
        <v>48</v>
      </c>
      <c r="P1079" s="67" t="s">
        <v>49</v>
      </c>
      <c r="Q1079" s="67" t="s">
        <v>36</v>
      </c>
      <c r="R1079" s="67" t="s">
        <v>50</v>
      </c>
      <c r="S1079" s="67" t="s">
        <v>3823</v>
      </c>
      <c r="T1079" s="67" t="s">
        <v>147</v>
      </c>
      <c r="U1079" s="67" t="s">
        <v>51</v>
      </c>
      <c r="V1079" s="67" t="s">
        <v>37</v>
      </c>
      <c r="W1079" s="67" t="s">
        <v>386</v>
      </c>
      <c r="X1079" s="67" t="s">
        <v>39</v>
      </c>
      <c r="Y1079" s="67" t="s">
        <v>117</v>
      </c>
      <c r="Z1079" s="67" t="s">
        <v>52</v>
      </c>
      <c r="AA1079" s="67" t="s">
        <v>1563</v>
      </c>
      <c r="AB1079" s="67"/>
      <c r="AC1079" s="67"/>
      <c r="AD1079" s="67"/>
      <c r="AE1079" s="67"/>
    </row>
    <row r="1080" spans="1:31" hidden="1" x14ac:dyDescent="0.25">
      <c r="A1080" s="66">
        <v>43576</v>
      </c>
      <c r="B1080" s="67">
        <v>5501</v>
      </c>
      <c r="C1080" s="67">
        <v>5881</v>
      </c>
      <c r="D1080" s="67" t="s">
        <v>1559</v>
      </c>
      <c r="E1080" s="67" t="s">
        <v>58</v>
      </c>
      <c r="F1080" s="67" t="s">
        <v>59</v>
      </c>
      <c r="G1080" s="68"/>
      <c r="H1080" s="69" t="s">
        <v>1560</v>
      </c>
      <c r="I1080" s="69" t="s">
        <v>1561</v>
      </c>
      <c r="J1080" s="67" t="s">
        <v>1562</v>
      </c>
      <c r="K1080" s="67" t="s">
        <v>47</v>
      </c>
      <c r="L1080" s="67">
        <v>15</v>
      </c>
      <c r="M1080" s="67" t="s">
        <v>31</v>
      </c>
      <c r="N1080" s="67" t="s">
        <v>459</v>
      </c>
      <c r="O1080" s="67" t="s">
        <v>48</v>
      </c>
      <c r="P1080" s="67" t="s">
        <v>49</v>
      </c>
      <c r="Q1080" s="67" t="s">
        <v>36</v>
      </c>
      <c r="R1080" s="67" t="s">
        <v>50</v>
      </c>
      <c r="S1080" s="67" t="s">
        <v>3823</v>
      </c>
      <c r="T1080" s="67" t="s">
        <v>147</v>
      </c>
      <c r="U1080" s="67" t="s">
        <v>51</v>
      </c>
      <c r="V1080" s="67" t="s">
        <v>37</v>
      </c>
      <c r="W1080" s="67" t="s">
        <v>386</v>
      </c>
      <c r="X1080" s="67" t="s">
        <v>39</v>
      </c>
      <c r="Y1080" s="67" t="s">
        <v>117</v>
      </c>
      <c r="Z1080" s="67" t="s">
        <v>52</v>
      </c>
      <c r="AA1080" s="67" t="s">
        <v>1563</v>
      </c>
      <c r="AB1080" s="67"/>
      <c r="AC1080" s="67"/>
      <c r="AD1080" s="67"/>
      <c r="AE1080" s="67"/>
    </row>
    <row r="1081" spans="1:31" hidden="1" x14ac:dyDescent="0.25">
      <c r="A1081" s="66">
        <v>43575</v>
      </c>
      <c r="B1081" s="67">
        <v>5502</v>
      </c>
      <c r="C1081" s="67">
        <v>5882</v>
      </c>
      <c r="D1081" s="67" t="s">
        <v>653</v>
      </c>
      <c r="E1081" s="67" t="s">
        <v>654</v>
      </c>
      <c r="F1081" s="67" t="s">
        <v>537</v>
      </c>
      <c r="G1081" s="68"/>
      <c r="H1081" s="69" t="s">
        <v>1564</v>
      </c>
      <c r="I1081" s="69" t="s">
        <v>1565</v>
      </c>
      <c r="J1081" s="67" t="s">
        <v>1566</v>
      </c>
      <c r="K1081" s="67" t="s">
        <v>47</v>
      </c>
      <c r="L1081" s="67">
        <v>72</v>
      </c>
      <c r="M1081" s="67" t="s">
        <v>31</v>
      </c>
      <c r="N1081" s="67" t="s">
        <v>36</v>
      </c>
      <c r="O1081" s="67" t="s">
        <v>48</v>
      </c>
      <c r="P1081" s="67" t="s">
        <v>42</v>
      </c>
      <c r="Q1081" s="67" t="s">
        <v>60</v>
      </c>
      <c r="R1081" s="67" t="s">
        <v>35</v>
      </c>
      <c r="S1081" s="67" t="s">
        <v>57</v>
      </c>
      <c r="T1081" s="67" t="s">
        <v>36</v>
      </c>
      <c r="U1081" s="67" t="s">
        <v>44</v>
      </c>
      <c r="V1081" s="67" t="s">
        <v>37</v>
      </c>
      <c r="W1081" s="67" t="s">
        <v>36</v>
      </c>
      <c r="X1081" s="67" t="s">
        <v>39</v>
      </c>
      <c r="Y1081" s="67" t="s">
        <v>103</v>
      </c>
      <c r="Z1081" s="67" t="s">
        <v>45</v>
      </c>
      <c r="AA1081" s="67" t="s">
        <v>1567</v>
      </c>
      <c r="AB1081" s="67" t="s">
        <v>1568</v>
      </c>
      <c r="AC1081" s="67" t="s">
        <v>1569</v>
      </c>
      <c r="AD1081" s="67"/>
      <c r="AE1081" s="67"/>
    </row>
    <row r="1082" spans="1:31" hidden="1" x14ac:dyDescent="0.25">
      <c r="A1082" s="66">
        <v>43575</v>
      </c>
      <c r="B1082" s="67">
        <v>5500</v>
      </c>
      <c r="C1082" s="67">
        <v>5876</v>
      </c>
      <c r="D1082" s="67" t="s">
        <v>1570</v>
      </c>
      <c r="E1082" s="67" t="s">
        <v>137</v>
      </c>
      <c r="F1082" s="67" t="s">
        <v>122</v>
      </c>
      <c r="G1082" s="68"/>
      <c r="H1082" s="69" t="s">
        <v>1571</v>
      </c>
      <c r="I1082" s="69" t="s">
        <v>1572</v>
      </c>
      <c r="J1082" s="67" t="s">
        <v>1573</v>
      </c>
      <c r="K1082" s="67" t="s">
        <v>30</v>
      </c>
      <c r="L1082" s="67"/>
      <c r="M1082" s="67" t="s">
        <v>31</v>
      </c>
      <c r="N1082" s="67" t="s">
        <v>408</v>
      </c>
      <c r="O1082" s="67" t="s">
        <v>36</v>
      </c>
      <c r="P1082" s="67" t="s">
        <v>49</v>
      </c>
      <c r="Q1082" s="67" t="s">
        <v>36</v>
      </c>
      <c r="R1082" s="67" t="s">
        <v>50</v>
      </c>
      <c r="S1082" s="67" t="s">
        <v>57</v>
      </c>
      <c r="T1082" s="67" t="s">
        <v>36</v>
      </c>
      <c r="U1082" s="67" t="s">
        <v>51</v>
      </c>
      <c r="V1082" s="67" t="s">
        <v>37</v>
      </c>
      <c r="W1082" s="67" t="s">
        <v>332</v>
      </c>
      <c r="X1082" s="67" t="s">
        <v>39</v>
      </c>
      <c r="Y1082" s="67" t="s">
        <v>103</v>
      </c>
      <c r="Z1082" s="67" t="s">
        <v>52</v>
      </c>
      <c r="AA1082" s="67" t="s">
        <v>1574</v>
      </c>
      <c r="AB1082" s="67" t="s">
        <v>1575</v>
      </c>
      <c r="AC1082" s="67"/>
      <c r="AD1082" s="67"/>
      <c r="AE1082" s="67"/>
    </row>
    <row r="1083" spans="1:31" hidden="1" x14ac:dyDescent="0.25">
      <c r="A1083" s="66">
        <v>43575</v>
      </c>
      <c r="B1083" s="67">
        <v>5499</v>
      </c>
      <c r="C1083" s="67">
        <v>5877</v>
      </c>
      <c r="D1083" s="67" t="s">
        <v>1576</v>
      </c>
      <c r="E1083" s="67" t="s">
        <v>137</v>
      </c>
      <c r="F1083" s="67" t="s">
        <v>122</v>
      </c>
      <c r="G1083" s="68"/>
      <c r="H1083" s="69" t="s">
        <v>1891</v>
      </c>
      <c r="I1083" s="69" t="s">
        <v>1892</v>
      </c>
      <c r="J1083" s="67" t="s">
        <v>1577</v>
      </c>
      <c r="K1083" s="67" t="s">
        <v>30</v>
      </c>
      <c r="L1083" s="67"/>
      <c r="M1083" s="67" t="s">
        <v>31</v>
      </c>
      <c r="N1083" s="67" t="s">
        <v>408</v>
      </c>
      <c r="O1083" s="67" t="s">
        <v>36</v>
      </c>
      <c r="P1083" s="67" t="s">
        <v>49</v>
      </c>
      <c r="Q1083" s="67" t="s">
        <v>36</v>
      </c>
      <c r="R1083" s="67" t="s">
        <v>50</v>
      </c>
      <c r="S1083" s="67" t="s">
        <v>57</v>
      </c>
      <c r="T1083" s="67" t="s">
        <v>36</v>
      </c>
      <c r="U1083" s="67" t="s">
        <v>51</v>
      </c>
      <c r="V1083" s="67" t="s">
        <v>37</v>
      </c>
      <c r="W1083" s="67" t="s">
        <v>332</v>
      </c>
      <c r="X1083" s="67" t="s">
        <v>39</v>
      </c>
      <c r="Y1083" s="67" t="s">
        <v>103</v>
      </c>
      <c r="Z1083" s="67" t="s">
        <v>52</v>
      </c>
      <c r="AA1083" s="67" t="s">
        <v>1574</v>
      </c>
      <c r="AB1083" s="67" t="s">
        <v>1575</v>
      </c>
      <c r="AC1083" s="67"/>
      <c r="AD1083" s="67"/>
      <c r="AE1083" s="67"/>
    </row>
    <row r="1084" spans="1:31" hidden="1" x14ac:dyDescent="0.25">
      <c r="A1084" s="66">
        <v>43575</v>
      </c>
      <c r="B1084" s="67">
        <v>5499</v>
      </c>
      <c r="C1084" s="67">
        <v>5878</v>
      </c>
      <c r="D1084" s="67" t="s">
        <v>1576</v>
      </c>
      <c r="E1084" s="67" t="s">
        <v>137</v>
      </c>
      <c r="F1084" s="67" t="s">
        <v>122</v>
      </c>
      <c r="G1084" s="68"/>
      <c r="H1084" s="69" t="s">
        <v>1891</v>
      </c>
      <c r="I1084" s="69" t="s">
        <v>1892</v>
      </c>
      <c r="J1084" s="67" t="s">
        <v>1577</v>
      </c>
      <c r="K1084" s="67" t="s">
        <v>47</v>
      </c>
      <c r="L1084" s="67"/>
      <c r="M1084" s="67" t="s">
        <v>31</v>
      </c>
      <c r="N1084" s="67" t="s">
        <v>408</v>
      </c>
      <c r="O1084" s="67" t="s">
        <v>36</v>
      </c>
      <c r="P1084" s="67" t="s">
        <v>49</v>
      </c>
      <c r="Q1084" s="67" t="s">
        <v>36</v>
      </c>
      <c r="R1084" s="67" t="s">
        <v>50</v>
      </c>
      <c r="S1084" s="67" t="s">
        <v>57</v>
      </c>
      <c r="T1084" s="67" t="s">
        <v>36</v>
      </c>
      <c r="U1084" s="67" t="s">
        <v>51</v>
      </c>
      <c r="V1084" s="67" t="s">
        <v>37</v>
      </c>
      <c r="W1084" s="67" t="s">
        <v>332</v>
      </c>
      <c r="X1084" s="67" t="s">
        <v>39</v>
      </c>
      <c r="Y1084" s="67" t="s">
        <v>103</v>
      </c>
      <c r="Z1084" s="67" t="s">
        <v>52</v>
      </c>
      <c r="AA1084" s="67" t="s">
        <v>1574</v>
      </c>
      <c r="AB1084" s="67" t="s">
        <v>1575</v>
      </c>
      <c r="AC1084" s="67"/>
      <c r="AD1084" s="67"/>
      <c r="AE1084" s="67"/>
    </row>
    <row r="1085" spans="1:31" hidden="1" x14ac:dyDescent="0.25">
      <c r="A1085" s="66">
        <v>43575</v>
      </c>
      <c r="B1085" s="67">
        <v>5498</v>
      </c>
      <c r="C1085" s="67">
        <v>5879</v>
      </c>
      <c r="D1085" s="67" t="s">
        <v>1578</v>
      </c>
      <c r="E1085" s="67" t="s">
        <v>137</v>
      </c>
      <c r="F1085" s="67" t="s">
        <v>122</v>
      </c>
      <c r="G1085" s="68"/>
      <c r="H1085" s="69" t="s">
        <v>3500</v>
      </c>
      <c r="I1085" s="69" t="s">
        <v>3501</v>
      </c>
      <c r="J1085" s="67" t="s">
        <v>1579</v>
      </c>
      <c r="K1085" s="67" t="s">
        <v>47</v>
      </c>
      <c r="L1085" s="67"/>
      <c r="M1085" s="67" t="s">
        <v>31</v>
      </c>
      <c r="N1085" s="67" t="s">
        <v>408</v>
      </c>
      <c r="O1085" s="67" t="s">
        <v>36</v>
      </c>
      <c r="P1085" s="67" t="s">
        <v>49</v>
      </c>
      <c r="Q1085" s="67" t="s">
        <v>36</v>
      </c>
      <c r="R1085" s="67" t="s">
        <v>50</v>
      </c>
      <c r="S1085" s="67" t="s">
        <v>57</v>
      </c>
      <c r="T1085" s="67" t="s">
        <v>36</v>
      </c>
      <c r="U1085" s="67" t="s">
        <v>51</v>
      </c>
      <c r="V1085" s="67" t="s">
        <v>37</v>
      </c>
      <c r="W1085" s="67" t="s">
        <v>332</v>
      </c>
      <c r="X1085" s="67" t="s">
        <v>39</v>
      </c>
      <c r="Y1085" s="67" t="s">
        <v>103</v>
      </c>
      <c r="Z1085" s="67" t="s">
        <v>52</v>
      </c>
      <c r="AA1085" s="67" t="s">
        <v>1574</v>
      </c>
      <c r="AB1085" s="67" t="s">
        <v>1575</v>
      </c>
      <c r="AC1085" s="67"/>
      <c r="AD1085" s="67"/>
      <c r="AE1085" s="67"/>
    </row>
    <row r="1086" spans="1:31" hidden="1" x14ac:dyDescent="0.25">
      <c r="A1086" s="66">
        <v>43575</v>
      </c>
      <c r="B1086" s="67">
        <v>5497</v>
      </c>
      <c r="C1086" s="67">
        <v>5875</v>
      </c>
      <c r="D1086" s="67" t="s">
        <v>1580</v>
      </c>
      <c r="E1086" s="67" t="s">
        <v>80</v>
      </c>
      <c r="F1086" s="67" t="s">
        <v>80</v>
      </c>
      <c r="G1086" s="68">
        <v>0.65069444444444446</v>
      </c>
      <c r="H1086" s="69" t="s">
        <v>1581</v>
      </c>
      <c r="I1086" s="69" t="s">
        <v>1582</v>
      </c>
      <c r="J1086" s="67" t="s">
        <v>1583</v>
      </c>
      <c r="K1086" s="67" t="s">
        <v>47</v>
      </c>
      <c r="L1086" s="67">
        <v>82</v>
      </c>
      <c r="M1086" s="67" t="s">
        <v>31</v>
      </c>
      <c r="N1086" s="67" t="s">
        <v>32</v>
      </c>
      <c r="O1086" s="67" t="s">
        <v>368</v>
      </c>
      <c r="P1086" s="67" t="s">
        <v>62</v>
      </c>
      <c r="Q1086" s="67" t="s">
        <v>60</v>
      </c>
      <c r="R1086" s="67" t="s">
        <v>35</v>
      </c>
      <c r="S1086" s="67" t="s">
        <v>3823</v>
      </c>
      <c r="T1086" s="67" t="s">
        <v>36</v>
      </c>
      <c r="U1086" s="67" t="s">
        <v>44</v>
      </c>
      <c r="V1086" s="67" t="s">
        <v>37</v>
      </c>
      <c r="W1086" s="67" t="s">
        <v>386</v>
      </c>
      <c r="X1086" s="67" t="s">
        <v>39</v>
      </c>
      <c r="Y1086" s="67" t="s">
        <v>117</v>
      </c>
      <c r="Z1086" s="67" t="s">
        <v>45</v>
      </c>
      <c r="AA1086" s="67" t="s">
        <v>1584</v>
      </c>
      <c r="AB1086" s="67" t="s">
        <v>1585</v>
      </c>
      <c r="AC1086" s="67" t="s">
        <v>1586</v>
      </c>
      <c r="AD1086" s="67" t="s">
        <v>1587</v>
      </c>
      <c r="AE1086" s="67" t="s">
        <v>1588</v>
      </c>
    </row>
    <row r="1087" spans="1:31" hidden="1" x14ac:dyDescent="0.25">
      <c r="A1087" s="66">
        <v>43574</v>
      </c>
      <c r="B1087" s="67">
        <v>5496</v>
      </c>
      <c r="C1087" s="67">
        <v>5874</v>
      </c>
      <c r="D1087" s="67" t="s">
        <v>1589</v>
      </c>
      <c r="E1087" s="67" t="s">
        <v>137</v>
      </c>
      <c r="F1087" s="67" t="s">
        <v>122</v>
      </c>
      <c r="G1087" s="68">
        <v>0.45833333333333331</v>
      </c>
      <c r="H1087" s="69" t="s">
        <v>1590</v>
      </c>
      <c r="I1087" s="69" t="s">
        <v>1591</v>
      </c>
      <c r="J1087" s="67" t="s">
        <v>1592</v>
      </c>
      <c r="K1087" s="67" t="s">
        <v>47</v>
      </c>
      <c r="L1087" s="67">
        <v>69</v>
      </c>
      <c r="M1087" s="67" t="s">
        <v>31</v>
      </c>
      <c r="N1087" s="67" t="s">
        <v>155</v>
      </c>
      <c r="O1087" s="67" t="s">
        <v>36</v>
      </c>
      <c r="P1087" s="67" t="s">
        <v>33</v>
      </c>
      <c r="Q1087" s="67" t="s">
        <v>60</v>
      </c>
      <c r="R1087" s="67" t="s">
        <v>76</v>
      </c>
      <c r="S1087" s="67" t="s">
        <v>3823</v>
      </c>
      <c r="T1087" s="67" t="s">
        <v>36</v>
      </c>
      <c r="U1087" s="67" t="s">
        <v>82</v>
      </c>
      <c r="V1087" s="67" t="s">
        <v>37</v>
      </c>
      <c r="W1087" s="67" t="s">
        <v>78</v>
      </c>
      <c r="X1087" s="67" t="s">
        <v>39</v>
      </c>
      <c r="Y1087" s="67" t="s">
        <v>71</v>
      </c>
      <c r="Z1087" s="67" t="s">
        <v>120</v>
      </c>
      <c r="AA1087" s="67" t="s">
        <v>1593</v>
      </c>
      <c r="AB1087" s="67" t="s">
        <v>1594</v>
      </c>
      <c r="AC1087" s="67" t="s">
        <v>1595</v>
      </c>
      <c r="AD1087" s="67" t="s">
        <v>1596</v>
      </c>
      <c r="AE1087" s="67"/>
    </row>
    <row r="1088" spans="1:31" hidden="1" x14ac:dyDescent="0.25">
      <c r="A1088" s="66">
        <v>43574</v>
      </c>
      <c r="B1088" s="67">
        <v>5495</v>
      </c>
      <c r="C1088" s="67">
        <v>5872</v>
      </c>
      <c r="D1088" s="67" t="s">
        <v>1243</v>
      </c>
      <c r="E1088" s="67" t="s">
        <v>79</v>
      </c>
      <c r="F1088" s="67" t="s">
        <v>59</v>
      </c>
      <c r="G1088" s="68">
        <v>0.66666666666666663</v>
      </c>
      <c r="H1088" s="69" t="s">
        <v>1244</v>
      </c>
      <c r="I1088" s="69" t="s">
        <v>1245</v>
      </c>
      <c r="J1088" s="67" t="s">
        <v>1246</v>
      </c>
      <c r="K1088" s="67" t="s">
        <v>30</v>
      </c>
      <c r="L1088" s="67">
        <v>14</v>
      </c>
      <c r="M1088" s="67" t="s">
        <v>31</v>
      </c>
      <c r="N1088" s="67" t="s">
        <v>459</v>
      </c>
      <c r="O1088" s="67" t="s">
        <v>368</v>
      </c>
      <c r="P1088" s="67" t="s">
        <v>49</v>
      </c>
      <c r="Q1088" s="67" t="s">
        <v>36</v>
      </c>
      <c r="R1088" s="67" t="s">
        <v>50</v>
      </c>
      <c r="S1088" s="67" t="s">
        <v>43</v>
      </c>
      <c r="T1088" s="67" t="s">
        <v>36</v>
      </c>
      <c r="U1088" s="67" t="s">
        <v>51</v>
      </c>
      <c r="V1088" s="67" t="s">
        <v>37</v>
      </c>
      <c r="W1088" s="67" t="s">
        <v>54</v>
      </c>
      <c r="X1088" s="67" t="s">
        <v>39</v>
      </c>
      <c r="Y1088" s="67" t="s">
        <v>158</v>
      </c>
      <c r="Z1088" s="67" t="s">
        <v>52</v>
      </c>
      <c r="AA1088" s="67" t="s">
        <v>1597</v>
      </c>
      <c r="AB1088" s="67" t="s">
        <v>1598</v>
      </c>
      <c r="AC1088" s="67" t="s">
        <v>1599</v>
      </c>
      <c r="AD1088" s="67"/>
      <c r="AE1088" s="67"/>
    </row>
    <row r="1089" spans="1:31" hidden="1" x14ac:dyDescent="0.25">
      <c r="A1089" s="66">
        <v>43574</v>
      </c>
      <c r="B1089" s="67">
        <v>5495</v>
      </c>
      <c r="C1089" s="67">
        <v>5873</v>
      </c>
      <c r="D1089" s="67" t="s">
        <v>1243</v>
      </c>
      <c r="E1089" s="67" t="s">
        <v>79</v>
      </c>
      <c r="F1089" s="67" t="s">
        <v>59</v>
      </c>
      <c r="G1089" s="68">
        <v>0.66666666666666663</v>
      </c>
      <c r="H1089" s="69" t="s">
        <v>1244</v>
      </c>
      <c r="I1089" s="69" t="s">
        <v>1245</v>
      </c>
      <c r="J1089" s="67" t="s">
        <v>1246</v>
      </c>
      <c r="K1089" s="67" t="s">
        <v>30</v>
      </c>
      <c r="L1089" s="67">
        <v>14</v>
      </c>
      <c r="M1089" s="67" t="s">
        <v>31</v>
      </c>
      <c r="N1089" s="67" t="s">
        <v>459</v>
      </c>
      <c r="O1089" s="67" t="s">
        <v>368</v>
      </c>
      <c r="P1089" s="67" t="s">
        <v>49</v>
      </c>
      <c r="Q1089" s="67" t="s">
        <v>36</v>
      </c>
      <c r="R1089" s="67" t="s">
        <v>50</v>
      </c>
      <c r="S1089" s="67" t="s">
        <v>43</v>
      </c>
      <c r="T1089" s="67" t="s">
        <v>36</v>
      </c>
      <c r="U1089" s="67" t="s">
        <v>51</v>
      </c>
      <c r="V1089" s="67" t="s">
        <v>37</v>
      </c>
      <c r="W1089" s="67" t="s">
        <v>54</v>
      </c>
      <c r="X1089" s="67" t="s">
        <v>39</v>
      </c>
      <c r="Y1089" s="67" t="s">
        <v>158</v>
      </c>
      <c r="Z1089" s="67" t="s">
        <v>52</v>
      </c>
      <c r="AA1089" s="67" t="s">
        <v>1597</v>
      </c>
      <c r="AB1089" s="67" t="s">
        <v>1598</v>
      </c>
      <c r="AC1089" s="67" t="s">
        <v>1599</v>
      </c>
      <c r="AD1089" s="67"/>
      <c r="AE1089" s="67"/>
    </row>
    <row r="1090" spans="1:31" hidden="1" x14ac:dyDescent="0.25">
      <c r="A1090" s="66">
        <v>43574</v>
      </c>
      <c r="B1090" s="67">
        <v>5494</v>
      </c>
      <c r="C1090" s="67">
        <v>5871</v>
      </c>
      <c r="D1090" s="67" t="s">
        <v>1228</v>
      </c>
      <c r="E1090" s="67" t="s">
        <v>63</v>
      </c>
      <c r="F1090" s="67" t="s">
        <v>41</v>
      </c>
      <c r="G1090" s="68">
        <v>0.45833333333333331</v>
      </c>
      <c r="H1090" s="69" t="s">
        <v>1229</v>
      </c>
      <c r="I1090" s="69" t="s">
        <v>1230</v>
      </c>
      <c r="J1090" s="67" t="s">
        <v>1231</v>
      </c>
      <c r="K1090" s="67" t="s">
        <v>30</v>
      </c>
      <c r="L1090" s="67"/>
      <c r="M1090" s="67" t="s">
        <v>31</v>
      </c>
      <c r="N1090" s="67" t="s">
        <v>36</v>
      </c>
      <c r="O1090" s="67" t="s">
        <v>36</v>
      </c>
      <c r="P1090" s="67" t="s">
        <v>33</v>
      </c>
      <c r="Q1090" s="67" t="s">
        <v>36</v>
      </c>
      <c r="R1090" s="67" t="s">
        <v>35</v>
      </c>
      <c r="S1090" s="67" t="s">
        <v>43</v>
      </c>
      <c r="T1090" s="67" t="s">
        <v>36</v>
      </c>
      <c r="U1090" s="67" t="s">
        <v>70</v>
      </c>
      <c r="V1090" s="67" t="s">
        <v>37</v>
      </c>
      <c r="W1090" s="67" t="s">
        <v>54</v>
      </c>
      <c r="X1090" s="67" t="s">
        <v>39</v>
      </c>
      <c r="Y1090" s="67" t="s">
        <v>39</v>
      </c>
      <c r="Z1090" s="67" t="s">
        <v>40</v>
      </c>
      <c r="AA1090" s="67" t="s">
        <v>1232</v>
      </c>
      <c r="AB1090" s="67" t="s">
        <v>1600</v>
      </c>
      <c r="AC1090" s="67" t="s">
        <v>1601</v>
      </c>
      <c r="AD1090" s="67"/>
      <c r="AE1090" s="67"/>
    </row>
    <row r="1091" spans="1:31" hidden="1" x14ac:dyDescent="0.25">
      <c r="A1091" s="66">
        <v>43573</v>
      </c>
      <c r="B1091" s="67">
        <v>5493</v>
      </c>
      <c r="C1091" s="67">
        <v>5870</v>
      </c>
      <c r="D1091" s="67" t="s">
        <v>1233</v>
      </c>
      <c r="E1091" s="67" t="s">
        <v>79</v>
      </c>
      <c r="F1091" s="67" t="s">
        <v>59</v>
      </c>
      <c r="G1091" s="68"/>
      <c r="H1091" s="69" t="s">
        <v>1234</v>
      </c>
      <c r="I1091" s="69" t="s">
        <v>1235</v>
      </c>
      <c r="J1091" s="67" t="s">
        <v>1236</v>
      </c>
      <c r="K1091" s="67" t="s">
        <v>47</v>
      </c>
      <c r="L1091" s="67">
        <v>70</v>
      </c>
      <c r="M1091" s="67" t="s">
        <v>31</v>
      </c>
      <c r="N1091" s="67" t="s">
        <v>459</v>
      </c>
      <c r="O1091" s="67" t="s">
        <v>48</v>
      </c>
      <c r="P1091" s="67" t="s">
        <v>49</v>
      </c>
      <c r="Q1091" s="67" t="s">
        <v>60</v>
      </c>
      <c r="R1091" s="67" t="s">
        <v>56</v>
      </c>
      <c r="S1091" s="67" t="s">
        <v>3823</v>
      </c>
      <c r="T1091" s="67" t="s">
        <v>36</v>
      </c>
      <c r="U1091" s="67" t="s">
        <v>51</v>
      </c>
      <c r="V1091" s="67" t="s">
        <v>37</v>
      </c>
      <c r="W1091" s="67" t="s">
        <v>386</v>
      </c>
      <c r="X1091" s="67" t="s">
        <v>39</v>
      </c>
      <c r="Y1091" s="67" t="s">
        <v>39</v>
      </c>
      <c r="Z1091" s="67" t="s">
        <v>40</v>
      </c>
      <c r="AA1091" s="67" t="s">
        <v>1237</v>
      </c>
      <c r="AB1091" s="67" t="s">
        <v>1238</v>
      </c>
      <c r="AC1091" s="67" t="s">
        <v>1239</v>
      </c>
      <c r="AD1091" s="67"/>
      <c r="AE1091" s="67"/>
    </row>
    <row r="1092" spans="1:31" hidden="1" x14ac:dyDescent="0.25">
      <c r="A1092" s="66">
        <v>43573</v>
      </c>
      <c r="B1092" s="67">
        <v>5492</v>
      </c>
      <c r="C1092" s="67">
        <v>5869</v>
      </c>
      <c r="D1092" s="67" t="s">
        <v>1073</v>
      </c>
      <c r="E1092" s="67" t="s">
        <v>63</v>
      </c>
      <c r="F1092" s="67" t="s">
        <v>41</v>
      </c>
      <c r="G1092" s="68">
        <v>0.55694444444444446</v>
      </c>
      <c r="H1092" s="69" t="s">
        <v>5444</v>
      </c>
      <c r="I1092" s="69" t="s">
        <v>1074</v>
      </c>
      <c r="J1092" s="67" t="s">
        <v>1075</v>
      </c>
      <c r="K1092" s="67" t="s">
        <v>30</v>
      </c>
      <c r="L1092" s="67">
        <v>60</v>
      </c>
      <c r="M1092" s="67" t="s">
        <v>31</v>
      </c>
      <c r="N1092" s="67" t="s">
        <v>32</v>
      </c>
      <c r="O1092" s="67" t="s">
        <v>385</v>
      </c>
      <c r="P1092" s="67" t="s">
        <v>33</v>
      </c>
      <c r="Q1092" s="67" t="s">
        <v>36</v>
      </c>
      <c r="R1092" s="67" t="s">
        <v>35</v>
      </c>
      <c r="S1092" s="67" t="s">
        <v>3823</v>
      </c>
      <c r="T1092" s="67" t="s">
        <v>36</v>
      </c>
      <c r="U1092" s="67" t="s">
        <v>70</v>
      </c>
      <c r="V1092" s="67" t="s">
        <v>37</v>
      </c>
      <c r="W1092" s="67" t="s">
        <v>38</v>
      </c>
      <c r="X1092" s="67" t="s">
        <v>71</v>
      </c>
      <c r="Y1092" s="67" t="s">
        <v>39</v>
      </c>
      <c r="Z1092" s="67" t="s">
        <v>40</v>
      </c>
      <c r="AA1092" s="67" t="s">
        <v>1076</v>
      </c>
      <c r="AB1092" s="67" t="s">
        <v>1240</v>
      </c>
      <c r="AC1092" s="67"/>
      <c r="AD1092" s="67"/>
      <c r="AE1092" s="67"/>
    </row>
    <row r="1093" spans="1:31" hidden="1" x14ac:dyDescent="0.25">
      <c r="A1093" s="66">
        <v>43572</v>
      </c>
      <c r="B1093" s="67">
        <v>5491</v>
      </c>
      <c r="C1093" s="67">
        <v>5868</v>
      </c>
      <c r="D1093" s="67" t="s">
        <v>1077</v>
      </c>
      <c r="E1093" s="67" t="s">
        <v>125</v>
      </c>
      <c r="F1093" s="67" t="s">
        <v>46</v>
      </c>
      <c r="G1093" s="68"/>
      <c r="H1093" s="69" t="s">
        <v>1078</v>
      </c>
      <c r="I1093" s="69" t="s">
        <v>1079</v>
      </c>
      <c r="J1093" s="67" t="s">
        <v>1080</v>
      </c>
      <c r="K1093" s="67" t="s">
        <v>47</v>
      </c>
      <c r="L1093" s="67">
        <v>64</v>
      </c>
      <c r="M1093" s="67" t="s">
        <v>118</v>
      </c>
      <c r="N1093" s="67" t="s">
        <v>459</v>
      </c>
      <c r="O1093" s="67" t="s">
        <v>53</v>
      </c>
      <c r="P1093" s="67" t="s">
        <v>33</v>
      </c>
      <c r="Q1093" s="67" t="s">
        <v>36</v>
      </c>
      <c r="R1093" s="67" t="s">
        <v>35</v>
      </c>
      <c r="S1093" s="67" t="s">
        <v>3823</v>
      </c>
      <c r="T1093" s="67" t="s">
        <v>75</v>
      </c>
      <c r="U1093" s="67" t="s">
        <v>70</v>
      </c>
      <c r="V1093" s="67" t="s">
        <v>37</v>
      </c>
      <c r="W1093" s="67" t="s">
        <v>149</v>
      </c>
      <c r="X1093" s="67" t="s">
        <v>39</v>
      </c>
      <c r="Y1093" s="67" t="s">
        <v>103</v>
      </c>
      <c r="Z1093" s="67" t="s">
        <v>52</v>
      </c>
      <c r="AA1093" s="67" t="s">
        <v>1081</v>
      </c>
      <c r="AB1093" s="67" t="s">
        <v>1082</v>
      </c>
      <c r="AC1093" s="67"/>
      <c r="AD1093" s="67"/>
      <c r="AE1093" s="67"/>
    </row>
    <row r="1094" spans="1:31" hidden="1" x14ac:dyDescent="0.25">
      <c r="A1094" s="66">
        <v>43572</v>
      </c>
      <c r="B1094" s="67">
        <v>5490</v>
      </c>
      <c r="C1094" s="67">
        <v>5867</v>
      </c>
      <c r="D1094" s="67" t="s">
        <v>1083</v>
      </c>
      <c r="E1094" s="67" t="s">
        <v>1084</v>
      </c>
      <c r="F1094" s="67" t="s">
        <v>41</v>
      </c>
      <c r="G1094" s="68">
        <v>0.56527777777777777</v>
      </c>
      <c r="H1094" s="69" t="s">
        <v>1085</v>
      </c>
      <c r="I1094" s="69" t="s">
        <v>1086</v>
      </c>
      <c r="J1094" s="67" t="s">
        <v>1087</v>
      </c>
      <c r="K1094" s="67" t="s">
        <v>30</v>
      </c>
      <c r="L1094" s="67">
        <v>78</v>
      </c>
      <c r="M1094" s="67" t="s">
        <v>130</v>
      </c>
      <c r="N1094" s="67" t="s">
        <v>36</v>
      </c>
      <c r="O1094" s="67" t="s">
        <v>53</v>
      </c>
      <c r="P1094" s="67" t="s">
        <v>33</v>
      </c>
      <c r="Q1094" s="67" t="s">
        <v>60</v>
      </c>
      <c r="R1094" s="67" t="s">
        <v>76</v>
      </c>
      <c r="S1094" s="67" t="s">
        <v>65</v>
      </c>
      <c r="T1094" s="67" t="s">
        <v>36</v>
      </c>
      <c r="U1094" s="67" t="s">
        <v>109</v>
      </c>
      <c r="V1094" s="67" t="s">
        <v>66</v>
      </c>
      <c r="W1094" s="67" t="s">
        <v>54</v>
      </c>
      <c r="X1094" s="67" t="s">
        <v>107</v>
      </c>
      <c r="Y1094" s="67" t="s">
        <v>129</v>
      </c>
      <c r="Z1094" s="67" t="s">
        <v>108</v>
      </c>
      <c r="AA1094" s="67" t="s">
        <v>1088</v>
      </c>
      <c r="AB1094" s="67" t="s">
        <v>1089</v>
      </c>
      <c r="AC1094" s="67" t="s">
        <v>1090</v>
      </c>
      <c r="AD1094" s="67"/>
      <c r="AE1094" s="67"/>
    </row>
    <row r="1095" spans="1:31" hidden="1" x14ac:dyDescent="0.25">
      <c r="A1095" s="66">
        <v>43572</v>
      </c>
      <c r="B1095" s="67">
        <v>5486</v>
      </c>
      <c r="C1095" s="67">
        <v>5863</v>
      </c>
      <c r="D1095" s="67" t="s">
        <v>1091</v>
      </c>
      <c r="E1095" s="67" t="s">
        <v>80</v>
      </c>
      <c r="F1095" s="67" t="s">
        <v>80</v>
      </c>
      <c r="G1095" s="68">
        <v>0.4375</v>
      </c>
      <c r="H1095" s="69" t="s">
        <v>1092</v>
      </c>
      <c r="I1095" s="69" t="s">
        <v>1093</v>
      </c>
      <c r="J1095" s="67" t="s">
        <v>1094</v>
      </c>
      <c r="K1095" s="67" t="s">
        <v>47</v>
      </c>
      <c r="L1095" s="67">
        <v>60</v>
      </c>
      <c r="M1095" s="67" t="s">
        <v>31</v>
      </c>
      <c r="N1095" s="67" t="s">
        <v>459</v>
      </c>
      <c r="O1095" s="67" t="s">
        <v>36</v>
      </c>
      <c r="P1095" s="67" t="s">
        <v>33</v>
      </c>
      <c r="Q1095" s="67" t="s">
        <v>36</v>
      </c>
      <c r="R1095" s="67" t="s">
        <v>35</v>
      </c>
      <c r="S1095" s="67" t="s">
        <v>43</v>
      </c>
      <c r="T1095" s="67" t="s">
        <v>36</v>
      </c>
      <c r="U1095" s="67" t="s">
        <v>70</v>
      </c>
      <c r="V1095" s="67" t="s">
        <v>37</v>
      </c>
      <c r="W1095" s="67" t="s">
        <v>54</v>
      </c>
      <c r="X1095" s="67" t="s">
        <v>39</v>
      </c>
      <c r="Y1095" s="67" t="s">
        <v>117</v>
      </c>
      <c r="Z1095" s="67" t="s">
        <v>52</v>
      </c>
      <c r="AA1095" s="67" t="s">
        <v>1824</v>
      </c>
      <c r="AB1095" s="67" t="s">
        <v>1095</v>
      </c>
      <c r="AC1095" s="67" t="s">
        <v>1096</v>
      </c>
      <c r="AD1095" s="67" t="s">
        <v>1097</v>
      </c>
      <c r="AE1095" s="67" t="s">
        <v>1098</v>
      </c>
    </row>
    <row r="1096" spans="1:31" hidden="1" x14ac:dyDescent="0.25">
      <c r="A1096" s="66">
        <v>43571</v>
      </c>
      <c r="B1096" s="67">
        <v>5489</v>
      </c>
      <c r="C1096" s="67">
        <v>5866</v>
      </c>
      <c r="D1096" s="67" t="s">
        <v>1099</v>
      </c>
      <c r="E1096" s="67" t="s">
        <v>546</v>
      </c>
      <c r="F1096" s="67" t="s">
        <v>55</v>
      </c>
      <c r="G1096" s="68"/>
      <c r="H1096" s="69" t="s">
        <v>1100</v>
      </c>
      <c r="I1096" s="69" t="s">
        <v>1101</v>
      </c>
      <c r="J1096" s="67" t="s">
        <v>1102</v>
      </c>
      <c r="K1096" s="67" t="s">
        <v>47</v>
      </c>
      <c r="L1096" s="67">
        <v>67</v>
      </c>
      <c r="M1096" s="67" t="s">
        <v>31</v>
      </c>
      <c r="N1096" s="67" t="s">
        <v>36</v>
      </c>
      <c r="O1096" s="67" t="s">
        <v>48</v>
      </c>
      <c r="P1096" s="67" t="s">
        <v>42</v>
      </c>
      <c r="Q1096" s="67" t="s">
        <v>60</v>
      </c>
      <c r="R1096" s="67" t="s">
        <v>35</v>
      </c>
      <c r="S1096" s="67" t="s">
        <v>61</v>
      </c>
      <c r="T1096" s="67" t="s">
        <v>36</v>
      </c>
      <c r="U1096" s="67" t="s">
        <v>44</v>
      </c>
      <c r="V1096" s="67" t="s">
        <v>37</v>
      </c>
      <c r="W1096" s="67" t="s">
        <v>38</v>
      </c>
      <c r="X1096" s="67" t="s">
        <v>39</v>
      </c>
      <c r="Y1096" s="67" t="s">
        <v>103</v>
      </c>
      <c r="Z1096" s="67" t="s">
        <v>45</v>
      </c>
      <c r="AA1096" s="67" t="s">
        <v>1103</v>
      </c>
      <c r="AB1096" s="67" t="s">
        <v>1104</v>
      </c>
      <c r="AC1096" s="67" t="s">
        <v>1105</v>
      </c>
      <c r="AD1096" s="67" t="s">
        <v>1106</v>
      </c>
      <c r="AE1096" s="67"/>
    </row>
    <row r="1097" spans="1:31" hidden="1" x14ac:dyDescent="0.25">
      <c r="A1097" s="66">
        <v>43571</v>
      </c>
      <c r="B1097" s="67">
        <v>5483</v>
      </c>
      <c r="C1097" s="67">
        <v>5860</v>
      </c>
      <c r="D1097" s="67" t="s">
        <v>1107</v>
      </c>
      <c r="E1097" s="67" t="s">
        <v>827</v>
      </c>
      <c r="F1097" s="67" t="s">
        <v>537</v>
      </c>
      <c r="G1097" s="68">
        <v>0.6694444444444444</v>
      </c>
      <c r="H1097" s="69" t="s">
        <v>1108</v>
      </c>
      <c r="I1097" s="69" t="s">
        <v>1109</v>
      </c>
      <c r="J1097" s="67" t="s">
        <v>1110</v>
      </c>
      <c r="K1097" s="67" t="s">
        <v>47</v>
      </c>
      <c r="L1097" s="67">
        <v>15</v>
      </c>
      <c r="M1097" s="67" t="s">
        <v>31</v>
      </c>
      <c r="N1097" s="67" t="s">
        <v>32</v>
      </c>
      <c r="O1097" s="67" t="s">
        <v>48</v>
      </c>
      <c r="P1097" s="67" t="s">
        <v>49</v>
      </c>
      <c r="Q1097" s="67" t="s">
        <v>36</v>
      </c>
      <c r="R1097" s="67" t="s">
        <v>56</v>
      </c>
      <c r="S1097" s="67" t="s">
        <v>346</v>
      </c>
      <c r="T1097" s="67" t="s">
        <v>36</v>
      </c>
      <c r="U1097" s="67" t="s">
        <v>51</v>
      </c>
      <c r="V1097" s="67" t="s">
        <v>37</v>
      </c>
      <c r="W1097" s="67" t="s">
        <v>38</v>
      </c>
      <c r="X1097" s="67" t="s">
        <v>71</v>
      </c>
      <c r="Y1097" s="67" t="s">
        <v>103</v>
      </c>
      <c r="Z1097" s="67" t="s">
        <v>52</v>
      </c>
      <c r="AA1097" s="67" t="s">
        <v>1111</v>
      </c>
      <c r="AB1097" s="67" t="s">
        <v>1112</v>
      </c>
      <c r="AC1097" s="67" t="s">
        <v>1113</v>
      </c>
      <c r="AD1097" s="67"/>
      <c r="AE1097" s="67"/>
    </row>
    <row r="1098" spans="1:31" hidden="1" x14ac:dyDescent="0.25">
      <c r="A1098" s="66">
        <v>43570</v>
      </c>
      <c r="B1098" s="67">
        <v>5488</v>
      </c>
      <c r="C1098" s="67">
        <v>5865</v>
      </c>
      <c r="D1098" s="67" t="s">
        <v>1114</v>
      </c>
      <c r="E1098" s="67" t="s">
        <v>1684</v>
      </c>
      <c r="F1098" s="67" t="s">
        <v>55</v>
      </c>
      <c r="G1098" s="68"/>
      <c r="H1098" s="69" t="s">
        <v>1115</v>
      </c>
      <c r="I1098" s="69" t="s">
        <v>1116</v>
      </c>
      <c r="J1098" s="67" t="s">
        <v>1117</v>
      </c>
      <c r="K1098" s="67" t="s">
        <v>30</v>
      </c>
      <c r="L1098" s="67">
        <v>54</v>
      </c>
      <c r="M1098" s="67" t="s">
        <v>31</v>
      </c>
      <c r="N1098" s="67" t="s">
        <v>36</v>
      </c>
      <c r="O1098" s="67" t="s">
        <v>48</v>
      </c>
      <c r="P1098" s="67" t="s">
        <v>42</v>
      </c>
      <c r="Q1098" s="67" t="s">
        <v>36</v>
      </c>
      <c r="R1098" s="67" t="s">
        <v>35</v>
      </c>
      <c r="S1098" s="67" t="s">
        <v>57</v>
      </c>
      <c r="T1098" s="67" t="s">
        <v>36</v>
      </c>
      <c r="U1098" s="67" t="s">
        <v>44</v>
      </c>
      <c r="V1098" s="67" t="s">
        <v>37</v>
      </c>
      <c r="W1098" s="67" t="s">
        <v>36</v>
      </c>
      <c r="X1098" s="67" t="s">
        <v>39</v>
      </c>
      <c r="Y1098" s="67" t="s">
        <v>103</v>
      </c>
      <c r="Z1098" s="67" t="s">
        <v>45</v>
      </c>
      <c r="AA1098" s="67" t="s">
        <v>1118</v>
      </c>
      <c r="AB1098" s="67" t="s">
        <v>1119</v>
      </c>
      <c r="AC1098" s="67" t="s">
        <v>1120</v>
      </c>
      <c r="AD1098" s="67" t="s">
        <v>1121</v>
      </c>
      <c r="AE1098" s="67"/>
    </row>
    <row r="1099" spans="1:31" hidden="1" x14ac:dyDescent="0.25">
      <c r="A1099" s="66">
        <v>43570</v>
      </c>
      <c r="B1099" s="67">
        <v>5487</v>
      </c>
      <c r="C1099" s="67">
        <v>5864</v>
      </c>
      <c r="D1099" s="67" t="s">
        <v>1122</v>
      </c>
      <c r="E1099" s="67" t="s">
        <v>586</v>
      </c>
      <c r="F1099" s="67" t="s">
        <v>587</v>
      </c>
      <c r="G1099" s="68"/>
      <c r="H1099" s="69" t="s">
        <v>1123</v>
      </c>
      <c r="I1099" s="69" t="s">
        <v>1124</v>
      </c>
      <c r="J1099" s="67" t="s">
        <v>1125</v>
      </c>
      <c r="K1099" s="67" t="s">
        <v>47</v>
      </c>
      <c r="L1099" s="67">
        <v>61</v>
      </c>
      <c r="M1099" s="67" t="s">
        <v>31</v>
      </c>
      <c r="N1099" s="67" t="s">
        <v>401</v>
      </c>
      <c r="O1099" s="67" t="s">
        <v>48</v>
      </c>
      <c r="P1099" s="67" t="s">
        <v>42</v>
      </c>
      <c r="Q1099" s="67" t="s">
        <v>60</v>
      </c>
      <c r="R1099" s="67" t="s">
        <v>35</v>
      </c>
      <c r="S1099" s="67" t="s">
        <v>152</v>
      </c>
      <c r="T1099" s="67" t="s">
        <v>36</v>
      </c>
      <c r="U1099" s="67" t="s">
        <v>44</v>
      </c>
      <c r="V1099" s="67" t="s">
        <v>37</v>
      </c>
      <c r="W1099" s="67" t="s">
        <v>36</v>
      </c>
      <c r="X1099" s="67" t="s">
        <v>132</v>
      </c>
      <c r="Y1099" s="67" t="s">
        <v>103</v>
      </c>
      <c r="Z1099" s="67" t="s">
        <v>45</v>
      </c>
      <c r="AA1099" s="67" t="s">
        <v>1126</v>
      </c>
      <c r="AB1099" s="67" t="s">
        <v>1127</v>
      </c>
      <c r="AC1099" s="67" t="s">
        <v>1128</v>
      </c>
      <c r="AD1099" s="67" t="s">
        <v>1129</v>
      </c>
      <c r="AE1099" s="67"/>
    </row>
    <row r="1100" spans="1:31" hidden="1" x14ac:dyDescent="0.25">
      <c r="A1100" s="66">
        <v>43570</v>
      </c>
      <c r="B1100" s="67">
        <v>5485</v>
      </c>
      <c r="C1100" s="67">
        <v>5862</v>
      </c>
      <c r="D1100" s="67" t="s">
        <v>1130</v>
      </c>
      <c r="E1100" s="67" t="s">
        <v>1684</v>
      </c>
      <c r="F1100" s="67" t="s">
        <v>55</v>
      </c>
      <c r="G1100" s="68">
        <v>0.375</v>
      </c>
      <c r="H1100" s="69" t="s">
        <v>5445</v>
      </c>
      <c r="I1100" s="69" t="s">
        <v>1131</v>
      </c>
      <c r="J1100" s="67" t="s">
        <v>1602</v>
      </c>
      <c r="K1100" s="67" t="s">
        <v>47</v>
      </c>
      <c r="L1100" s="67">
        <v>29</v>
      </c>
      <c r="M1100" s="67" t="s">
        <v>31</v>
      </c>
      <c r="N1100" s="67" t="s">
        <v>32</v>
      </c>
      <c r="O1100" s="67" t="s">
        <v>368</v>
      </c>
      <c r="P1100" s="67" t="s">
        <v>62</v>
      </c>
      <c r="Q1100" s="67" t="s">
        <v>36</v>
      </c>
      <c r="R1100" s="67" t="s">
        <v>35</v>
      </c>
      <c r="S1100" s="67" t="s">
        <v>3823</v>
      </c>
      <c r="T1100" s="67" t="s">
        <v>36</v>
      </c>
      <c r="U1100" s="67" t="s">
        <v>44</v>
      </c>
      <c r="V1100" s="67" t="s">
        <v>37</v>
      </c>
      <c r="W1100" s="67" t="s">
        <v>386</v>
      </c>
      <c r="X1100" s="67" t="s">
        <v>71</v>
      </c>
      <c r="Y1100" s="67" t="s">
        <v>103</v>
      </c>
      <c r="Z1100" s="67" t="s">
        <v>45</v>
      </c>
      <c r="AA1100" s="67" t="s">
        <v>1132</v>
      </c>
      <c r="AB1100" s="67" t="s">
        <v>1133</v>
      </c>
      <c r="AC1100" s="67" t="s">
        <v>1603</v>
      </c>
      <c r="AD1100" s="67" t="s">
        <v>1604</v>
      </c>
      <c r="AE1100" s="67" t="s">
        <v>1603</v>
      </c>
    </row>
    <row r="1101" spans="1:31" hidden="1" x14ac:dyDescent="0.25">
      <c r="A1101" s="66">
        <v>43570</v>
      </c>
      <c r="B1101" s="67">
        <v>5480</v>
      </c>
      <c r="C1101" s="67">
        <v>5856</v>
      </c>
      <c r="D1101" s="67" t="s">
        <v>1134</v>
      </c>
      <c r="E1101" s="67" t="s">
        <v>63</v>
      </c>
      <c r="F1101" s="67" t="s">
        <v>41</v>
      </c>
      <c r="G1101" s="68">
        <v>0.55833333333333335</v>
      </c>
      <c r="H1101" s="69" t="s">
        <v>1135</v>
      </c>
      <c r="I1101" s="69" t="s">
        <v>1136</v>
      </c>
      <c r="J1101" s="67" t="s">
        <v>1137</v>
      </c>
      <c r="K1101" s="67" t="s">
        <v>30</v>
      </c>
      <c r="L1101" s="67">
        <v>75</v>
      </c>
      <c r="M1101" s="67" t="s">
        <v>31</v>
      </c>
      <c r="N1101" s="67" t="s">
        <v>36</v>
      </c>
      <c r="O1101" s="67" t="s">
        <v>36</v>
      </c>
      <c r="P1101" s="67" t="s">
        <v>33</v>
      </c>
      <c r="Q1101" s="67" t="s">
        <v>60</v>
      </c>
      <c r="R1101" s="67" t="s">
        <v>76</v>
      </c>
      <c r="S1101" s="67" t="s">
        <v>43</v>
      </c>
      <c r="T1101" s="67" t="s">
        <v>36</v>
      </c>
      <c r="U1101" s="67" t="s">
        <v>1138</v>
      </c>
      <c r="V1101" s="67" t="s">
        <v>37</v>
      </c>
      <c r="W1101" s="67" t="s">
        <v>54</v>
      </c>
      <c r="X1101" s="67" t="s">
        <v>39</v>
      </c>
      <c r="Y1101" s="67" t="s">
        <v>39</v>
      </c>
      <c r="Z1101" s="67" t="s">
        <v>40</v>
      </c>
      <c r="AA1101" s="67" t="s">
        <v>1139</v>
      </c>
      <c r="AB1101" s="67" t="s">
        <v>1140</v>
      </c>
      <c r="AC1101" s="67" t="s">
        <v>1141</v>
      </c>
      <c r="AD1101" s="67"/>
      <c r="AE1101" s="67"/>
    </row>
    <row r="1102" spans="1:31" hidden="1" x14ac:dyDescent="0.25">
      <c r="A1102" s="66">
        <v>43570</v>
      </c>
      <c r="B1102" s="67">
        <v>5479</v>
      </c>
      <c r="C1102" s="67">
        <v>5854</v>
      </c>
      <c r="D1102" s="67" t="s">
        <v>1142</v>
      </c>
      <c r="E1102" s="67" t="s">
        <v>1084</v>
      </c>
      <c r="F1102" s="67" t="s">
        <v>41</v>
      </c>
      <c r="G1102" s="68">
        <v>0.70625000000000004</v>
      </c>
      <c r="H1102" s="69" t="s">
        <v>1143</v>
      </c>
      <c r="I1102" s="69" t="s">
        <v>1144</v>
      </c>
      <c r="J1102" s="67" t="s">
        <v>1145</v>
      </c>
      <c r="K1102" s="67" t="s">
        <v>47</v>
      </c>
      <c r="L1102" s="67">
        <v>39</v>
      </c>
      <c r="M1102" s="67" t="s">
        <v>31</v>
      </c>
      <c r="N1102" s="67" t="s">
        <v>64</v>
      </c>
      <c r="O1102" s="67" t="s">
        <v>368</v>
      </c>
      <c r="P1102" s="67" t="s">
        <v>33</v>
      </c>
      <c r="Q1102" s="67" t="s">
        <v>36</v>
      </c>
      <c r="R1102" s="67" t="s">
        <v>35</v>
      </c>
      <c r="S1102" s="67" t="s">
        <v>43</v>
      </c>
      <c r="T1102" s="67" t="s">
        <v>36</v>
      </c>
      <c r="U1102" s="67" t="s">
        <v>70</v>
      </c>
      <c r="V1102" s="67" t="s">
        <v>37</v>
      </c>
      <c r="W1102" s="67" t="s">
        <v>353</v>
      </c>
      <c r="X1102" s="67" t="s">
        <v>71</v>
      </c>
      <c r="Y1102" s="67" t="s">
        <v>117</v>
      </c>
      <c r="Z1102" s="67" t="s">
        <v>52</v>
      </c>
      <c r="AA1102" s="67" t="s">
        <v>1146</v>
      </c>
      <c r="AB1102" s="67" t="s">
        <v>1147</v>
      </c>
      <c r="AC1102" s="67" t="s">
        <v>1148</v>
      </c>
      <c r="AD1102" s="67" t="s">
        <v>1149</v>
      </c>
      <c r="AE1102" s="67" t="s">
        <v>1150</v>
      </c>
    </row>
    <row r="1103" spans="1:31" hidden="1" x14ac:dyDescent="0.25">
      <c r="A1103" s="66">
        <v>43570</v>
      </c>
      <c r="B1103" s="67">
        <v>5479</v>
      </c>
      <c r="C1103" s="67">
        <v>5855</v>
      </c>
      <c r="D1103" s="67" t="s">
        <v>1142</v>
      </c>
      <c r="E1103" s="67" t="s">
        <v>1084</v>
      </c>
      <c r="F1103" s="67" t="s">
        <v>41</v>
      </c>
      <c r="G1103" s="68">
        <v>0.70625000000000004</v>
      </c>
      <c r="H1103" s="69" t="s">
        <v>1143</v>
      </c>
      <c r="I1103" s="69" t="s">
        <v>1144</v>
      </c>
      <c r="J1103" s="67" t="s">
        <v>1145</v>
      </c>
      <c r="K1103" s="67" t="s">
        <v>30</v>
      </c>
      <c r="L1103" s="67">
        <v>26</v>
      </c>
      <c r="M1103" s="67" t="s">
        <v>159</v>
      </c>
      <c r="N1103" s="67" t="s">
        <v>459</v>
      </c>
      <c r="O1103" s="67" t="s">
        <v>133</v>
      </c>
      <c r="P1103" s="67" t="s">
        <v>49</v>
      </c>
      <c r="Q1103" s="67" t="s">
        <v>36</v>
      </c>
      <c r="R1103" s="67" t="s">
        <v>50</v>
      </c>
      <c r="S1103" s="67" t="s">
        <v>43</v>
      </c>
      <c r="T1103" s="67" t="s">
        <v>36</v>
      </c>
      <c r="U1103" s="67" t="s">
        <v>51</v>
      </c>
      <c r="V1103" s="67" t="s">
        <v>37</v>
      </c>
      <c r="W1103" s="67" t="s">
        <v>353</v>
      </c>
      <c r="X1103" s="67" t="s">
        <v>71</v>
      </c>
      <c r="Y1103" s="67" t="s">
        <v>105</v>
      </c>
      <c r="Z1103" s="67" t="s">
        <v>52</v>
      </c>
      <c r="AA1103" s="67" t="s">
        <v>1146</v>
      </c>
      <c r="AB1103" s="67" t="s">
        <v>1147</v>
      </c>
      <c r="AC1103" s="67" t="s">
        <v>1148</v>
      </c>
      <c r="AD1103" s="67" t="s">
        <v>1149</v>
      </c>
      <c r="AE1103" s="67" t="s">
        <v>1150</v>
      </c>
    </row>
    <row r="1104" spans="1:31" hidden="1" x14ac:dyDescent="0.25">
      <c r="A1104" s="66">
        <v>43569</v>
      </c>
      <c r="B1104" s="67">
        <v>5482</v>
      </c>
      <c r="C1104" s="67">
        <v>5859</v>
      </c>
      <c r="D1104" s="67" t="s">
        <v>1073</v>
      </c>
      <c r="E1104" s="67" t="s">
        <v>63</v>
      </c>
      <c r="F1104" s="67" t="s">
        <v>41</v>
      </c>
      <c r="G1104" s="68">
        <v>0.70902777777777781</v>
      </c>
      <c r="H1104" s="69" t="s">
        <v>1151</v>
      </c>
      <c r="I1104" s="69" t="s">
        <v>1152</v>
      </c>
      <c r="J1104" s="67" t="s">
        <v>1153</v>
      </c>
      <c r="K1104" s="67" t="s">
        <v>47</v>
      </c>
      <c r="L1104" s="67">
        <v>15</v>
      </c>
      <c r="M1104" s="67" t="s">
        <v>31</v>
      </c>
      <c r="N1104" s="67" t="s">
        <v>138</v>
      </c>
      <c r="O1104" s="67" t="s">
        <v>36</v>
      </c>
      <c r="P1104" s="67" t="s">
        <v>77</v>
      </c>
      <c r="Q1104" s="67" t="s">
        <v>36</v>
      </c>
      <c r="R1104" s="67" t="s">
        <v>81</v>
      </c>
      <c r="S1104" s="67" t="s">
        <v>3823</v>
      </c>
      <c r="T1104" s="67" t="s">
        <v>36</v>
      </c>
      <c r="U1104" s="67" t="s">
        <v>51</v>
      </c>
      <c r="V1104" s="67" t="s">
        <v>37</v>
      </c>
      <c r="W1104" s="67" t="s">
        <v>301</v>
      </c>
      <c r="X1104" s="67" t="s">
        <v>71</v>
      </c>
      <c r="Y1104" s="67" t="s">
        <v>71</v>
      </c>
      <c r="Z1104" s="67" t="s">
        <v>40</v>
      </c>
      <c r="AA1104" s="67" t="s">
        <v>1154</v>
      </c>
      <c r="AB1104" s="67"/>
      <c r="AC1104" s="67"/>
      <c r="AD1104" s="67"/>
      <c r="AE1104" s="67"/>
    </row>
    <row r="1105" spans="1:31" hidden="1" x14ac:dyDescent="0.25">
      <c r="A1105" s="66">
        <v>43569</v>
      </c>
      <c r="B1105" s="67">
        <v>5481</v>
      </c>
      <c r="C1105" s="67">
        <v>5857</v>
      </c>
      <c r="D1105" s="67" t="s">
        <v>1155</v>
      </c>
      <c r="E1105" s="67" t="s">
        <v>58</v>
      </c>
      <c r="F1105" s="67" t="s">
        <v>59</v>
      </c>
      <c r="G1105" s="68"/>
      <c r="H1105" s="69" t="s">
        <v>1156</v>
      </c>
      <c r="I1105" s="69" t="s">
        <v>1157</v>
      </c>
      <c r="J1105" s="67" t="s">
        <v>1158</v>
      </c>
      <c r="K1105" s="67" t="s">
        <v>30</v>
      </c>
      <c r="L1105" s="67">
        <v>18</v>
      </c>
      <c r="M1105" s="67" t="s">
        <v>31</v>
      </c>
      <c r="N1105" s="67" t="s">
        <v>541</v>
      </c>
      <c r="O1105" s="67" t="s">
        <v>48</v>
      </c>
      <c r="P1105" s="67" t="s">
        <v>49</v>
      </c>
      <c r="Q1105" s="67" t="s">
        <v>36</v>
      </c>
      <c r="R1105" s="67" t="s">
        <v>50</v>
      </c>
      <c r="S1105" s="67" t="s">
        <v>43</v>
      </c>
      <c r="T1105" s="67" t="s">
        <v>36</v>
      </c>
      <c r="U1105" s="67" t="s">
        <v>51</v>
      </c>
      <c r="V1105" s="67" t="s">
        <v>37</v>
      </c>
      <c r="W1105" s="67" t="s">
        <v>54</v>
      </c>
      <c r="X1105" s="67" t="s">
        <v>39</v>
      </c>
      <c r="Y1105" s="67" t="s">
        <v>39</v>
      </c>
      <c r="Z1105" s="67" t="s">
        <v>40</v>
      </c>
      <c r="AA1105" s="67" t="s">
        <v>1159</v>
      </c>
      <c r="AB1105" s="67"/>
      <c r="AC1105" s="67"/>
      <c r="AD1105" s="67"/>
      <c r="AE1105" s="67"/>
    </row>
    <row r="1106" spans="1:31" hidden="1" x14ac:dyDescent="0.25">
      <c r="A1106" s="66">
        <v>43569</v>
      </c>
      <c r="B1106" s="67">
        <v>5481</v>
      </c>
      <c r="C1106" s="67">
        <v>5858</v>
      </c>
      <c r="D1106" s="67" t="s">
        <v>1155</v>
      </c>
      <c r="E1106" s="67" t="s">
        <v>58</v>
      </c>
      <c r="F1106" s="67" t="s">
        <v>59</v>
      </c>
      <c r="G1106" s="68"/>
      <c r="H1106" s="69" t="s">
        <v>1156</v>
      </c>
      <c r="I1106" s="69" t="s">
        <v>1157</v>
      </c>
      <c r="J1106" s="67" t="s">
        <v>1158</v>
      </c>
      <c r="K1106" s="67" t="s">
        <v>30</v>
      </c>
      <c r="L1106" s="67">
        <v>18</v>
      </c>
      <c r="M1106" s="67" t="s">
        <v>31</v>
      </c>
      <c r="N1106" s="67" t="s">
        <v>541</v>
      </c>
      <c r="O1106" s="67" t="s">
        <v>48</v>
      </c>
      <c r="P1106" s="67" t="s">
        <v>49</v>
      </c>
      <c r="Q1106" s="67" t="s">
        <v>36</v>
      </c>
      <c r="R1106" s="67" t="s">
        <v>50</v>
      </c>
      <c r="S1106" s="67" t="s">
        <v>43</v>
      </c>
      <c r="T1106" s="67" t="s">
        <v>36</v>
      </c>
      <c r="U1106" s="67" t="s">
        <v>51</v>
      </c>
      <c r="V1106" s="67" t="s">
        <v>37</v>
      </c>
      <c r="W1106" s="67" t="s">
        <v>54</v>
      </c>
      <c r="X1106" s="67" t="s">
        <v>39</v>
      </c>
      <c r="Y1106" s="67" t="s">
        <v>39</v>
      </c>
      <c r="Z1106" s="67" t="s">
        <v>40</v>
      </c>
      <c r="AA1106" s="67" t="s">
        <v>1159</v>
      </c>
      <c r="AB1106" s="67"/>
      <c r="AC1106" s="67"/>
      <c r="AD1106" s="67"/>
      <c r="AE1106" s="67"/>
    </row>
    <row r="1107" spans="1:31" hidden="1" x14ac:dyDescent="0.25">
      <c r="A1107" s="66">
        <v>43568</v>
      </c>
      <c r="B1107" s="67">
        <v>5478</v>
      </c>
      <c r="C1107" s="67">
        <v>5853</v>
      </c>
      <c r="D1107" s="67" t="s">
        <v>1160</v>
      </c>
      <c r="E1107" s="67" t="s">
        <v>137</v>
      </c>
      <c r="F1107" s="67" t="s">
        <v>122</v>
      </c>
      <c r="G1107" s="68"/>
      <c r="H1107" s="69" t="s">
        <v>1161</v>
      </c>
      <c r="I1107" s="69" t="s">
        <v>1162</v>
      </c>
      <c r="J1107" s="67" t="s">
        <v>1163</v>
      </c>
      <c r="K1107" s="67" t="s">
        <v>47</v>
      </c>
      <c r="L1107" s="67">
        <v>60</v>
      </c>
      <c r="M1107" s="67" t="s">
        <v>31</v>
      </c>
      <c r="N1107" s="67" t="s">
        <v>155</v>
      </c>
      <c r="O1107" s="67" t="s">
        <v>36</v>
      </c>
      <c r="P1107" s="67" t="s">
        <v>62</v>
      </c>
      <c r="Q1107" s="67" t="s">
        <v>36</v>
      </c>
      <c r="R1107" s="67" t="s">
        <v>76</v>
      </c>
      <c r="S1107" s="67" t="s">
        <v>127</v>
      </c>
      <c r="T1107" s="67" t="s">
        <v>36</v>
      </c>
      <c r="U1107" s="67" t="s">
        <v>51</v>
      </c>
      <c r="V1107" s="67" t="s">
        <v>37</v>
      </c>
      <c r="W1107" s="67" t="s">
        <v>78</v>
      </c>
      <c r="X1107" s="67" t="s">
        <v>132</v>
      </c>
      <c r="Y1107" s="67" t="s">
        <v>103</v>
      </c>
      <c r="Z1107" s="67" t="s">
        <v>120</v>
      </c>
      <c r="AA1107" s="67" t="s">
        <v>1164</v>
      </c>
      <c r="AB1107" s="67"/>
      <c r="AC1107" s="67"/>
      <c r="AD1107" s="67"/>
      <c r="AE1107" s="67"/>
    </row>
    <row r="1108" spans="1:31" hidden="1" x14ac:dyDescent="0.25">
      <c r="A1108" s="66">
        <v>43567</v>
      </c>
      <c r="B1108" s="67">
        <v>5477</v>
      </c>
      <c r="C1108" s="67">
        <v>5852</v>
      </c>
      <c r="D1108" s="67" t="s">
        <v>1165</v>
      </c>
      <c r="E1108" s="67" t="s">
        <v>106</v>
      </c>
      <c r="F1108" s="67" t="s">
        <v>41</v>
      </c>
      <c r="G1108" s="68"/>
      <c r="H1108" s="69" t="s">
        <v>1166</v>
      </c>
      <c r="I1108" s="69" t="s">
        <v>1167</v>
      </c>
      <c r="J1108" s="67" t="s">
        <v>1168</v>
      </c>
      <c r="K1108" s="67" t="s">
        <v>47</v>
      </c>
      <c r="L1108" s="67">
        <v>59</v>
      </c>
      <c r="M1108" s="67" t="s">
        <v>168</v>
      </c>
      <c r="N1108" s="67" t="s">
        <v>519</v>
      </c>
      <c r="O1108" s="67" t="s">
        <v>53</v>
      </c>
      <c r="P1108" s="67" t="s">
        <v>520</v>
      </c>
      <c r="Q1108" s="67" t="s">
        <v>36</v>
      </c>
      <c r="R1108" s="67" t="s">
        <v>35</v>
      </c>
      <c r="S1108" s="67" t="s">
        <v>61</v>
      </c>
      <c r="T1108" s="67" t="s">
        <v>36</v>
      </c>
      <c r="U1108" s="67" t="s">
        <v>44</v>
      </c>
      <c r="V1108" s="67" t="s">
        <v>37</v>
      </c>
      <c r="W1108" s="67" t="s">
        <v>38</v>
      </c>
      <c r="X1108" s="67" t="s">
        <v>39</v>
      </c>
      <c r="Y1108" s="67" t="s">
        <v>103</v>
      </c>
      <c r="Z1108" s="67" t="s">
        <v>45</v>
      </c>
      <c r="AA1108" s="67" t="s">
        <v>1169</v>
      </c>
      <c r="AB1108" s="67" t="s">
        <v>1170</v>
      </c>
      <c r="AC1108" s="67" t="s">
        <v>1171</v>
      </c>
      <c r="AD1108" s="67" t="s">
        <v>1172</v>
      </c>
      <c r="AE1108" s="67"/>
    </row>
    <row r="1109" spans="1:31" hidden="1" x14ac:dyDescent="0.25">
      <c r="A1109" s="66">
        <v>43567</v>
      </c>
      <c r="B1109" s="67">
        <v>5475</v>
      </c>
      <c r="C1109" s="67">
        <v>5850</v>
      </c>
      <c r="D1109" s="67" t="s">
        <v>1214</v>
      </c>
      <c r="E1109" s="67" t="s">
        <v>111</v>
      </c>
      <c r="F1109" s="67" t="s">
        <v>41</v>
      </c>
      <c r="G1109" s="68">
        <v>0.65277777777777779</v>
      </c>
      <c r="H1109" s="69" t="s">
        <v>1215</v>
      </c>
      <c r="I1109" s="69" t="s">
        <v>1216</v>
      </c>
      <c r="J1109" s="67" t="s">
        <v>1217</v>
      </c>
      <c r="K1109" s="67" t="s">
        <v>30</v>
      </c>
      <c r="L1109" s="67">
        <v>5</v>
      </c>
      <c r="M1109" s="67" t="s">
        <v>180</v>
      </c>
      <c r="N1109" s="67" t="s">
        <v>36</v>
      </c>
      <c r="O1109" s="67" t="s">
        <v>53</v>
      </c>
      <c r="P1109" s="67" t="s">
        <v>33</v>
      </c>
      <c r="Q1109" s="67" t="s">
        <v>36</v>
      </c>
      <c r="R1109" s="67" t="s">
        <v>76</v>
      </c>
      <c r="S1109" s="67" t="s">
        <v>862</v>
      </c>
      <c r="T1109" s="67" t="s">
        <v>863</v>
      </c>
      <c r="U1109" s="67" t="s">
        <v>109</v>
      </c>
      <c r="V1109" s="67" t="s">
        <v>66</v>
      </c>
      <c r="W1109" s="67" t="s">
        <v>54</v>
      </c>
      <c r="X1109" s="67" t="s">
        <v>36</v>
      </c>
      <c r="Y1109" s="67" t="s">
        <v>129</v>
      </c>
      <c r="Z1109" s="67" t="s">
        <v>108</v>
      </c>
      <c r="AA1109" s="67" t="s">
        <v>1218</v>
      </c>
      <c r="AB1109" s="67" t="s">
        <v>3724</v>
      </c>
      <c r="AC1109" s="67" t="s">
        <v>3725</v>
      </c>
      <c r="AD1109" s="67"/>
      <c r="AE1109" s="67"/>
    </row>
    <row r="1110" spans="1:31" hidden="1" x14ac:dyDescent="0.25">
      <c r="A1110" s="66">
        <v>43567</v>
      </c>
      <c r="B1110" s="67">
        <v>5474</v>
      </c>
      <c r="C1110" s="67">
        <v>5849</v>
      </c>
      <c r="D1110" s="67" t="s">
        <v>1173</v>
      </c>
      <c r="E1110" s="67" t="s">
        <v>63</v>
      </c>
      <c r="F1110" s="67" t="s">
        <v>41</v>
      </c>
      <c r="G1110" s="68">
        <v>0.59444444444444444</v>
      </c>
      <c r="H1110" s="69" t="s">
        <v>1174</v>
      </c>
      <c r="I1110" s="69" t="s">
        <v>1175</v>
      </c>
      <c r="J1110" s="67" t="s">
        <v>1176</v>
      </c>
      <c r="K1110" s="67" t="s">
        <v>47</v>
      </c>
      <c r="L1110" s="67">
        <v>15</v>
      </c>
      <c r="M1110" s="67" t="s">
        <v>31</v>
      </c>
      <c r="N1110" s="67" t="s">
        <v>459</v>
      </c>
      <c r="O1110" s="67" t="s">
        <v>36</v>
      </c>
      <c r="P1110" s="67" t="s">
        <v>49</v>
      </c>
      <c r="Q1110" s="67" t="s">
        <v>36</v>
      </c>
      <c r="R1110" s="67" t="s">
        <v>56</v>
      </c>
      <c r="S1110" s="67" t="s">
        <v>3823</v>
      </c>
      <c r="T1110" s="67" t="s">
        <v>36</v>
      </c>
      <c r="U1110" s="67" t="s">
        <v>51</v>
      </c>
      <c r="V1110" s="67" t="s">
        <v>37</v>
      </c>
      <c r="W1110" s="67" t="s">
        <v>54</v>
      </c>
      <c r="X1110" s="67" t="s">
        <v>39</v>
      </c>
      <c r="Y1110" s="67" t="s">
        <v>117</v>
      </c>
      <c r="Z1110" s="67" t="s">
        <v>52</v>
      </c>
      <c r="AA1110" s="67" t="s">
        <v>3726</v>
      </c>
      <c r="AB1110" s="67" t="s">
        <v>3727</v>
      </c>
      <c r="AC1110" s="67" t="s">
        <v>1177</v>
      </c>
      <c r="AD1110" s="67"/>
      <c r="AE1110" s="67"/>
    </row>
    <row r="1111" spans="1:31" hidden="1" x14ac:dyDescent="0.25">
      <c r="A1111" s="66">
        <v>43566</v>
      </c>
      <c r="B1111" s="67">
        <v>5893</v>
      </c>
      <c r="C1111" s="67">
        <v>6362</v>
      </c>
      <c r="D1111" s="67" t="s">
        <v>3728</v>
      </c>
      <c r="E1111" s="67" t="s">
        <v>111</v>
      </c>
      <c r="F1111" s="67" t="s">
        <v>41</v>
      </c>
      <c r="G1111" s="68">
        <v>0.61111111111111116</v>
      </c>
      <c r="H1111" s="69" t="s">
        <v>3729</v>
      </c>
      <c r="I1111" s="69" t="s">
        <v>3730</v>
      </c>
      <c r="J1111" s="67" t="s">
        <v>3731</v>
      </c>
      <c r="K1111" s="67" t="s">
        <v>47</v>
      </c>
      <c r="L1111" s="67">
        <v>13</v>
      </c>
      <c r="M1111" s="67" t="s">
        <v>118</v>
      </c>
      <c r="N1111" s="67" t="s">
        <v>36</v>
      </c>
      <c r="O1111" s="67" t="s">
        <v>53</v>
      </c>
      <c r="P1111" s="67" t="s">
        <v>33</v>
      </c>
      <c r="Q1111" s="67" t="s">
        <v>36</v>
      </c>
      <c r="R1111" s="67" t="s">
        <v>35</v>
      </c>
      <c r="S1111" s="67" t="s">
        <v>862</v>
      </c>
      <c r="T1111" s="67" t="s">
        <v>863</v>
      </c>
      <c r="U1111" s="67" t="s">
        <v>70</v>
      </c>
      <c r="V1111" s="67" t="s">
        <v>37</v>
      </c>
      <c r="W1111" s="67" t="s">
        <v>54</v>
      </c>
      <c r="X1111" s="67" t="s">
        <v>71</v>
      </c>
      <c r="Y1111" s="67" t="s">
        <v>71</v>
      </c>
      <c r="Z1111" s="67" t="s">
        <v>40</v>
      </c>
      <c r="AA1111" s="67" t="s">
        <v>3732</v>
      </c>
      <c r="AB1111" s="67"/>
      <c r="AC1111" s="67"/>
      <c r="AD1111" s="67"/>
      <c r="AE1111" s="67"/>
    </row>
    <row r="1112" spans="1:31" hidden="1" x14ac:dyDescent="0.25">
      <c r="A1112" s="66">
        <v>43566</v>
      </c>
      <c r="B1112" s="67">
        <v>5476</v>
      </c>
      <c r="C1112" s="67">
        <v>5851</v>
      </c>
      <c r="D1112" s="67" t="s">
        <v>1178</v>
      </c>
      <c r="E1112" s="67" t="s">
        <v>80</v>
      </c>
      <c r="F1112" s="67" t="s">
        <v>80</v>
      </c>
      <c r="G1112" s="68"/>
      <c r="H1112" s="69" t="s">
        <v>1179</v>
      </c>
      <c r="I1112" s="69" t="s">
        <v>1180</v>
      </c>
      <c r="J1112" s="67" t="s">
        <v>1181</v>
      </c>
      <c r="K1112" s="67" t="s">
        <v>47</v>
      </c>
      <c r="L1112" s="67">
        <v>50</v>
      </c>
      <c r="M1112" s="67" t="s">
        <v>31</v>
      </c>
      <c r="N1112" s="67" t="s">
        <v>401</v>
      </c>
      <c r="O1112" s="67" t="s">
        <v>48</v>
      </c>
      <c r="P1112" s="67" t="s">
        <v>33</v>
      </c>
      <c r="Q1112" s="67" t="s">
        <v>36</v>
      </c>
      <c r="R1112" s="67" t="s">
        <v>35</v>
      </c>
      <c r="S1112" s="67" t="s">
        <v>61</v>
      </c>
      <c r="T1112" s="67" t="s">
        <v>36</v>
      </c>
      <c r="U1112" s="67" t="s">
        <v>44</v>
      </c>
      <c r="V1112" s="67" t="s">
        <v>37</v>
      </c>
      <c r="W1112" s="67" t="s">
        <v>38</v>
      </c>
      <c r="X1112" s="67" t="s">
        <v>39</v>
      </c>
      <c r="Y1112" s="67" t="s">
        <v>103</v>
      </c>
      <c r="Z1112" s="67" t="s">
        <v>45</v>
      </c>
      <c r="AA1112" s="67" t="s">
        <v>1182</v>
      </c>
      <c r="AB1112" s="67"/>
      <c r="AC1112" s="67"/>
      <c r="AD1112" s="67"/>
      <c r="AE1112" s="67"/>
    </row>
    <row r="1113" spans="1:31" hidden="1" x14ac:dyDescent="0.25">
      <c r="A1113" s="66">
        <v>43562</v>
      </c>
      <c r="B1113" s="67">
        <v>5472</v>
      </c>
      <c r="C1113" s="67">
        <v>5847</v>
      </c>
      <c r="D1113" s="67" t="s">
        <v>297</v>
      </c>
      <c r="E1113" s="67" t="s">
        <v>297</v>
      </c>
      <c r="F1113" s="67" t="s">
        <v>46</v>
      </c>
      <c r="G1113" s="68"/>
      <c r="H1113" s="69" t="s">
        <v>1241</v>
      </c>
      <c r="I1113" s="69" t="s">
        <v>1242</v>
      </c>
      <c r="J1113" s="67" t="s">
        <v>1183</v>
      </c>
      <c r="K1113" s="67" t="s">
        <v>30</v>
      </c>
      <c r="L1113" s="67">
        <v>22</v>
      </c>
      <c r="M1113" s="67" t="s">
        <v>31</v>
      </c>
      <c r="N1113" s="67" t="s">
        <v>672</v>
      </c>
      <c r="O1113" s="67" t="s">
        <v>48</v>
      </c>
      <c r="P1113" s="67" t="s">
        <v>33</v>
      </c>
      <c r="Q1113" s="67" t="s">
        <v>1184</v>
      </c>
      <c r="R1113" s="67" t="s">
        <v>35</v>
      </c>
      <c r="S1113" s="67" t="s">
        <v>501</v>
      </c>
      <c r="T1113" s="67" t="s">
        <v>502</v>
      </c>
      <c r="U1113" s="67" t="s">
        <v>70</v>
      </c>
      <c r="V1113" s="67" t="s">
        <v>37</v>
      </c>
      <c r="W1113" s="67" t="s">
        <v>38</v>
      </c>
      <c r="X1113" s="67" t="s">
        <v>71</v>
      </c>
      <c r="Y1113" s="67" t="s">
        <v>71</v>
      </c>
      <c r="Z1113" s="67" t="s">
        <v>40</v>
      </c>
      <c r="AA1113" s="67" t="s">
        <v>1185</v>
      </c>
      <c r="AB1113" s="67" t="s">
        <v>1186</v>
      </c>
      <c r="AC1113" s="67" t="s">
        <v>1187</v>
      </c>
      <c r="AD1113" s="67"/>
      <c r="AE1113" s="67"/>
    </row>
    <row r="1114" spans="1:31" hidden="1" x14ac:dyDescent="0.25">
      <c r="A1114" s="66">
        <v>43562</v>
      </c>
      <c r="B1114" s="67">
        <v>5465</v>
      </c>
      <c r="C1114" s="67">
        <v>5841</v>
      </c>
      <c r="D1114" s="67" t="s">
        <v>1188</v>
      </c>
      <c r="E1114" s="67" t="s">
        <v>106</v>
      </c>
      <c r="F1114" s="67" t="s">
        <v>41</v>
      </c>
      <c r="G1114" s="68">
        <v>0.52083333333333337</v>
      </c>
      <c r="H1114" s="69" t="s">
        <v>1189</v>
      </c>
      <c r="I1114" s="69" t="s">
        <v>1190</v>
      </c>
      <c r="J1114" s="67" t="s">
        <v>1191</v>
      </c>
      <c r="K1114" s="67" t="s">
        <v>47</v>
      </c>
      <c r="L1114" s="67">
        <v>23</v>
      </c>
      <c r="M1114" s="67" t="s">
        <v>31</v>
      </c>
      <c r="N1114" s="67" t="s">
        <v>459</v>
      </c>
      <c r="O1114" s="67" t="s">
        <v>36</v>
      </c>
      <c r="P1114" s="67" t="s">
        <v>49</v>
      </c>
      <c r="Q1114" s="67" t="s">
        <v>36</v>
      </c>
      <c r="R1114" s="67" t="s">
        <v>56</v>
      </c>
      <c r="S1114" s="67" t="s">
        <v>43</v>
      </c>
      <c r="T1114" s="67" t="s">
        <v>36</v>
      </c>
      <c r="U1114" s="67" t="s">
        <v>51</v>
      </c>
      <c r="V1114" s="67" t="s">
        <v>37</v>
      </c>
      <c r="W1114" s="67" t="s">
        <v>54</v>
      </c>
      <c r="X1114" s="67" t="s">
        <v>39</v>
      </c>
      <c r="Y1114" s="67" t="s">
        <v>117</v>
      </c>
      <c r="Z1114" s="67" t="s">
        <v>1192</v>
      </c>
      <c r="AA1114" s="67" t="s">
        <v>1193</v>
      </c>
      <c r="AB1114" s="67" t="s">
        <v>1194</v>
      </c>
      <c r="AC1114" s="67"/>
      <c r="AD1114" s="67"/>
      <c r="AE1114" s="67"/>
    </row>
    <row r="1115" spans="1:31" hidden="1" x14ac:dyDescent="0.25">
      <c r="A1115" s="66">
        <v>43561</v>
      </c>
      <c r="B1115" s="67">
        <v>5458</v>
      </c>
      <c r="C1115" s="67">
        <v>5833</v>
      </c>
      <c r="D1115" s="67" t="s">
        <v>1195</v>
      </c>
      <c r="E1115" s="67" t="s">
        <v>106</v>
      </c>
      <c r="F1115" s="67" t="s">
        <v>41</v>
      </c>
      <c r="G1115" s="68">
        <v>0.51041666666666663</v>
      </c>
      <c r="H1115" s="69" t="s">
        <v>1196</v>
      </c>
      <c r="I1115" s="69" t="s">
        <v>1197</v>
      </c>
      <c r="J1115" s="67" t="s">
        <v>1198</v>
      </c>
      <c r="K1115" s="67" t="s">
        <v>47</v>
      </c>
      <c r="L1115" s="67">
        <v>50</v>
      </c>
      <c r="M1115" s="67" t="s">
        <v>31</v>
      </c>
      <c r="N1115" s="67" t="s">
        <v>32</v>
      </c>
      <c r="O1115" s="67" t="s">
        <v>48</v>
      </c>
      <c r="P1115" s="67" t="s">
        <v>62</v>
      </c>
      <c r="Q1115" s="67" t="s">
        <v>36</v>
      </c>
      <c r="R1115" s="67" t="s">
        <v>35</v>
      </c>
      <c r="S1115" s="67" t="s">
        <v>3823</v>
      </c>
      <c r="T1115" s="67" t="s">
        <v>36</v>
      </c>
      <c r="U1115" s="67" t="s">
        <v>44</v>
      </c>
      <c r="V1115" s="67" t="s">
        <v>37</v>
      </c>
      <c r="W1115" s="67" t="s">
        <v>386</v>
      </c>
      <c r="X1115" s="67" t="s">
        <v>71</v>
      </c>
      <c r="Y1115" s="67" t="s">
        <v>103</v>
      </c>
      <c r="Z1115" s="67" t="s">
        <v>45</v>
      </c>
      <c r="AA1115" s="67" t="s">
        <v>1199</v>
      </c>
      <c r="AB1115" s="67" t="s">
        <v>1200</v>
      </c>
      <c r="AC1115" s="67" t="s">
        <v>1201</v>
      </c>
      <c r="AD1115" s="67"/>
      <c r="AE1115" s="67"/>
    </row>
    <row r="1116" spans="1:31" hidden="1" x14ac:dyDescent="0.25">
      <c r="A1116" s="66">
        <v>43560</v>
      </c>
      <c r="B1116" s="67">
        <v>5457</v>
      </c>
      <c r="C1116" s="67">
        <v>5830</v>
      </c>
      <c r="D1116" s="67" t="s">
        <v>821</v>
      </c>
      <c r="E1116" s="67" t="s">
        <v>546</v>
      </c>
      <c r="F1116" s="67" t="s">
        <v>55</v>
      </c>
      <c r="G1116" s="68">
        <v>0.69791666666666663</v>
      </c>
      <c r="H1116" s="69" t="s">
        <v>822</v>
      </c>
      <c r="I1116" s="69" t="s">
        <v>823</v>
      </c>
      <c r="J1116" s="67" t="s">
        <v>824</v>
      </c>
      <c r="K1116" s="67" t="s">
        <v>47</v>
      </c>
      <c r="L1116" s="67"/>
      <c r="M1116" s="67" t="s">
        <v>167</v>
      </c>
      <c r="N1116" s="67" t="s">
        <v>459</v>
      </c>
      <c r="O1116" s="67" t="s">
        <v>53</v>
      </c>
      <c r="P1116" s="67" t="s">
        <v>49</v>
      </c>
      <c r="Q1116" s="67" t="s">
        <v>825</v>
      </c>
      <c r="R1116" s="67" t="s">
        <v>50</v>
      </c>
      <c r="S1116" s="67" t="s">
        <v>3823</v>
      </c>
      <c r="T1116" s="67" t="s">
        <v>36</v>
      </c>
      <c r="U1116" s="67" t="s">
        <v>51</v>
      </c>
      <c r="V1116" s="67" t="s">
        <v>37</v>
      </c>
      <c r="W1116" s="67" t="s">
        <v>38</v>
      </c>
      <c r="X1116" s="67" t="s">
        <v>39</v>
      </c>
      <c r="Y1116" s="67" t="s">
        <v>103</v>
      </c>
      <c r="Z1116" s="67" t="s">
        <v>52</v>
      </c>
      <c r="AA1116" s="67" t="s">
        <v>826</v>
      </c>
      <c r="AB1116" s="67"/>
      <c r="AC1116" s="67"/>
      <c r="AD1116" s="67"/>
      <c r="AE1116" s="67"/>
    </row>
    <row r="1117" spans="1:31" hidden="1" x14ac:dyDescent="0.25">
      <c r="A1117" s="66">
        <v>43560</v>
      </c>
      <c r="B1117" s="67">
        <v>5457</v>
      </c>
      <c r="C1117" s="67">
        <v>5831</v>
      </c>
      <c r="D1117" s="67" t="s">
        <v>821</v>
      </c>
      <c r="E1117" s="67" t="s">
        <v>546</v>
      </c>
      <c r="F1117" s="67" t="s">
        <v>55</v>
      </c>
      <c r="G1117" s="68">
        <v>0.69791666666666663</v>
      </c>
      <c r="H1117" s="69" t="s">
        <v>822</v>
      </c>
      <c r="I1117" s="69" t="s">
        <v>823</v>
      </c>
      <c r="J1117" s="67" t="s">
        <v>824</v>
      </c>
      <c r="K1117" s="67" t="s">
        <v>47</v>
      </c>
      <c r="L1117" s="67"/>
      <c r="M1117" s="67" t="s">
        <v>167</v>
      </c>
      <c r="N1117" s="67" t="s">
        <v>459</v>
      </c>
      <c r="O1117" s="67" t="s">
        <v>53</v>
      </c>
      <c r="P1117" s="67" t="s">
        <v>49</v>
      </c>
      <c r="Q1117" s="67" t="s">
        <v>825</v>
      </c>
      <c r="R1117" s="67" t="s">
        <v>50</v>
      </c>
      <c r="S1117" s="67" t="s">
        <v>3823</v>
      </c>
      <c r="T1117" s="67" t="s">
        <v>36</v>
      </c>
      <c r="U1117" s="67" t="s">
        <v>51</v>
      </c>
      <c r="V1117" s="67" t="s">
        <v>37</v>
      </c>
      <c r="W1117" s="67" t="s">
        <v>38</v>
      </c>
      <c r="X1117" s="67" t="s">
        <v>39</v>
      </c>
      <c r="Y1117" s="67" t="s">
        <v>103</v>
      </c>
      <c r="Z1117" s="67" t="s">
        <v>52</v>
      </c>
      <c r="AA1117" s="67" t="s">
        <v>826</v>
      </c>
      <c r="AB1117" s="67"/>
      <c r="AC1117" s="67"/>
      <c r="AD1117" s="67"/>
      <c r="AE1117" s="67"/>
    </row>
    <row r="1118" spans="1:31" hidden="1" x14ac:dyDescent="0.25">
      <c r="A1118" s="66">
        <v>43560</v>
      </c>
      <c r="B1118" s="67">
        <v>5457</v>
      </c>
      <c r="C1118" s="67">
        <v>5832</v>
      </c>
      <c r="D1118" s="67" t="s">
        <v>821</v>
      </c>
      <c r="E1118" s="67" t="s">
        <v>546</v>
      </c>
      <c r="F1118" s="67" t="s">
        <v>55</v>
      </c>
      <c r="G1118" s="68">
        <v>0.69791666666666663</v>
      </c>
      <c r="H1118" s="69" t="s">
        <v>822</v>
      </c>
      <c r="I1118" s="69" t="s">
        <v>823</v>
      </c>
      <c r="J1118" s="67" t="s">
        <v>824</v>
      </c>
      <c r="K1118" s="67" t="s">
        <v>30</v>
      </c>
      <c r="L1118" s="67"/>
      <c r="M1118" s="67" t="s">
        <v>167</v>
      </c>
      <c r="N1118" s="67" t="s">
        <v>459</v>
      </c>
      <c r="O1118" s="67" t="s">
        <v>53</v>
      </c>
      <c r="P1118" s="67" t="s">
        <v>49</v>
      </c>
      <c r="Q1118" s="67" t="s">
        <v>825</v>
      </c>
      <c r="R1118" s="67" t="s">
        <v>50</v>
      </c>
      <c r="S1118" s="67" t="s">
        <v>3823</v>
      </c>
      <c r="T1118" s="67" t="s">
        <v>36</v>
      </c>
      <c r="U1118" s="67" t="s">
        <v>51</v>
      </c>
      <c r="V1118" s="67" t="s">
        <v>37</v>
      </c>
      <c r="W1118" s="67" t="s">
        <v>38</v>
      </c>
      <c r="X1118" s="67" t="s">
        <v>39</v>
      </c>
      <c r="Y1118" s="67" t="s">
        <v>103</v>
      </c>
      <c r="Z1118" s="67" t="s">
        <v>52</v>
      </c>
      <c r="AA1118" s="67" t="s">
        <v>826</v>
      </c>
      <c r="AB1118" s="67"/>
      <c r="AC1118" s="67"/>
      <c r="AD1118" s="67"/>
      <c r="AE1118" s="67"/>
    </row>
    <row r="1119" spans="1:31" hidden="1" x14ac:dyDescent="0.25">
      <c r="A1119" s="66">
        <v>43559</v>
      </c>
      <c r="B1119" s="67">
        <v>5456</v>
      </c>
      <c r="C1119" s="67">
        <v>5829</v>
      </c>
      <c r="D1119" s="67" t="s">
        <v>827</v>
      </c>
      <c r="E1119" s="67" t="s">
        <v>827</v>
      </c>
      <c r="F1119" s="67" t="s">
        <v>537</v>
      </c>
      <c r="G1119" s="68"/>
      <c r="H1119" s="69" t="s">
        <v>828</v>
      </c>
      <c r="I1119" s="69" t="s">
        <v>829</v>
      </c>
      <c r="J1119" s="67" t="s">
        <v>830</v>
      </c>
      <c r="K1119" s="67" t="s">
        <v>47</v>
      </c>
      <c r="L1119" s="67">
        <v>77</v>
      </c>
      <c r="M1119" s="67" t="s">
        <v>31</v>
      </c>
      <c r="N1119" s="67" t="s">
        <v>32</v>
      </c>
      <c r="O1119" s="67" t="s">
        <v>48</v>
      </c>
      <c r="P1119" s="67" t="s">
        <v>62</v>
      </c>
      <c r="Q1119" s="67" t="s">
        <v>60</v>
      </c>
      <c r="R1119" s="67" t="s">
        <v>35</v>
      </c>
      <c r="S1119" s="67" t="s">
        <v>346</v>
      </c>
      <c r="T1119" s="67" t="s">
        <v>36</v>
      </c>
      <c r="U1119" s="67" t="s">
        <v>44</v>
      </c>
      <c r="V1119" s="67" t="s">
        <v>37</v>
      </c>
      <c r="W1119" s="67" t="s">
        <v>38</v>
      </c>
      <c r="X1119" s="67" t="s">
        <v>132</v>
      </c>
      <c r="Y1119" s="67" t="s">
        <v>103</v>
      </c>
      <c r="Z1119" s="67" t="s">
        <v>45</v>
      </c>
      <c r="AA1119" s="67" t="s">
        <v>831</v>
      </c>
      <c r="AB1119" s="67" t="s">
        <v>832</v>
      </c>
      <c r="AC1119" s="67" t="s">
        <v>833</v>
      </c>
      <c r="AD1119" s="67"/>
      <c r="AE1119" s="67"/>
    </row>
    <row r="1120" spans="1:31" hidden="1" x14ac:dyDescent="0.25">
      <c r="A1120" s="66">
        <v>43558</v>
      </c>
      <c r="B1120" s="67">
        <v>5468</v>
      </c>
      <c r="C1120" s="67">
        <v>5843</v>
      </c>
      <c r="D1120" s="67" t="s">
        <v>1202</v>
      </c>
      <c r="E1120" s="67" t="s">
        <v>106</v>
      </c>
      <c r="F1120" s="67" t="s">
        <v>41</v>
      </c>
      <c r="G1120" s="68"/>
      <c r="H1120" s="69" t="s">
        <v>1203</v>
      </c>
      <c r="I1120" s="69" t="s">
        <v>1204</v>
      </c>
      <c r="J1120" s="67" t="s">
        <v>1205</v>
      </c>
      <c r="K1120" s="67" t="s">
        <v>47</v>
      </c>
      <c r="L1120" s="67">
        <v>25</v>
      </c>
      <c r="M1120" s="67" t="s">
        <v>31</v>
      </c>
      <c r="N1120" s="67" t="s">
        <v>459</v>
      </c>
      <c r="O1120" s="67" t="s">
        <v>36</v>
      </c>
      <c r="P1120" s="67" t="s">
        <v>49</v>
      </c>
      <c r="Q1120" s="67" t="s">
        <v>36</v>
      </c>
      <c r="R1120" s="67" t="s">
        <v>50</v>
      </c>
      <c r="S1120" s="67" t="s">
        <v>43</v>
      </c>
      <c r="T1120" s="67" t="s">
        <v>75</v>
      </c>
      <c r="U1120" s="67" t="s">
        <v>51</v>
      </c>
      <c r="V1120" s="67" t="s">
        <v>37</v>
      </c>
      <c r="W1120" s="67" t="s">
        <v>54</v>
      </c>
      <c r="X1120" s="67" t="s">
        <v>71</v>
      </c>
      <c r="Y1120" s="67" t="s">
        <v>105</v>
      </c>
      <c r="Z1120" s="67" t="s">
        <v>40</v>
      </c>
      <c r="AA1120" s="67" t="s">
        <v>1206</v>
      </c>
      <c r="AB1120" s="67" t="s">
        <v>1207</v>
      </c>
      <c r="AC1120" s="67"/>
      <c r="AD1120" s="67"/>
      <c r="AE1120" s="67"/>
    </row>
    <row r="1121" spans="1:31" hidden="1" x14ac:dyDescent="0.25">
      <c r="A1121" s="66">
        <v>43557</v>
      </c>
      <c r="B1121" s="67">
        <v>5455</v>
      </c>
      <c r="C1121" s="67">
        <v>5828</v>
      </c>
      <c r="D1121" s="67" t="s">
        <v>834</v>
      </c>
      <c r="E1121" s="67" t="s">
        <v>111</v>
      </c>
      <c r="F1121" s="67" t="s">
        <v>41</v>
      </c>
      <c r="G1121" s="68">
        <v>0.77083333333333337</v>
      </c>
      <c r="H1121" s="69" t="s">
        <v>835</v>
      </c>
      <c r="I1121" s="69" t="s">
        <v>836</v>
      </c>
      <c r="J1121" s="67" t="s">
        <v>837</v>
      </c>
      <c r="K1121" s="67" t="s">
        <v>47</v>
      </c>
      <c r="L1121" s="67"/>
      <c r="M1121" s="67" t="s">
        <v>31</v>
      </c>
      <c r="N1121" s="67" t="s">
        <v>459</v>
      </c>
      <c r="O1121" s="67" t="s">
        <v>36</v>
      </c>
      <c r="P1121" s="67" t="s">
        <v>49</v>
      </c>
      <c r="Q1121" s="67" t="s">
        <v>36</v>
      </c>
      <c r="R1121" s="67" t="s">
        <v>50</v>
      </c>
      <c r="S1121" s="67" t="s">
        <v>43</v>
      </c>
      <c r="T1121" s="67" t="s">
        <v>36</v>
      </c>
      <c r="U1121" s="67" t="s">
        <v>51</v>
      </c>
      <c r="V1121" s="67" t="s">
        <v>37</v>
      </c>
      <c r="W1121" s="67" t="s">
        <v>149</v>
      </c>
      <c r="X1121" s="67" t="s">
        <v>71</v>
      </c>
      <c r="Y1121" s="67" t="s">
        <v>103</v>
      </c>
      <c r="Z1121" s="67" t="s">
        <v>52</v>
      </c>
      <c r="AA1121" s="67" t="s">
        <v>838</v>
      </c>
      <c r="AB1121" s="67"/>
      <c r="AC1121" s="67"/>
      <c r="AD1121" s="67"/>
      <c r="AE1121" s="67"/>
    </row>
    <row r="1122" spans="1:31" hidden="1" x14ac:dyDescent="0.25">
      <c r="A1122" s="66">
        <v>43557</v>
      </c>
      <c r="B1122" s="67">
        <v>5453</v>
      </c>
      <c r="C1122" s="67">
        <v>5826</v>
      </c>
      <c r="D1122" s="67" t="s">
        <v>839</v>
      </c>
      <c r="E1122" s="67" t="s">
        <v>497</v>
      </c>
      <c r="F1122" s="67" t="s">
        <v>46</v>
      </c>
      <c r="G1122" s="68">
        <v>0.56944444444444442</v>
      </c>
      <c r="H1122" s="69" t="s">
        <v>840</v>
      </c>
      <c r="I1122" s="69" t="s">
        <v>841</v>
      </c>
      <c r="J1122" s="67" t="s">
        <v>842</v>
      </c>
      <c r="K1122" s="67" t="s">
        <v>47</v>
      </c>
      <c r="L1122" s="67"/>
      <c r="M1122" s="67" t="s">
        <v>31</v>
      </c>
      <c r="N1122" s="67" t="s">
        <v>36</v>
      </c>
      <c r="O1122" s="67" t="s">
        <v>36</v>
      </c>
      <c r="P1122" s="67" t="s">
        <v>49</v>
      </c>
      <c r="Q1122" s="67" t="s">
        <v>36</v>
      </c>
      <c r="R1122" s="67" t="s">
        <v>50</v>
      </c>
      <c r="S1122" s="67" t="s">
        <v>57</v>
      </c>
      <c r="T1122" s="67" t="s">
        <v>36</v>
      </c>
      <c r="U1122" s="67" t="s">
        <v>51</v>
      </c>
      <c r="V1122" s="67" t="s">
        <v>37</v>
      </c>
      <c r="W1122" s="67" t="s">
        <v>38</v>
      </c>
      <c r="X1122" s="67" t="s">
        <v>39</v>
      </c>
      <c r="Y1122" s="67" t="s">
        <v>103</v>
      </c>
      <c r="Z1122" s="67" t="s">
        <v>52</v>
      </c>
      <c r="AA1122" s="67" t="s">
        <v>843</v>
      </c>
      <c r="AB1122" s="67"/>
      <c r="AC1122" s="67"/>
      <c r="AD1122" s="67"/>
      <c r="AE1122" s="67"/>
    </row>
    <row r="1123" spans="1:31" hidden="1" x14ac:dyDescent="0.25">
      <c r="A1123" s="66">
        <v>43557</v>
      </c>
      <c r="B1123" s="67">
        <v>5451</v>
      </c>
      <c r="C1123" s="67">
        <v>5825</v>
      </c>
      <c r="D1123" s="67" t="s">
        <v>844</v>
      </c>
      <c r="E1123" s="67" t="s">
        <v>63</v>
      </c>
      <c r="F1123" s="67" t="s">
        <v>41</v>
      </c>
      <c r="G1123" s="68"/>
      <c r="H1123" s="69" t="s">
        <v>845</v>
      </c>
      <c r="I1123" s="69" t="s">
        <v>846</v>
      </c>
      <c r="J1123" s="67" t="s">
        <v>847</v>
      </c>
      <c r="K1123" s="67" t="s">
        <v>47</v>
      </c>
      <c r="L1123" s="67"/>
      <c r="M1123" s="67" t="s">
        <v>31</v>
      </c>
      <c r="N1123" s="67" t="s">
        <v>36</v>
      </c>
      <c r="O1123" s="67" t="s">
        <v>36</v>
      </c>
      <c r="P1123" s="67" t="s">
        <v>49</v>
      </c>
      <c r="Q1123" s="67" t="s">
        <v>36</v>
      </c>
      <c r="R1123" s="67" t="s">
        <v>56</v>
      </c>
      <c r="S1123" s="67" t="s">
        <v>43</v>
      </c>
      <c r="T1123" s="67" t="s">
        <v>36</v>
      </c>
      <c r="U1123" s="67" t="s">
        <v>51</v>
      </c>
      <c r="V1123" s="67" t="s">
        <v>37</v>
      </c>
      <c r="W1123" s="67" t="s">
        <v>54</v>
      </c>
      <c r="X1123" s="67" t="s">
        <v>39</v>
      </c>
      <c r="Y1123" s="67" t="s">
        <v>39</v>
      </c>
      <c r="Z1123" s="67" t="s">
        <v>120</v>
      </c>
      <c r="AA1123" s="67" t="s">
        <v>848</v>
      </c>
      <c r="AB1123" s="67" t="s">
        <v>849</v>
      </c>
      <c r="AC1123" s="67"/>
      <c r="AD1123" s="67"/>
      <c r="AE1123" s="67"/>
    </row>
    <row r="1124" spans="1:31" hidden="1" x14ac:dyDescent="0.25">
      <c r="A1124" s="66">
        <v>43555</v>
      </c>
      <c r="B1124" s="67">
        <v>5450</v>
      </c>
      <c r="C1124" s="67">
        <v>5822</v>
      </c>
      <c r="D1124" s="67" t="s">
        <v>850</v>
      </c>
      <c r="E1124" s="67" t="s">
        <v>58</v>
      </c>
      <c r="F1124" s="67" t="s">
        <v>59</v>
      </c>
      <c r="G1124" s="68"/>
      <c r="H1124" s="69" t="s">
        <v>851</v>
      </c>
      <c r="I1124" s="69" t="s">
        <v>852</v>
      </c>
      <c r="J1124" s="67" t="s">
        <v>853</v>
      </c>
      <c r="K1124" s="67" t="s">
        <v>47</v>
      </c>
      <c r="L1124" s="67">
        <v>61</v>
      </c>
      <c r="M1124" s="67" t="s">
        <v>31</v>
      </c>
      <c r="N1124" s="67" t="s">
        <v>32</v>
      </c>
      <c r="O1124" s="67" t="s">
        <v>48</v>
      </c>
      <c r="P1124" s="67" t="s">
        <v>62</v>
      </c>
      <c r="Q1124" s="67" t="s">
        <v>36</v>
      </c>
      <c r="R1124" s="67" t="s">
        <v>35</v>
      </c>
      <c r="S1124" s="67" t="s">
        <v>3823</v>
      </c>
      <c r="T1124" s="67" t="s">
        <v>36</v>
      </c>
      <c r="U1124" s="67" t="s">
        <v>44</v>
      </c>
      <c r="V1124" s="67" t="s">
        <v>37</v>
      </c>
      <c r="W1124" s="67" t="s">
        <v>386</v>
      </c>
      <c r="X1124" s="67" t="s">
        <v>39</v>
      </c>
      <c r="Y1124" s="67" t="s">
        <v>103</v>
      </c>
      <c r="Z1124" s="67" t="s">
        <v>45</v>
      </c>
      <c r="AA1124" s="67" t="s">
        <v>854</v>
      </c>
      <c r="AB1124" s="67" t="s">
        <v>855</v>
      </c>
      <c r="AC1124" s="67" t="s">
        <v>856</v>
      </c>
      <c r="AD1124" s="67" t="s">
        <v>857</v>
      </c>
      <c r="AE1124" s="67"/>
    </row>
    <row r="1125" spans="1:31" hidden="1" x14ac:dyDescent="0.25">
      <c r="A1125" s="66">
        <v>43555</v>
      </c>
      <c r="B1125" s="67">
        <v>5450</v>
      </c>
      <c r="C1125" s="67">
        <v>5823</v>
      </c>
      <c r="D1125" s="67" t="s">
        <v>850</v>
      </c>
      <c r="E1125" s="67" t="s">
        <v>58</v>
      </c>
      <c r="F1125" s="67" t="s">
        <v>59</v>
      </c>
      <c r="G1125" s="68"/>
      <c r="H1125" s="69" t="s">
        <v>851</v>
      </c>
      <c r="I1125" s="69" t="s">
        <v>852</v>
      </c>
      <c r="J1125" s="67" t="s">
        <v>853</v>
      </c>
      <c r="K1125" s="67" t="s">
        <v>47</v>
      </c>
      <c r="L1125" s="67">
        <v>57</v>
      </c>
      <c r="M1125" s="67" t="s">
        <v>31</v>
      </c>
      <c r="N1125" s="67" t="s">
        <v>32</v>
      </c>
      <c r="O1125" s="67" t="s">
        <v>48</v>
      </c>
      <c r="P1125" s="67" t="s">
        <v>62</v>
      </c>
      <c r="Q1125" s="67" t="s">
        <v>36</v>
      </c>
      <c r="R1125" s="67" t="s">
        <v>35</v>
      </c>
      <c r="S1125" s="67" t="s">
        <v>3823</v>
      </c>
      <c r="T1125" s="67" t="s">
        <v>36</v>
      </c>
      <c r="U1125" s="67" t="s">
        <v>44</v>
      </c>
      <c r="V1125" s="67" t="s">
        <v>37</v>
      </c>
      <c r="W1125" s="67" t="s">
        <v>386</v>
      </c>
      <c r="X1125" s="67" t="s">
        <v>39</v>
      </c>
      <c r="Y1125" s="67" t="s">
        <v>103</v>
      </c>
      <c r="Z1125" s="67" t="s">
        <v>45</v>
      </c>
      <c r="AA1125" s="67" t="s">
        <v>854</v>
      </c>
      <c r="AB1125" s="67" t="s">
        <v>855</v>
      </c>
      <c r="AC1125" s="67" t="s">
        <v>856</v>
      </c>
      <c r="AD1125" s="67" t="s">
        <v>857</v>
      </c>
      <c r="AE1125" s="67"/>
    </row>
    <row r="1126" spans="1:31" hidden="1" x14ac:dyDescent="0.25">
      <c r="A1126" s="66">
        <v>43554</v>
      </c>
      <c r="B1126" s="67">
        <v>5452</v>
      </c>
      <c r="C1126" s="67">
        <v>5824</v>
      </c>
      <c r="D1126" s="67" t="s">
        <v>858</v>
      </c>
      <c r="E1126" s="67" t="s">
        <v>1084</v>
      </c>
      <c r="F1126" s="67" t="s">
        <v>41</v>
      </c>
      <c r="G1126" s="68">
        <v>3.6111111111111108E-2</v>
      </c>
      <c r="H1126" s="69" t="s">
        <v>859</v>
      </c>
      <c r="I1126" s="69" t="s">
        <v>860</v>
      </c>
      <c r="J1126" s="67" t="s">
        <v>861</v>
      </c>
      <c r="K1126" s="67" t="s">
        <v>47</v>
      </c>
      <c r="L1126" s="67">
        <v>53</v>
      </c>
      <c r="M1126" s="67" t="s">
        <v>118</v>
      </c>
      <c r="N1126" s="67" t="s">
        <v>36</v>
      </c>
      <c r="O1126" s="67" t="s">
        <v>53</v>
      </c>
      <c r="P1126" s="67" t="s">
        <v>33</v>
      </c>
      <c r="Q1126" s="67" t="s">
        <v>36</v>
      </c>
      <c r="R1126" s="67" t="s">
        <v>35</v>
      </c>
      <c r="S1126" s="67" t="s">
        <v>862</v>
      </c>
      <c r="T1126" s="67" t="s">
        <v>863</v>
      </c>
      <c r="U1126" s="67" t="s">
        <v>70</v>
      </c>
      <c r="V1126" s="67" t="s">
        <v>157</v>
      </c>
      <c r="W1126" s="67" t="s">
        <v>54</v>
      </c>
      <c r="X1126" s="67" t="s">
        <v>71</v>
      </c>
      <c r="Y1126" s="67" t="s">
        <v>39</v>
      </c>
      <c r="Z1126" s="67" t="s">
        <v>120</v>
      </c>
      <c r="AA1126" s="67" t="s">
        <v>864</v>
      </c>
      <c r="AB1126" s="67" t="s">
        <v>865</v>
      </c>
      <c r="AC1126" s="67"/>
      <c r="AD1126" s="67"/>
      <c r="AE1126" s="67"/>
    </row>
    <row r="1127" spans="1:31" hidden="1" x14ac:dyDescent="0.25">
      <c r="A1127" s="66">
        <v>43554</v>
      </c>
      <c r="B1127" s="67">
        <v>5449</v>
      </c>
      <c r="C1127" s="67">
        <v>5819</v>
      </c>
      <c r="D1127" s="67" t="s">
        <v>866</v>
      </c>
      <c r="E1127" s="67" t="s">
        <v>867</v>
      </c>
      <c r="F1127" s="67" t="s">
        <v>46</v>
      </c>
      <c r="G1127" s="68">
        <v>0.47222222222222221</v>
      </c>
      <c r="H1127" s="69" t="s">
        <v>868</v>
      </c>
      <c r="I1127" s="69" t="s">
        <v>869</v>
      </c>
      <c r="J1127" s="67" t="s">
        <v>870</v>
      </c>
      <c r="K1127" s="67" t="s">
        <v>47</v>
      </c>
      <c r="L1127" s="67">
        <v>30</v>
      </c>
      <c r="M1127" s="67" t="s">
        <v>31</v>
      </c>
      <c r="N1127" s="67" t="s">
        <v>32</v>
      </c>
      <c r="O1127" s="67" t="s">
        <v>36</v>
      </c>
      <c r="P1127" s="67" t="s">
        <v>62</v>
      </c>
      <c r="Q1127" s="67" t="s">
        <v>36</v>
      </c>
      <c r="R1127" s="67" t="s">
        <v>35</v>
      </c>
      <c r="S1127" s="67" t="s">
        <v>346</v>
      </c>
      <c r="T1127" s="67" t="s">
        <v>36</v>
      </c>
      <c r="U1127" s="67" t="s">
        <v>70</v>
      </c>
      <c r="V1127" s="67" t="s">
        <v>37</v>
      </c>
      <c r="W1127" s="67" t="s">
        <v>38</v>
      </c>
      <c r="X1127" s="67" t="s">
        <v>71</v>
      </c>
      <c r="Y1127" s="67" t="s">
        <v>71</v>
      </c>
      <c r="Z1127" s="67" t="s">
        <v>40</v>
      </c>
      <c r="AA1127" s="67" t="s">
        <v>871</v>
      </c>
      <c r="AB1127" s="67" t="s">
        <v>872</v>
      </c>
      <c r="AC1127" s="67" t="s">
        <v>873</v>
      </c>
      <c r="AD1127" s="67" t="s">
        <v>874</v>
      </c>
      <c r="AE1127" s="67"/>
    </row>
    <row r="1128" spans="1:31" hidden="1" x14ac:dyDescent="0.25">
      <c r="A1128" s="66">
        <v>43554</v>
      </c>
      <c r="B1128" s="67">
        <v>5449</v>
      </c>
      <c r="C1128" s="67">
        <v>5820</v>
      </c>
      <c r="D1128" s="67" t="s">
        <v>866</v>
      </c>
      <c r="E1128" s="67" t="s">
        <v>867</v>
      </c>
      <c r="F1128" s="67" t="s">
        <v>46</v>
      </c>
      <c r="G1128" s="68">
        <v>0.47222222222222221</v>
      </c>
      <c r="H1128" s="69" t="s">
        <v>868</v>
      </c>
      <c r="I1128" s="69" t="s">
        <v>869</v>
      </c>
      <c r="J1128" s="67" t="s">
        <v>870</v>
      </c>
      <c r="K1128" s="67" t="s">
        <v>47</v>
      </c>
      <c r="L1128" s="67">
        <v>38</v>
      </c>
      <c r="M1128" s="67" t="s">
        <v>31</v>
      </c>
      <c r="N1128" s="67" t="s">
        <v>32</v>
      </c>
      <c r="O1128" s="67" t="s">
        <v>36</v>
      </c>
      <c r="P1128" s="67" t="s">
        <v>77</v>
      </c>
      <c r="Q1128" s="67" t="s">
        <v>36</v>
      </c>
      <c r="R1128" s="67" t="s">
        <v>153</v>
      </c>
      <c r="S1128" s="67" t="s">
        <v>346</v>
      </c>
      <c r="T1128" s="67" t="s">
        <v>36</v>
      </c>
      <c r="U1128" s="67" t="s">
        <v>51</v>
      </c>
      <c r="V1128" s="67" t="s">
        <v>37</v>
      </c>
      <c r="W1128" s="67" t="s">
        <v>38</v>
      </c>
      <c r="X1128" s="67" t="s">
        <v>71</v>
      </c>
      <c r="Y1128" s="67" t="s">
        <v>71</v>
      </c>
      <c r="Z1128" s="67" t="s">
        <v>40</v>
      </c>
      <c r="AA1128" s="67" t="s">
        <v>871</v>
      </c>
      <c r="AB1128" s="67" t="s">
        <v>872</v>
      </c>
      <c r="AC1128" s="67" t="s">
        <v>873</v>
      </c>
      <c r="AD1128" s="67" t="s">
        <v>874</v>
      </c>
      <c r="AE1128" s="67"/>
    </row>
    <row r="1129" spans="1:31" hidden="1" x14ac:dyDescent="0.25">
      <c r="A1129" s="66">
        <v>43554</v>
      </c>
      <c r="B1129" s="67">
        <v>5449</v>
      </c>
      <c r="C1129" s="67">
        <v>5821</v>
      </c>
      <c r="D1129" s="67" t="s">
        <v>866</v>
      </c>
      <c r="E1129" s="67" t="s">
        <v>867</v>
      </c>
      <c r="F1129" s="67" t="s">
        <v>46</v>
      </c>
      <c r="G1129" s="68">
        <v>0.47222222222222221</v>
      </c>
      <c r="H1129" s="69" t="s">
        <v>868</v>
      </c>
      <c r="I1129" s="69" t="s">
        <v>869</v>
      </c>
      <c r="J1129" s="67" t="s">
        <v>870</v>
      </c>
      <c r="K1129" s="67" t="s">
        <v>47</v>
      </c>
      <c r="L1129" s="67">
        <v>44</v>
      </c>
      <c r="M1129" s="67" t="s">
        <v>31</v>
      </c>
      <c r="N1129" s="67" t="s">
        <v>32</v>
      </c>
      <c r="O1129" s="67" t="s">
        <v>36</v>
      </c>
      <c r="P1129" s="67" t="s">
        <v>77</v>
      </c>
      <c r="Q1129" s="67" t="s">
        <v>36</v>
      </c>
      <c r="R1129" s="67" t="s">
        <v>153</v>
      </c>
      <c r="S1129" s="67" t="s">
        <v>346</v>
      </c>
      <c r="T1129" s="67" t="s">
        <v>36</v>
      </c>
      <c r="U1129" s="67" t="s">
        <v>51</v>
      </c>
      <c r="V1129" s="67" t="s">
        <v>37</v>
      </c>
      <c r="W1129" s="67" t="s">
        <v>38</v>
      </c>
      <c r="X1129" s="67" t="s">
        <v>71</v>
      </c>
      <c r="Y1129" s="67" t="s">
        <v>71</v>
      </c>
      <c r="Z1129" s="67" t="s">
        <v>40</v>
      </c>
      <c r="AA1129" s="67" t="s">
        <v>871</v>
      </c>
      <c r="AB1129" s="67" t="s">
        <v>872</v>
      </c>
      <c r="AC1129" s="67" t="s">
        <v>873</v>
      </c>
      <c r="AD1129" s="67" t="s">
        <v>874</v>
      </c>
      <c r="AE1129" s="67"/>
    </row>
    <row r="1130" spans="1:31" hidden="1" x14ac:dyDescent="0.25">
      <c r="A1130" s="66">
        <v>43554</v>
      </c>
      <c r="B1130" s="67">
        <v>5448</v>
      </c>
      <c r="C1130" s="67">
        <v>5818</v>
      </c>
      <c r="D1130" s="67" t="s">
        <v>875</v>
      </c>
      <c r="E1130" s="67" t="s">
        <v>780</v>
      </c>
      <c r="F1130" s="67" t="s">
        <v>358</v>
      </c>
      <c r="G1130" s="68"/>
      <c r="H1130" s="69" t="s">
        <v>876</v>
      </c>
      <c r="I1130" s="69" t="s">
        <v>877</v>
      </c>
      <c r="J1130" s="67" t="s">
        <v>878</v>
      </c>
      <c r="K1130" s="67" t="s">
        <v>47</v>
      </c>
      <c r="L1130" s="67">
        <v>50</v>
      </c>
      <c r="M1130" s="67" t="s">
        <v>31</v>
      </c>
      <c r="N1130" s="67" t="s">
        <v>36</v>
      </c>
      <c r="O1130" s="67" t="s">
        <v>36</v>
      </c>
      <c r="P1130" s="67" t="s">
        <v>42</v>
      </c>
      <c r="Q1130" s="67" t="s">
        <v>36</v>
      </c>
      <c r="R1130" s="67" t="s">
        <v>35</v>
      </c>
      <c r="S1130" s="67" t="s">
        <v>57</v>
      </c>
      <c r="T1130" s="67" t="s">
        <v>36</v>
      </c>
      <c r="U1130" s="67" t="s">
        <v>44</v>
      </c>
      <c r="V1130" s="67" t="s">
        <v>37</v>
      </c>
      <c r="W1130" s="67" t="s">
        <v>36</v>
      </c>
      <c r="X1130" s="67" t="s">
        <v>39</v>
      </c>
      <c r="Y1130" s="67" t="s">
        <v>103</v>
      </c>
      <c r="Z1130" s="67" t="s">
        <v>45</v>
      </c>
      <c r="AA1130" s="67" t="s">
        <v>879</v>
      </c>
      <c r="AB1130" s="67" t="s">
        <v>880</v>
      </c>
      <c r="AC1130" s="67" t="s">
        <v>881</v>
      </c>
      <c r="AD1130" s="67"/>
      <c r="AE1130" s="67"/>
    </row>
    <row r="1131" spans="1:31" hidden="1" x14ac:dyDescent="0.25">
      <c r="A1131" s="66">
        <v>43552</v>
      </c>
      <c r="B1131" s="67">
        <v>5446</v>
      </c>
      <c r="C1131" s="67">
        <v>5816</v>
      </c>
      <c r="D1131" s="67" t="s">
        <v>882</v>
      </c>
      <c r="E1131" s="67" t="s">
        <v>156</v>
      </c>
      <c r="F1131" s="67" t="s">
        <v>123</v>
      </c>
      <c r="G1131" s="68">
        <v>0.33333333333333331</v>
      </c>
      <c r="H1131" s="69" t="s">
        <v>883</v>
      </c>
      <c r="I1131" s="69" t="s">
        <v>884</v>
      </c>
      <c r="J1131" s="67" t="s">
        <v>885</v>
      </c>
      <c r="K1131" s="67" t="s">
        <v>30</v>
      </c>
      <c r="L1131" s="67">
        <v>80</v>
      </c>
      <c r="M1131" s="67" t="s">
        <v>31</v>
      </c>
      <c r="N1131" s="67" t="s">
        <v>36</v>
      </c>
      <c r="O1131" s="67" t="s">
        <v>36</v>
      </c>
      <c r="P1131" s="67" t="s">
        <v>42</v>
      </c>
      <c r="Q1131" s="67" t="s">
        <v>60</v>
      </c>
      <c r="R1131" s="67" t="s">
        <v>35</v>
      </c>
      <c r="S1131" s="67" t="s">
        <v>43</v>
      </c>
      <c r="T1131" s="67" t="s">
        <v>36</v>
      </c>
      <c r="U1131" s="67" t="s">
        <v>44</v>
      </c>
      <c r="V1131" s="67" t="s">
        <v>37</v>
      </c>
      <c r="W1131" s="67" t="s">
        <v>36</v>
      </c>
      <c r="X1131" s="67" t="s">
        <v>39</v>
      </c>
      <c r="Y1131" s="67" t="s">
        <v>39</v>
      </c>
      <c r="Z1131" s="67" t="s">
        <v>45</v>
      </c>
      <c r="AA1131" s="67" t="s">
        <v>886</v>
      </c>
      <c r="AB1131" s="67" t="s">
        <v>887</v>
      </c>
      <c r="AC1131" s="67" t="s">
        <v>888</v>
      </c>
      <c r="AD1131" s="67" t="s">
        <v>889</v>
      </c>
      <c r="AE1131" s="67"/>
    </row>
    <row r="1132" spans="1:31" hidden="1" x14ac:dyDescent="0.25">
      <c r="A1132" s="66">
        <v>43551</v>
      </c>
      <c r="B1132" s="67">
        <v>5454</v>
      </c>
      <c r="C1132" s="67">
        <v>5827</v>
      </c>
      <c r="D1132" s="67" t="s">
        <v>890</v>
      </c>
      <c r="E1132" s="67" t="s">
        <v>699</v>
      </c>
      <c r="F1132" s="67" t="s">
        <v>122</v>
      </c>
      <c r="G1132" s="68">
        <v>0.48958333333333331</v>
      </c>
      <c r="H1132" s="69" t="s">
        <v>891</v>
      </c>
      <c r="I1132" s="69" t="s">
        <v>892</v>
      </c>
      <c r="J1132" s="67" t="s">
        <v>893</v>
      </c>
      <c r="K1132" s="67" t="s">
        <v>47</v>
      </c>
      <c r="L1132" s="67">
        <v>36</v>
      </c>
      <c r="M1132" s="67" t="s">
        <v>31</v>
      </c>
      <c r="N1132" s="67" t="s">
        <v>126</v>
      </c>
      <c r="O1132" s="67" t="s">
        <v>36</v>
      </c>
      <c r="P1132" s="67" t="s">
        <v>62</v>
      </c>
      <c r="Q1132" s="67" t="s">
        <v>36</v>
      </c>
      <c r="R1132" s="67" t="s">
        <v>76</v>
      </c>
      <c r="S1132" s="67" t="s">
        <v>43</v>
      </c>
      <c r="T1132" s="67" t="s">
        <v>36</v>
      </c>
      <c r="U1132" s="67" t="s">
        <v>70</v>
      </c>
      <c r="V1132" s="67" t="s">
        <v>37</v>
      </c>
      <c r="W1132" s="67" t="s">
        <v>301</v>
      </c>
      <c r="X1132" s="67" t="s">
        <v>39</v>
      </c>
      <c r="Y1132" s="67" t="s">
        <v>39</v>
      </c>
      <c r="Z1132" s="67" t="s">
        <v>40</v>
      </c>
      <c r="AA1132" s="67" t="s">
        <v>894</v>
      </c>
      <c r="AB1132" s="67" t="s">
        <v>895</v>
      </c>
      <c r="AC1132" s="67"/>
      <c r="AD1132" s="67"/>
      <c r="AE1132" s="67"/>
    </row>
    <row r="1133" spans="1:31" hidden="1" x14ac:dyDescent="0.25">
      <c r="A1133" s="66">
        <v>43551</v>
      </c>
      <c r="B1133" s="67">
        <v>5445</v>
      </c>
      <c r="C1133" s="67">
        <v>5814</v>
      </c>
      <c r="D1133" s="67" t="s">
        <v>896</v>
      </c>
      <c r="E1133" s="67" t="s">
        <v>404</v>
      </c>
      <c r="F1133" s="67" t="s">
        <v>405</v>
      </c>
      <c r="G1133" s="68">
        <v>0.77083333333333337</v>
      </c>
      <c r="H1133" s="69" t="s">
        <v>897</v>
      </c>
      <c r="I1133" s="69" t="s">
        <v>898</v>
      </c>
      <c r="J1133" s="67" t="s">
        <v>899</v>
      </c>
      <c r="K1133" s="67" t="s">
        <v>47</v>
      </c>
      <c r="L1133" s="67">
        <v>20</v>
      </c>
      <c r="M1133" s="67" t="s">
        <v>31</v>
      </c>
      <c r="N1133" s="67" t="s">
        <v>459</v>
      </c>
      <c r="O1133" s="67" t="s">
        <v>36</v>
      </c>
      <c r="P1133" s="67" t="s">
        <v>49</v>
      </c>
      <c r="Q1133" s="67" t="s">
        <v>36</v>
      </c>
      <c r="R1133" s="67" t="s">
        <v>56</v>
      </c>
      <c r="S1133" s="67" t="s">
        <v>3823</v>
      </c>
      <c r="T1133" s="67" t="s">
        <v>75</v>
      </c>
      <c r="U1133" s="67" t="s">
        <v>51</v>
      </c>
      <c r="V1133" s="67" t="s">
        <v>37</v>
      </c>
      <c r="W1133" s="67" t="s">
        <v>149</v>
      </c>
      <c r="X1133" s="67" t="s">
        <v>71</v>
      </c>
      <c r="Y1133" s="67" t="s">
        <v>117</v>
      </c>
      <c r="Z1133" s="67" t="s">
        <v>52</v>
      </c>
      <c r="AA1133" s="67" t="s">
        <v>900</v>
      </c>
      <c r="AB1133" s="67" t="s">
        <v>901</v>
      </c>
      <c r="AC1133" s="67" t="s">
        <v>902</v>
      </c>
      <c r="AD1133" s="67"/>
      <c r="AE1133" s="67"/>
    </row>
    <row r="1134" spans="1:31" hidden="1" x14ac:dyDescent="0.25">
      <c r="A1134" s="66">
        <v>43551</v>
      </c>
      <c r="B1134" s="67">
        <v>5445</v>
      </c>
      <c r="C1134" s="67">
        <v>5815</v>
      </c>
      <c r="D1134" s="67" t="s">
        <v>896</v>
      </c>
      <c r="E1134" s="67" t="s">
        <v>404</v>
      </c>
      <c r="F1134" s="67" t="s">
        <v>405</v>
      </c>
      <c r="G1134" s="68">
        <v>0.77083333333333337</v>
      </c>
      <c r="H1134" s="69" t="s">
        <v>897</v>
      </c>
      <c r="I1134" s="69" t="s">
        <v>898</v>
      </c>
      <c r="J1134" s="67" t="s">
        <v>899</v>
      </c>
      <c r="K1134" s="67" t="s">
        <v>30</v>
      </c>
      <c r="L1134" s="67">
        <v>20</v>
      </c>
      <c r="M1134" s="67" t="s">
        <v>31</v>
      </c>
      <c r="N1134" s="67" t="s">
        <v>459</v>
      </c>
      <c r="O1134" s="67" t="s">
        <v>36</v>
      </c>
      <c r="P1134" s="67" t="s">
        <v>49</v>
      </c>
      <c r="Q1134" s="67" t="s">
        <v>36</v>
      </c>
      <c r="R1134" s="67" t="s">
        <v>56</v>
      </c>
      <c r="S1134" s="67" t="s">
        <v>3823</v>
      </c>
      <c r="T1134" s="67" t="s">
        <v>75</v>
      </c>
      <c r="U1134" s="67" t="s">
        <v>51</v>
      </c>
      <c r="V1134" s="67" t="s">
        <v>37</v>
      </c>
      <c r="W1134" s="67" t="s">
        <v>149</v>
      </c>
      <c r="X1134" s="67" t="s">
        <v>71</v>
      </c>
      <c r="Y1134" s="67" t="s">
        <v>117</v>
      </c>
      <c r="Z1134" s="67" t="s">
        <v>52</v>
      </c>
      <c r="AA1134" s="67" t="s">
        <v>900</v>
      </c>
      <c r="AB1134" s="67" t="s">
        <v>901</v>
      </c>
      <c r="AC1134" s="67" t="s">
        <v>902</v>
      </c>
      <c r="AD1134" s="67"/>
      <c r="AE1134" s="67"/>
    </row>
    <row r="1135" spans="1:31" hidden="1" x14ac:dyDescent="0.25">
      <c r="A1135" s="66">
        <v>43551</v>
      </c>
      <c r="B1135" s="67">
        <v>5444</v>
      </c>
      <c r="C1135" s="67">
        <v>5813</v>
      </c>
      <c r="D1135" s="67" t="s">
        <v>903</v>
      </c>
      <c r="E1135" s="67" t="s">
        <v>80</v>
      </c>
      <c r="F1135" s="67" t="s">
        <v>80</v>
      </c>
      <c r="G1135" s="68"/>
      <c r="H1135" s="69" t="s">
        <v>904</v>
      </c>
      <c r="I1135" s="69" t="s">
        <v>905</v>
      </c>
      <c r="J1135" s="67" t="s">
        <v>906</v>
      </c>
      <c r="K1135" s="67" t="s">
        <v>30</v>
      </c>
      <c r="L1135" s="67">
        <v>84</v>
      </c>
      <c r="M1135" s="67" t="s">
        <v>31</v>
      </c>
      <c r="N1135" s="67" t="s">
        <v>32</v>
      </c>
      <c r="O1135" s="67" t="s">
        <v>48</v>
      </c>
      <c r="P1135" s="67" t="s">
        <v>62</v>
      </c>
      <c r="Q1135" s="67" t="s">
        <v>60</v>
      </c>
      <c r="R1135" s="67" t="s">
        <v>35</v>
      </c>
      <c r="S1135" s="67" t="s">
        <v>57</v>
      </c>
      <c r="T1135" s="67" t="s">
        <v>36</v>
      </c>
      <c r="U1135" s="67" t="s">
        <v>44</v>
      </c>
      <c r="V1135" s="67" t="s">
        <v>37</v>
      </c>
      <c r="W1135" s="67" t="s">
        <v>36</v>
      </c>
      <c r="X1135" s="67" t="s">
        <v>39</v>
      </c>
      <c r="Y1135" s="67" t="s">
        <v>39</v>
      </c>
      <c r="Z1135" s="67" t="s">
        <v>45</v>
      </c>
      <c r="AA1135" s="67" t="s">
        <v>907</v>
      </c>
      <c r="AB1135" s="67" t="s">
        <v>908</v>
      </c>
      <c r="AC1135" s="67" t="s">
        <v>909</v>
      </c>
      <c r="AD1135" s="67"/>
      <c r="AE1135" s="67"/>
    </row>
    <row r="1136" spans="1:31" hidden="1" x14ac:dyDescent="0.25">
      <c r="A1136" s="66">
        <v>43549</v>
      </c>
      <c r="B1136" s="67">
        <v>5447</v>
      </c>
      <c r="C1136" s="67">
        <v>5817</v>
      </c>
      <c r="D1136" s="67" t="s">
        <v>910</v>
      </c>
      <c r="E1136" s="67" t="s">
        <v>156</v>
      </c>
      <c r="F1136" s="67" t="s">
        <v>123</v>
      </c>
      <c r="G1136" s="68"/>
      <c r="H1136" s="69" t="s">
        <v>911</v>
      </c>
      <c r="I1136" s="69" t="s">
        <v>912</v>
      </c>
      <c r="J1136" s="67" t="s">
        <v>913</v>
      </c>
      <c r="K1136" s="67" t="s">
        <v>47</v>
      </c>
      <c r="L1136" s="67">
        <v>50</v>
      </c>
      <c r="M1136" s="67" t="s">
        <v>31</v>
      </c>
      <c r="N1136" s="67" t="s">
        <v>36</v>
      </c>
      <c r="O1136" s="67" t="s">
        <v>36</v>
      </c>
      <c r="P1136" s="67" t="s">
        <v>42</v>
      </c>
      <c r="Q1136" s="67" t="s">
        <v>36</v>
      </c>
      <c r="R1136" s="67" t="s">
        <v>35</v>
      </c>
      <c r="S1136" s="67" t="s">
        <v>3823</v>
      </c>
      <c r="T1136" s="67" t="s">
        <v>36</v>
      </c>
      <c r="U1136" s="67" t="s">
        <v>44</v>
      </c>
      <c r="V1136" s="67" t="s">
        <v>37</v>
      </c>
      <c r="W1136" s="67" t="s">
        <v>36</v>
      </c>
      <c r="X1136" s="67" t="s">
        <v>39</v>
      </c>
      <c r="Y1136" s="67" t="s">
        <v>103</v>
      </c>
      <c r="Z1136" s="67" t="s">
        <v>45</v>
      </c>
      <c r="AA1136" s="67" t="s">
        <v>914</v>
      </c>
      <c r="AB1136" s="67"/>
      <c r="AC1136" s="67"/>
      <c r="AD1136" s="67"/>
      <c r="AE1136" s="67"/>
    </row>
    <row r="1137" spans="1:31" hidden="1" x14ac:dyDescent="0.25">
      <c r="A1137" s="66">
        <v>43549</v>
      </c>
      <c r="B1137" s="67">
        <v>5441</v>
      </c>
      <c r="C1137" s="67">
        <v>5811</v>
      </c>
      <c r="D1137" s="67" t="s">
        <v>915</v>
      </c>
      <c r="E1137" s="67" t="s">
        <v>137</v>
      </c>
      <c r="F1137" s="67" t="s">
        <v>122</v>
      </c>
      <c r="G1137" s="68"/>
      <c r="H1137" s="69" t="s">
        <v>916</v>
      </c>
      <c r="I1137" s="69" t="s">
        <v>917</v>
      </c>
      <c r="J1137" s="67" t="s">
        <v>918</v>
      </c>
      <c r="K1137" s="67" t="s">
        <v>30</v>
      </c>
      <c r="L1137" s="67">
        <v>4</v>
      </c>
      <c r="M1137" s="67" t="s">
        <v>31</v>
      </c>
      <c r="N1137" s="67" t="s">
        <v>672</v>
      </c>
      <c r="O1137" s="67" t="s">
        <v>48</v>
      </c>
      <c r="P1137" s="67" t="s">
        <v>33</v>
      </c>
      <c r="Q1137" s="67" t="s">
        <v>1184</v>
      </c>
      <c r="R1137" s="67" t="s">
        <v>76</v>
      </c>
      <c r="S1137" s="67" t="s">
        <v>521</v>
      </c>
      <c r="T1137" s="67" t="s">
        <v>863</v>
      </c>
      <c r="U1137" s="67" t="s">
        <v>70</v>
      </c>
      <c r="V1137" s="67" t="s">
        <v>37</v>
      </c>
      <c r="W1137" s="67" t="s">
        <v>54</v>
      </c>
      <c r="X1137" s="67" t="s">
        <v>71</v>
      </c>
      <c r="Y1137" s="67" t="s">
        <v>71</v>
      </c>
      <c r="Z1137" s="67" t="s">
        <v>40</v>
      </c>
      <c r="AA1137" s="67" t="s">
        <v>919</v>
      </c>
      <c r="AB1137" s="67" t="s">
        <v>920</v>
      </c>
      <c r="AC1137" s="67" t="s">
        <v>921</v>
      </c>
      <c r="AD1137" s="67" t="s">
        <v>922</v>
      </c>
      <c r="AE1137" s="67"/>
    </row>
    <row r="1138" spans="1:31" hidden="1" x14ac:dyDescent="0.25">
      <c r="A1138" s="66">
        <v>43549</v>
      </c>
      <c r="B1138" s="67">
        <v>5440</v>
      </c>
      <c r="C1138" s="67">
        <v>5810</v>
      </c>
      <c r="D1138" s="67" t="s">
        <v>923</v>
      </c>
      <c r="E1138" s="67" t="s">
        <v>80</v>
      </c>
      <c r="F1138" s="67" t="s">
        <v>80</v>
      </c>
      <c r="G1138" s="68"/>
      <c r="H1138" s="69" t="s">
        <v>924</v>
      </c>
      <c r="I1138" s="69" t="s">
        <v>925</v>
      </c>
      <c r="J1138" s="67" t="s">
        <v>926</v>
      </c>
      <c r="K1138" s="67" t="s">
        <v>47</v>
      </c>
      <c r="L1138" s="67">
        <v>83</v>
      </c>
      <c r="M1138" s="67" t="s">
        <v>31</v>
      </c>
      <c r="N1138" s="67" t="s">
        <v>401</v>
      </c>
      <c r="O1138" s="67" t="s">
        <v>48</v>
      </c>
      <c r="P1138" s="67" t="s">
        <v>62</v>
      </c>
      <c r="Q1138" s="67" t="s">
        <v>60</v>
      </c>
      <c r="R1138" s="67" t="s">
        <v>35</v>
      </c>
      <c r="S1138" s="67" t="s">
        <v>57</v>
      </c>
      <c r="T1138" s="67" t="s">
        <v>927</v>
      </c>
      <c r="U1138" s="67" t="s">
        <v>44</v>
      </c>
      <c r="V1138" s="67" t="s">
        <v>37</v>
      </c>
      <c r="W1138" s="67" t="s">
        <v>36</v>
      </c>
      <c r="X1138" s="67" t="s">
        <v>39</v>
      </c>
      <c r="Y1138" s="67" t="s">
        <v>103</v>
      </c>
      <c r="Z1138" s="67" t="s">
        <v>45</v>
      </c>
      <c r="AA1138" s="67" t="s">
        <v>928</v>
      </c>
      <c r="AB1138" s="67" t="s">
        <v>929</v>
      </c>
      <c r="AC1138" s="67" t="s">
        <v>930</v>
      </c>
      <c r="AD1138" s="67" t="s">
        <v>931</v>
      </c>
      <c r="AE1138" s="67"/>
    </row>
    <row r="1139" spans="1:31" hidden="1" x14ac:dyDescent="0.25">
      <c r="A1139" s="66">
        <v>43549</v>
      </c>
      <c r="B1139" s="67">
        <v>5438</v>
      </c>
      <c r="C1139" s="67">
        <v>5808</v>
      </c>
      <c r="D1139" s="67" t="s">
        <v>932</v>
      </c>
      <c r="E1139" s="67" t="s">
        <v>297</v>
      </c>
      <c r="F1139" s="67" t="s">
        <v>46</v>
      </c>
      <c r="G1139" s="68"/>
      <c r="H1139" s="69" t="s">
        <v>933</v>
      </c>
      <c r="I1139" s="69" t="s">
        <v>934</v>
      </c>
      <c r="J1139" s="67" t="s">
        <v>935</v>
      </c>
      <c r="K1139" s="67" t="s">
        <v>47</v>
      </c>
      <c r="L1139" s="67">
        <v>50</v>
      </c>
      <c r="M1139" s="67" t="s">
        <v>31</v>
      </c>
      <c r="N1139" s="67" t="s">
        <v>36</v>
      </c>
      <c r="O1139" s="67" t="s">
        <v>36</v>
      </c>
      <c r="P1139" s="67" t="s">
        <v>42</v>
      </c>
      <c r="Q1139" s="67" t="s">
        <v>36</v>
      </c>
      <c r="R1139" s="67" t="s">
        <v>35</v>
      </c>
      <c r="S1139" s="67" t="s">
        <v>3823</v>
      </c>
      <c r="T1139" s="67" t="s">
        <v>36</v>
      </c>
      <c r="U1139" s="67" t="s">
        <v>44</v>
      </c>
      <c r="V1139" s="67" t="s">
        <v>37</v>
      </c>
      <c r="W1139" s="67" t="s">
        <v>36</v>
      </c>
      <c r="X1139" s="67" t="s">
        <v>39</v>
      </c>
      <c r="Y1139" s="67" t="s">
        <v>103</v>
      </c>
      <c r="Z1139" s="67" t="s">
        <v>45</v>
      </c>
      <c r="AA1139" s="67" t="s">
        <v>936</v>
      </c>
      <c r="AB1139" s="67" t="s">
        <v>937</v>
      </c>
      <c r="AC1139" s="67" t="s">
        <v>938</v>
      </c>
      <c r="AD1139" s="67"/>
      <c r="AE1139" s="67"/>
    </row>
    <row r="1140" spans="1:31" hidden="1" x14ac:dyDescent="0.25">
      <c r="A1140" s="66">
        <v>43548</v>
      </c>
      <c r="B1140" s="67">
        <v>5437</v>
      </c>
      <c r="C1140" s="67">
        <v>5807</v>
      </c>
      <c r="D1140" s="67" t="s">
        <v>939</v>
      </c>
      <c r="E1140" s="67" t="s">
        <v>58</v>
      </c>
      <c r="F1140" s="67" t="s">
        <v>59</v>
      </c>
      <c r="G1140" s="68">
        <v>0.51388888888888884</v>
      </c>
      <c r="H1140" s="69" t="s">
        <v>940</v>
      </c>
      <c r="I1140" s="69" t="s">
        <v>941</v>
      </c>
      <c r="J1140" s="67" t="s">
        <v>942</v>
      </c>
      <c r="K1140" s="67" t="s">
        <v>47</v>
      </c>
      <c r="L1140" s="67"/>
      <c r="M1140" s="67" t="s">
        <v>31</v>
      </c>
      <c r="N1140" s="67" t="s">
        <v>459</v>
      </c>
      <c r="O1140" s="67" t="s">
        <v>48</v>
      </c>
      <c r="P1140" s="67" t="s">
        <v>49</v>
      </c>
      <c r="Q1140" s="67" t="s">
        <v>36</v>
      </c>
      <c r="R1140" s="67" t="s">
        <v>50</v>
      </c>
      <c r="S1140" s="67" t="s">
        <v>3823</v>
      </c>
      <c r="T1140" s="67" t="s">
        <v>75</v>
      </c>
      <c r="U1140" s="67" t="s">
        <v>51</v>
      </c>
      <c r="V1140" s="67" t="s">
        <v>37</v>
      </c>
      <c r="W1140" s="67" t="s">
        <v>149</v>
      </c>
      <c r="X1140" s="67" t="s">
        <v>71</v>
      </c>
      <c r="Y1140" s="67" t="s">
        <v>117</v>
      </c>
      <c r="Z1140" s="67" t="s">
        <v>52</v>
      </c>
      <c r="AA1140" s="67" t="s">
        <v>943</v>
      </c>
      <c r="AB1140" s="67" t="s">
        <v>944</v>
      </c>
      <c r="AC1140" s="67" t="s">
        <v>945</v>
      </c>
      <c r="AD1140" s="67"/>
      <c r="AE1140" s="67"/>
    </row>
    <row r="1141" spans="1:31" hidden="1" x14ac:dyDescent="0.25">
      <c r="A1141" s="66">
        <v>43547</v>
      </c>
      <c r="B1141" s="67">
        <v>5436</v>
      </c>
      <c r="C1141" s="67">
        <v>5806</v>
      </c>
      <c r="D1141" s="67" t="s">
        <v>946</v>
      </c>
      <c r="E1141" s="67" t="s">
        <v>947</v>
      </c>
      <c r="F1141" s="67" t="s">
        <v>327</v>
      </c>
      <c r="G1141" s="68">
        <v>0.38680555555555557</v>
      </c>
      <c r="H1141" s="69" t="s">
        <v>948</v>
      </c>
      <c r="I1141" s="69" t="s">
        <v>949</v>
      </c>
      <c r="J1141" s="67" t="s">
        <v>950</v>
      </c>
      <c r="K1141" s="67" t="s">
        <v>30</v>
      </c>
      <c r="L1141" s="67">
        <v>79</v>
      </c>
      <c r="M1141" s="67" t="s">
        <v>31</v>
      </c>
      <c r="N1141" s="67" t="s">
        <v>32</v>
      </c>
      <c r="O1141" s="67" t="s">
        <v>48</v>
      </c>
      <c r="P1141" s="67" t="s">
        <v>49</v>
      </c>
      <c r="Q1141" s="67" t="s">
        <v>60</v>
      </c>
      <c r="R1141" s="67" t="s">
        <v>56</v>
      </c>
      <c r="S1141" s="67" t="s">
        <v>346</v>
      </c>
      <c r="T1141" s="67" t="s">
        <v>36</v>
      </c>
      <c r="U1141" s="67" t="s">
        <v>51</v>
      </c>
      <c r="V1141" s="67" t="s">
        <v>37</v>
      </c>
      <c r="W1141" s="67" t="s">
        <v>38</v>
      </c>
      <c r="X1141" s="67" t="s">
        <v>39</v>
      </c>
      <c r="Y1141" s="67" t="s">
        <v>103</v>
      </c>
      <c r="Z1141" s="67" t="s">
        <v>52</v>
      </c>
      <c r="AA1141" s="67" t="s">
        <v>951</v>
      </c>
      <c r="AB1141" s="67" t="s">
        <v>952</v>
      </c>
      <c r="AC1141" s="67" t="s">
        <v>953</v>
      </c>
      <c r="AD1141" s="67"/>
      <c r="AE1141" s="67"/>
    </row>
    <row r="1142" spans="1:31" hidden="1" x14ac:dyDescent="0.25">
      <c r="A1142" s="66">
        <v>43546</v>
      </c>
      <c r="B1142" s="67">
        <v>5442</v>
      </c>
      <c r="C1142" s="67">
        <v>5812</v>
      </c>
      <c r="D1142" s="67" t="s">
        <v>875</v>
      </c>
      <c r="E1142" s="67" t="s">
        <v>780</v>
      </c>
      <c r="F1142" s="67" t="s">
        <v>358</v>
      </c>
      <c r="G1142" s="68">
        <v>0.41666666666666669</v>
      </c>
      <c r="H1142" s="69" t="s">
        <v>954</v>
      </c>
      <c r="I1142" s="69" t="s">
        <v>955</v>
      </c>
      <c r="J1142" s="67" t="s">
        <v>956</v>
      </c>
      <c r="K1142" s="67" t="s">
        <v>47</v>
      </c>
      <c r="L1142" s="67">
        <v>75</v>
      </c>
      <c r="M1142" s="67" t="s">
        <v>31</v>
      </c>
      <c r="N1142" s="67" t="s">
        <v>32</v>
      </c>
      <c r="O1142" s="67" t="s">
        <v>48</v>
      </c>
      <c r="P1142" s="67" t="s">
        <v>33</v>
      </c>
      <c r="Q1142" s="67" t="s">
        <v>60</v>
      </c>
      <c r="R1142" s="67" t="s">
        <v>35</v>
      </c>
      <c r="S1142" s="67" t="s">
        <v>57</v>
      </c>
      <c r="T1142" s="67" t="s">
        <v>36</v>
      </c>
      <c r="U1142" s="67" t="s">
        <v>70</v>
      </c>
      <c r="V1142" s="67" t="s">
        <v>37</v>
      </c>
      <c r="W1142" s="67" t="s">
        <v>38</v>
      </c>
      <c r="X1142" s="67" t="s">
        <v>39</v>
      </c>
      <c r="Y1142" s="67" t="s">
        <v>103</v>
      </c>
      <c r="Z1142" s="67" t="s">
        <v>52</v>
      </c>
      <c r="AA1142" s="67" t="s">
        <v>957</v>
      </c>
      <c r="AB1142" s="67" t="s">
        <v>958</v>
      </c>
      <c r="AC1142" s="67" t="s">
        <v>959</v>
      </c>
      <c r="AD1142" s="67"/>
      <c r="AE1142" s="67"/>
    </row>
    <row r="1143" spans="1:31" hidden="1" x14ac:dyDescent="0.25">
      <c r="A1143" s="66">
        <v>43546</v>
      </c>
      <c r="B1143" s="67">
        <v>5434</v>
      </c>
      <c r="C1143" s="67">
        <v>5804</v>
      </c>
      <c r="D1143" s="67" t="s">
        <v>960</v>
      </c>
      <c r="E1143" s="67" t="s">
        <v>80</v>
      </c>
      <c r="F1143" s="67" t="s">
        <v>80</v>
      </c>
      <c r="G1143" s="68">
        <v>0.58333333333333337</v>
      </c>
      <c r="H1143" s="69" t="s">
        <v>961</v>
      </c>
      <c r="I1143" s="69" t="s">
        <v>962</v>
      </c>
      <c r="J1143" s="67" t="s">
        <v>963</v>
      </c>
      <c r="K1143" s="67" t="s">
        <v>30</v>
      </c>
      <c r="L1143" s="67">
        <v>20</v>
      </c>
      <c r="M1143" s="67" t="s">
        <v>31</v>
      </c>
      <c r="N1143" s="67" t="s">
        <v>401</v>
      </c>
      <c r="O1143" s="67" t="s">
        <v>48</v>
      </c>
      <c r="P1143" s="67" t="s">
        <v>62</v>
      </c>
      <c r="Q1143" s="67" t="s">
        <v>36</v>
      </c>
      <c r="R1143" s="67" t="s">
        <v>35</v>
      </c>
      <c r="S1143" s="67" t="s">
        <v>3823</v>
      </c>
      <c r="T1143" s="67" t="s">
        <v>36</v>
      </c>
      <c r="U1143" s="67" t="s">
        <v>44</v>
      </c>
      <c r="V1143" s="67" t="s">
        <v>37</v>
      </c>
      <c r="W1143" s="67" t="s">
        <v>38</v>
      </c>
      <c r="X1143" s="67" t="s">
        <v>39</v>
      </c>
      <c r="Y1143" s="67" t="s">
        <v>103</v>
      </c>
      <c r="Z1143" s="67" t="s">
        <v>45</v>
      </c>
      <c r="AA1143" s="67" t="s">
        <v>964</v>
      </c>
      <c r="AB1143" s="67" t="s">
        <v>965</v>
      </c>
      <c r="AC1143" s="67"/>
      <c r="AD1143" s="67"/>
      <c r="AE1143" s="67"/>
    </row>
    <row r="1144" spans="1:31" hidden="1" x14ac:dyDescent="0.25">
      <c r="A1144" s="66">
        <v>43546</v>
      </c>
      <c r="B1144" s="67">
        <v>5429</v>
      </c>
      <c r="C1144" s="67">
        <v>5796</v>
      </c>
      <c r="D1144" s="67" t="s">
        <v>741</v>
      </c>
      <c r="E1144" s="67" t="s">
        <v>741</v>
      </c>
      <c r="F1144" s="67" t="s">
        <v>405</v>
      </c>
      <c r="G1144" s="68">
        <v>0.52777777777777779</v>
      </c>
      <c r="H1144" s="69" t="s">
        <v>966</v>
      </c>
      <c r="I1144" s="69" t="s">
        <v>967</v>
      </c>
      <c r="J1144" s="67" t="s">
        <v>968</v>
      </c>
      <c r="K1144" s="67" t="s">
        <v>47</v>
      </c>
      <c r="L1144" s="67">
        <v>30</v>
      </c>
      <c r="M1144" s="67" t="s">
        <v>118</v>
      </c>
      <c r="N1144" s="67" t="s">
        <v>32</v>
      </c>
      <c r="O1144" s="67" t="s">
        <v>53</v>
      </c>
      <c r="P1144" s="67" t="s">
        <v>62</v>
      </c>
      <c r="Q1144" s="67" t="s">
        <v>378</v>
      </c>
      <c r="R1144" s="67" t="s">
        <v>35</v>
      </c>
      <c r="S1144" s="67" t="s">
        <v>127</v>
      </c>
      <c r="T1144" s="67" t="s">
        <v>36</v>
      </c>
      <c r="U1144" s="67" t="s">
        <v>44</v>
      </c>
      <c r="V1144" s="67" t="s">
        <v>37</v>
      </c>
      <c r="W1144" s="67" t="s">
        <v>38</v>
      </c>
      <c r="X1144" s="67" t="s">
        <v>71</v>
      </c>
      <c r="Y1144" s="67" t="s">
        <v>103</v>
      </c>
      <c r="Z1144" s="67" t="s">
        <v>45</v>
      </c>
      <c r="AA1144" s="67" t="s">
        <v>969</v>
      </c>
      <c r="AB1144" s="67" t="s">
        <v>970</v>
      </c>
      <c r="AC1144" s="67"/>
      <c r="AD1144" s="67"/>
      <c r="AE1144" s="67"/>
    </row>
    <row r="1145" spans="1:31" hidden="1" x14ac:dyDescent="0.25">
      <c r="A1145" s="66">
        <v>43545</v>
      </c>
      <c r="B1145" s="67">
        <v>5439</v>
      </c>
      <c r="C1145" s="67">
        <v>5809</v>
      </c>
      <c r="D1145" s="67" t="s">
        <v>971</v>
      </c>
      <c r="E1145" s="67" t="s">
        <v>121</v>
      </c>
      <c r="F1145" s="67" t="s">
        <v>122</v>
      </c>
      <c r="G1145" s="68"/>
      <c r="H1145" s="69" t="s">
        <v>972</v>
      </c>
      <c r="I1145" s="69" t="s">
        <v>973</v>
      </c>
      <c r="J1145" s="67" t="s">
        <v>974</v>
      </c>
      <c r="K1145" s="67" t="s">
        <v>47</v>
      </c>
      <c r="L1145" s="67">
        <v>81</v>
      </c>
      <c r="M1145" s="67" t="s">
        <v>31</v>
      </c>
      <c r="N1145" s="67" t="s">
        <v>32</v>
      </c>
      <c r="O1145" s="67" t="s">
        <v>48</v>
      </c>
      <c r="P1145" s="67" t="s">
        <v>62</v>
      </c>
      <c r="Q1145" s="67" t="s">
        <v>60</v>
      </c>
      <c r="R1145" s="67" t="s">
        <v>35</v>
      </c>
      <c r="S1145" s="67" t="s">
        <v>57</v>
      </c>
      <c r="T1145" s="67" t="s">
        <v>36</v>
      </c>
      <c r="U1145" s="67" t="s">
        <v>44</v>
      </c>
      <c r="V1145" s="67" t="s">
        <v>37</v>
      </c>
      <c r="W1145" s="67" t="s">
        <v>38</v>
      </c>
      <c r="X1145" s="67" t="s">
        <v>39</v>
      </c>
      <c r="Y1145" s="67" t="s">
        <v>103</v>
      </c>
      <c r="Z1145" s="67" t="s">
        <v>45</v>
      </c>
      <c r="AA1145" s="67" t="s">
        <v>975</v>
      </c>
      <c r="AB1145" s="67" t="s">
        <v>976</v>
      </c>
      <c r="AC1145" s="67" t="s">
        <v>977</v>
      </c>
      <c r="AD1145" s="67"/>
      <c r="AE1145" s="67"/>
    </row>
    <row r="1146" spans="1:31" hidden="1" x14ac:dyDescent="0.25">
      <c r="A1146" s="66">
        <v>43545</v>
      </c>
      <c r="B1146" s="67">
        <v>5428</v>
      </c>
      <c r="C1146" s="67">
        <v>5795</v>
      </c>
      <c r="D1146" s="67" t="s">
        <v>978</v>
      </c>
      <c r="E1146" s="67" t="s">
        <v>979</v>
      </c>
      <c r="F1146" s="67" t="s">
        <v>59</v>
      </c>
      <c r="G1146" s="68">
        <v>0.77083333333333337</v>
      </c>
      <c r="H1146" s="69" t="s">
        <v>980</v>
      </c>
      <c r="I1146" s="69" t="s">
        <v>981</v>
      </c>
      <c r="J1146" s="67" t="s">
        <v>982</v>
      </c>
      <c r="K1146" s="67" t="s">
        <v>30</v>
      </c>
      <c r="L1146" s="67">
        <v>75</v>
      </c>
      <c r="M1146" s="67" t="s">
        <v>31</v>
      </c>
      <c r="N1146" s="67" t="s">
        <v>32</v>
      </c>
      <c r="O1146" s="67" t="s">
        <v>48</v>
      </c>
      <c r="P1146" s="67" t="s">
        <v>62</v>
      </c>
      <c r="Q1146" s="67" t="s">
        <v>60</v>
      </c>
      <c r="R1146" s="67" t="s">
        <v>35</v>
      </c>
      <c r="S1146" s="67" t="s">
        <v>57</v>
      </c>
      <c r="T1146" s="67" t="s">
        <v>36</v>
      </c>
      <c r="U1146" s="67" t="s">
        <v>44</v>
      </c>
      <c r="V1146" s="67" t="s">
        <v>37</v>
      </c>
      <c r="W1146" s="67" t="s">
        <v>38</v>
      </c>
      <c r="X1146" s="67" t="s">
        <v>39</v>
      </c>
      <c r="Y1146" s="67" t="s">
        <v>103</v>
      </c>
      <c r="Z1146" s="67" t="s">
        <v>45</v>
      </c>
      <c r="AA1146" s="67" t="s">
        <v>983</v>
      </c>
      <c r="AB1146" s="67" t="s">
        <v>984</v>
      </c>
      <c r="AC1146" s="67" t="s">
        <v>985</v>
      </c>
      <c r="AD1146" s="67"/>
      <c r="AE1146" s="67"/>
    </row>
    <row r="1147" spans="1:31" hidden="1" x14ac:dyDescent="0.25">
      <c r="A1147" s="66">
        <v>43544</v>
      </c>
      <c r="B1147" s="67">
        <v>5427</v>
      </c>
      <c r="C1147" s="67">
        <v>5793</v>
      </c>
      <c r="D1147" s="67" t="s">
        <v>986</v>
      </c>
      <c r="E1147" s="67" t="s">
        <v>867</v>
      </c>
      <c r="F1147" s="67" t="s">
        <v>46</v>
      </c>
      <c r="G1147" s="68"/>
      <c r="H1147" s="69" t="s">
        <v>987</v>
      </c>
      <c r="I1147" s="69" t="s">
        <v>988</v>
      </c>
      <c r="J1147" s="67" t="s">
        <v>989</v>
      </c>
      <c r="K1147" s="67" t="s">
        <v>47</v>
      </c>
      <c r="L1147" s="67"/>
      <c r="M1147" s="67" t="s">
        <v>31</v>
      </c>
      <c r="N1147" s="67" t="s">
        <v>126</v>
      </c>
      <c r="O1147" s="67" t="s">
        <v>36</v>
      </c>
      <c r="P1147" s="67" t="s">
        <v>49</v>
      </c>
      <c r="Q1147" s="67" t="s">
        <v>36</v>
      </c>
      <c r="R1147" s="67" t="s">
        <v>50</v>
      </c>
      <c r="S1147" s="67" t="s">
        <v>127</v>
      </c>
      <c r="T1147" s="67" t="s">
        <v>36</v>
      </c>
      <c r="U1147" s="67" t="s">
        <v>51</v>
      </c>
      <c r="V1147" s="67" t="s">
        <v>37</v>
      </c>
      <c r="W1147" s="67" t="s">
        <v>465</v>
      </c>
      <c r="X1147" s="67" t="s">
        <v>39</v>
      </c>
      <c r="Y1147" s="67" t="s">
        <v>163</v>
      </c>
      <c r="Z1147" s="67" t="s">
        <v>40</v>
      </c>
      <c r="AA1147" s="67" t="s">
        <v>990</v>
      </c>
      <c r="AB1147" s="67"/>
      <c r="AC1147" s="67"/>
      <c r="AD1147" s="67"/>
      <c r="AE1147" s="67"/>
    </row>
    <row r="1148" spans="1:31" hidden="1" x14ac:dyDescent="0.25">
      <c r="A1148" s="66">
        <v>43544</v>
      </c>
      <c r="B1148" s="67">
        <v>5427</v>
      </c>
      <c r="C1148" s="67">
        <v>5794</v>
      </c>
      <c r="D1148" s="67" t="s">
        <v>986</v>
      </c>
      <c r="E1148" s="67" t="s">
        <v>867</v>
      </c>
      <c r="F1148" s="67" t="s">
        <v>46</v>
      </c>
      <c r="G1148" s="68"/>
      <c r="H1148" s="69" t="s">
        <v>987</v>
      </c>
      <c r="I1148" s="69" t="s">
        <v>988</v>
      </c>
      <c r="J1148" s="67" t="s">
        <v>989</v>
      </c>
      <c r="K1148" s="67" t="s">
        <v>30</v>
      </c>
      <c r="L1148" s="67"/>
      <c r="M1148" s="67" t="s">
        <v>31</v>
      </c>
      <c r="N1148" s="67" t="s">
        <v>126</v>
      </c>
      <c r="O1148" s="67" t="s">
        <v>36</v>
      </c>
      <c r="P1148" s="67" t="s">
        <v>49</v>
      </c>
      <c r="Q1148" s="67" t="s">
        <v>36</v>
      </c>
      <c r="R1148" s="67" t="s">
        <v>50</v>
      </c>
      <c r="S1148" s="67" t="s">
        <v>127</v>
      </c>
      <c r="T1148" s="67" t="s">
        <v>36</v>
      </c>
      <c r="U1148" s="67" t="s">
        <v>51</v>
      </c>
      <c r="V1148" s="67" t="s">
        <v>37</v>
      </c>
      <c r="W1148" s="67" t="s">
        <v>465</v>
      </c>
      <c r="X1148" s="67" t="s">
        <v>39</v>
      </c>
      <c r="Y1148" s="67" t="s">
        <v>163</v>
      </c>
      <c r="Z1148" s="67" t="s">
        <v>40</v>
      </c>
      <c r="AA1148" s="67" t="s">
        <v>990</v>
      </c>
      <c r="AB1148" s="67"/>
      <c r="AC1148" s="67"/>
      <c r="AD1148" s="67"/>
      <c r="AE1148" s="67"/>
    </row>
    <row r="1149" spans="1:31" hidden="1" x14ac:dyDescent="0.25">
      <c r="A1149" s="66">
        <v>43542</v>
      </c>
      <c r="B1149" s="67">
        <v>5471</v>
      </c>
      <c r="C1149" s="67">
        <v>5846</v>
      </c>
      <c r="D1149" s="67" t="s">
        <v>1208</v>
      </c>
      <c r="E1149" s="67" t="s">
        <v>80</v>
      </c>
      <c r="F1149" s="67" t="s">
        <v>80</v>
      </c>
      <c r="G1149" s="68">
        <v>0.52083333333333337</v>
      </c>
      <c r="H1149" s="69" t="s">
        <v>1209</v>
      </c>
      <c r="I1149" s="69" t="s">
        <v>1210</v>
      </c>
      <c r="J1149" s="67" t="s">
        <v>1211</v>
      </c>
      <c r="K1149" s="67" t="s">
        <v>47</v>
      </c>
      <c r="L1149" s="67">
        <v>75</v>
      </c>
      <c r="M1149" s="67" t="s">
        <v>31</v>
      </c>
      <c r="N1149" s="67" t="s">
        <v>32</v>
      </c>
      <c r="O1149" s="67" t="s">
        <v>48</v>
      </c>
      <c r="P1149" s="67" t="s">
        <v>62</v>
      </c>
      <c r="Q1149" s="67" t="s">
        <v>60</v>
      </c>
      <c r="R1149" s="67" t="s">
        <v>35</v>
      </c>
      <c r="S1149" s="67" t="s">
        <v>3823</v>
      </c>
      <c r="T1149" s="67" t="s">
        <v>36</v>
      </c>
      <c r="U1149" s="67" t="s">
        <v>44</v>
      </c>
      <c r="V1149" s="67" t="s">
        <v>37</v>
      </c>
      <c r="W1149" s="67" t="s">
        <v>386</v>
      </c>
      <c r="X1149" s="67" t="s">
        <v>71</v>
      </c>
      <c r="Y1149" s="67" t="s">
        <v>103</v>
      </c>
      <c r="Z1149" s="67" t="s">
        <v>45</v>
      </c>
      <c r="AA1149" s="67" t="s">
        <v>1212</v>
      </c>
      <c r="AB1149" s="67" t="s">
        <v>1213</v>
      </c>
      <c r="AC1149" s="67"/>
      <c r="AD1149" s="67"/>
      <c r="AE1149" s="67"/>
    </row>
    <row r="1150" spans="1:31" hidden="1" x14ac:dyDescent="0.25">
      <c r="A1150" s="66">
        <v>43542</v>
      </c>
      <c r="B1150" s="67">
        <v>5425</v>
      </c>
      <c r="C1150" s="67">
        <v>5790</v>
      </c>
      <c r="D1150" s="67" t="s">
        <v>991</v>
      </c>
      <c r="E1150" s="67" t="s">
        <v>106</v>
      </c>
      <c r="F1150" s="67" t="s">
        <v>41</v>
      </c>
      <c r="G1150" s="68"/>
      <c r="H1150" s="69" t="s">
        <v>992</v>
      </c>
      <c r="I1150" s="69" t="s">
        <v>993</v>
      </c>
      <c r="J1150" s="67" t="s">
        <v>994</v>
      </c>
      <c r="K1150" s="67" t="s">
        <v>47</v>
      </c>
      <c r="L1150" s="67">
        <v>51</v>
      </c>
      <c r="M1150" s="67" t="s">
        <v>31</v>
      </c>
      <c r="N1150" s="67" t="s">
        <v>36</v>
      </c>
      <c r="O1150" s="67" t="s">
        <v>48</v>
      </c>
      <c r="P1150" s="67" t="s">
        <v>42</v>
      </c>
      <c r="Q1150" s="67" t="s">
        <v>36</v>
      </c>
      <c r="R1150" s="67" t="s">
        <v>35</v>
      </c>
      <c r="S1150" s="67" t="s">
        <v>3823</v>
      </c>
      <c r="T1150" s="67" t="s">
        <v>927</v>
      </c>
      <c r="U1150" s="67" t="s">
        <v>44</v>
      </c>
      <c r="V1150" s="67" t="s">
        <v>37</v>
      </c>
      <c r="W1150" s="67" t="s">
        <v>36</v>
      </c>
      <c r="X1150" s="67" t="s">
        <v>39</v>
      </c>
      <c r="Y1150" s="67" t="s">
        <v>103</v>
      </c>
      <c r="Z1150" s="67" t="s">
        <v>45</v>
      </c>
      <c r="AA1150" s="67" t="s">
        <v>995</v>
      </c>
      <c r="AB1150" s="67" t="s">
        <v>996</v>
      </c>
      <c r="AC1150" s="67" t="s">
        <v>997</v>
      </c>
      <c r="AD1150" s="67"/>
      <c r="AE1150" s="67"/>
    </row>
    <row r="1151" spans="1:31" hidden="1" x14ac:dyDescent="0.25">
      <c r="A1151" s="66">
        <v>43542</v>
      </c>
      <c r="B1151" s="67">
        <v>5424</v>
      </c>
      <c r="C1151" s="67">
        <v>5789</v>
      </c>
      <c r="D1151" s="67" t="s">
        <v>998</v>
      </c>
      <c r="E1151" s="67" t="s">
        <v>106</v>
      </c>
      <c r="F1151" s="67" t="s">
        <v>41</v>
      </c>
      <c r="G1151" s="68"/>
      <c r="H1151" s="69" t="s">
        <v>999</v>
      </c>
      <c r="I1151" s="69" t="s">
        <v>1000</v>
      </c>
      <c r="J1151" s="67" t="s">
        <v>1001</v>
      </c>
      <c r="K1151" s="67" t="s">
        <v>47</v>
      </c>
      <c r="L1151" s="67"/>
      <c r="M1151" s="67" t="s">
        <v>1002</v>
      </c>
      <c r="N1151" s="67" t="s">
        <v>126</v>
      </c>
      <c r="O1151" s="67" t="s">
        <v>53</v>
      </c>
      <c r="P1151" s="67" t="s">
        <v>49</v>
      </c>
      <c r="Q1151" s="67" t="s">
        <v>36</v>
      </c>
      <c r="R1151" s="67" t="s">
        <v>50</v>
      </c>
      <c r="S1151" s="67" t="s">
        <v>127</v>
      </c>
      <c r="T1151" s="67" t="s">
        <v>36</v>
      </c>
      <c r="U1151" s="67" t="s">
        <v>51</v>
      </c>
      <c r="V1151" s="67" t="s">
        <v>37</v>
      </c>
      <c r="W1151" s="67" t="s">
        <v>465</v>
      </c>
      <c r="X1151" s="67" t="s">
        <v>132</v>
      </c>
      <c r="Y1151" s="67" t="s">
        <v>117</v>
      </c>
      <c r="Z1151" s="67" t="s">
        <v>52</v>
      </c>
      <c r="AA1151" s="67" t="s">
        <v>1003</v>
      </c>
      <c r="AB1151" s="67"/>
      <c r="AC1151" s="67"/>
      <c r="AD1151" s="67"/>
      <c r="AE1151" s="67"/>
    </row>
    <row r="1152" spans="1:31" hidden="1" x14ac:dyDescent="0.25">
      <c r="A1152" s="66">
        <v>43542</v>
      </c>
      <c r="B1152" s="67">
        <v>5423</v>
      </c>
      <c r="C1152" s="67">
        <v>5787</v>
      </c>
      <c r="D1152" s="67" t="s">
        <v>1004</v>
      </c>
      <c r="E1152" s="67" t="s">
        <v>79</v>
      </c>
      <c r="F1152" s="67" t="s">
        <v>59</v>
      </c>
      <c r="G1152" s="68">
        <v>0.95833333333333337</v>
      </c>
      <c r="H1152" s="69" t="s">
        <v>1005</v>
      </c>
      <c r="I1152" s="69" t="s">
        <v>1006</v>
      </c>
      <c r="J1152" s="67" t="s">
        <v>1007</v>
      </c>
      <c r="K1152" s="67" t="s">
        <v>47</v>
      </c>
      <c r="L1152" s="67"/>
      <c r="M1152" s="67" t="s">
        <v>31</v>
      </c>
      <c r="N1152" s="67" t="s">
        <v>126</v>
      </c>
      <c r="O1152" s="67" t="s">
        <v>48</v>
      </c>
      <c r="P1152" s="67" t="s">
        <v>49</v>
      </c>
      <c r="Q1152" s="67" t="s">
        <v>36</v>
      </c>
      <c r="R1152" s="67" t="s">
        <v>50</v>
      </c>
      <c r="S1152" s="67" t="s">
        <v>127</v>
      </c>
      <c r="T1152" s="67" t="s">
        <v>36</v>
      </c>
      <c r="U1152" s="67" t="s">
        <v>51</v>
      </c>
      <c r="V1152" s="67" t="s">
        <v>37</v>
      </c>
      <c r="W1152" s="67" t="s">
        <v>160</v>
      </c>
      <c r="X1152" s="67" t="s">
        <v>71</v>
      </c>
      <c r="Y1152" s="67" t="s">
        <v>103</v>
      </c>
      <c r="Z1152" s="67" t="s">
        <v>52</v>
      </c>
      <c r="AA1152" s="67" t="s">
        <v>1008</v>
      </c>
      <c r="AB1152" s="67" t="s">
        <v>1009</v>
      </c>
      <c r="AC1152" s="67" t="s">
        <v>1010</v>
      </c>
      <c r="AD1152" s="67" t="s">
        <v>1011</v>
      </c>
      <c r="AE1152" s="67"/>
    </row>
    <row r="1153" spans="1:31" hidden="1" x14ac:dyDescent="0.25">
      <c r="A1153" s="66">
        <v>43542</v>
      </c>
      <c r="B1153" s="67">
        <v>5423</v>
      </c>
      <c r="C1153" s="67">
        <v>5788</v>
      </c>
      <c r="D1153" s="67" t="s">
        <v>1004</v>
      </c>
      <c r="E1153" s="67" t="s">
        <v>79</v>
      </c>
      <c r="F1153" s="67" t="s">
        <v>59</v>
      </c>
      <c r="G1153" s="68">
        <v>0.95833333333333337</v>
      </c>
      <c r="H1153" s="69" t="s">
        <v>1005</v>
      </c>
      <c r="I1153" s="69" t="s">
        <v>1006</v>
      </c>
      <c r="J1153" s="67" t="s">
        <v>1007</v>
      </c>
      <c r="K1153" s="67" t="s">
        <v>47</v>
      </c>
      <c r="L1153" s="67"/>
      <c r="M1153" s="67" t="s">
        <v>31</v>
      </c>
      <c r="N1153" s="67" t="s">
        <v>126</v>
      </c>
      <c r="O1153" s="67" t="s">
        <v>48</v>
      </c>
      <c r="P1153" s="67" t="s">
        <v>49</v>
      </c>
      <c r="Q1153" s="67" t="s">
        <v>36</v>
      </c>
      <c r="R1153" s="67" t="s">
        <v>50</v>
      </c>
      <c r="S1153" s="67" t="s">
        <v>127</v>
      </c>
      <c r="T1153" s="67" t="s">
        <v>36</v>
      </c>
      <c r="U1153" s="67" t="s">
        <v>51</v>
      </c>
      <c r="V1153" s="67" t="s">
        <v>37</v>
      </c>
      <c r="W1153" s="67" t="s">
        <v>160</v>
      </c>
      <c r="X1153" s="67" t="s">
        <v>71</v>
      </c>
      <c r="Y1153" s="67" t="s">
        <v>103</v>
      </c>
      <c r="Z1153" s="67" t="s">
        <v>52</v>
      </c>
      <c r="AA1153" s="67" t="s">
        <v>1008</v>
      </c>
      <c r="AB1153" s="67" t="s">
        <v>1009</v>
      </c>
      <c r="AC1153" s="67" t="s">
        <v>1010</v>
      </c>
      <c r="AD1153" s="67" t="s">
        <v>1011</v>
      </c>
      <c r="AE1153" s="67"/>
    </row>
    <row r="1154" spans="1:31" hidden="1" x14ac:dyDescent="0.25">
      <c r="A1154" s="66">
        <v>43541</v>
      </c>
      <c r="B1154" s="67">
        <v>5435</v>
      </c>
      <c r="C1154" s="67">
        <v>5805</v>
      </c>
      <c r="D1154" s="67" t="s">
        <v>1012</v>
      </c>
      <c r="E1154" s="67" t="s">
        <v>297</v>
      </c>
      <c r="F1154" s="67" t="s">
        <v>46</v>
      </c>
      <c r="G1154" s="68"/>
      <c r="H1154" s="69" t="s">
        <v>1013</v>
      </c>
      <c r="I1154" s="69" t="s">
        <v>1014</v>
      </c>
      <c r="J1154" s="67" t="s">
        <v>1015</v>
      </c>
      <c r="K1154" s="67" t="s">
        <v>30</v>
      </c>
      <c r="L1154" s="67">
        <v>75</v>
      </c>
      <c r="M1154" s="67" t="s">
        <v>31</v>
      </c>
      <c r="N1154" s="67" t="s">
        <v>32</v>
      </c>
      <c r="O1154" s="67" t="s">
        <v>36</v>
      </c>
      <c r="P1154" s="67" t="s">
        <v>49</v>
      </c>
      <c r="Q1154" s="67" t="s">
        <v>60</v>
      </c>
      <c r="R1154" s="67" t="s">
        <v>50</v>
      </c>
      <c r="S1154" s="67" t="s">
        <v>61</v>
      </c>
      <c r="T1154" s="67" t="s">
        <v>863</v>
      </c>
      <c r="U1154" s="67" t="s">
        <v>51</v>
      </c>
      <c r="V1154" s="67" t="s">
        <v>37</v>
      </c>
      <c r="W1154" s="67" t="s">
        <v>38</v>
      </c>
      <c r="X1154" s="67" t="s">
        <v>71</v>
      </c>
      <c r="Y1154" s="67" t="s">
        <v>39</v>
      </c>
      <c r="Z1154" s="67" t="s">
        <v>40</v>
      </c>
      <c r="AA1154" s="67" t="s">
        <v>1016</v>
      </c>
      <c r="AB1154" s="67" t="s">
        <v>1017</v>
      </c>
      <c r="AC1154" s="67"/>
      <c r="AD1154" s="67"/>
      <c r="AE1154" s="67"/>
    </row>
    <row r="1155" spans="1:31" hidden="1" x14ac:dyDescent="0.25">
      <c r="A1155" s="66">
        <v>43541</v>
      </c>
      <c r="B1155" s="67">
        <v>5419</v>
      </c>
      <c r="C1155" s="67">
        <v>5782</v>
      </c>
      <c r="D1155" s="67" t="s">
        <v>1018</v>
      </c>
      <c r="E1155" s="67" t="s">
        <v>364</v>
      </c>
      <c r="F1155" s="67" t="s">
        <v>364</v>
      </c>
      <c r="G1155" s="68">
        <v>0.44444444444444442</v>
      </c>
      <c r="H1155" s="69" t="s">
        <v>1019</v>
      </c>
      <c r="I1155" s="69" t="s">
        <v>1020</v>
      </c>
      <c r="J1155" s="67" t="s">
        <v>1021</v>
      </c>
      <c r="K1155" s="67" t="s">
        <v>47</v>
      </c>
      <c r="L1155" s="67">
        <v>88</v>
      </c>
      <c r="M1155" s="67" t="s">
        <v>31</v>
      </c>
      <c r="N1155" s="67" t="s">
        <v>331</v>
      </c>
      <c r="O1155" s="67" t="s">
        <v>48</v>
      </c>
      <c r="P1155" s="67" t="s">
        <v>62</v>
      </c>
      <c r="Q1155" s="67" t="s">
        <v>60</v>
      </c>
      <c r="R1155" s="67" t="s">
        <v>35</v>
      </c>
      <c r="S1155" s="67" t="s">
        <v>57</v>
      </c>
      <c r="T1155" s="67" t="s">
        <v>927</v>
      </c>
      <c r="U1155" s="67" t="s">
        <v>44</v>
      </c>
      <c r="V1155" s="67" t="s">
        <v>37</v>
      </c>
      <c r="W1155" s="67" t="s">
        <v>332</v>
      </c>
      <c r="X1155" s="67" t="s">
        <v>71</v>
      </c>
      <c r="Y1155" s="67" t="s">
        <v>103</v>
      </c>
      <c r="Z1155" s="67" t="s">
        <v>45</v>
      </c>
      <c r="AA1155" s="67" t="s">
        <v>1022</v>
      </c>
      <c r="AB1155" s="67" t="s">
        <v>1023</v>
      </c>
      <c r="AC1155" s="67" t="s">
        <v>1024</v>
      </c>
      <c r="AD1155" s="67"/>
      <c r="AE1155" s="67"/>
    </row>
    <row r="1156" spans="1:31" hidden="1" x14ac:dyDescent="0.25">
      <c r="A1156" s="66">
        <v>43540</v>
      </c>
      <c r="B1156" s="67">
        <v>5426</v>
      </c>
      <c r="C1156" s="67">
        <v>5791</v>
      </c>
      <c r="D1156" s="67" t="s">
        <v>1025</v>
      </c>
      <c r="E1156" s="67" t="s">
        <v>364</v>
      </c>
      <c r="F1156" s="67" t="s">
        <v>364</v>
      </c>
      <c r="G1156" s="68">
        <v>0.3125</v>
      </c>
      <c r="H1156" s="69" t="s">
        <v>1026</v>
      </c>
      <c r="I1156" s="69" t="s">
        <v>1027</v>
      </c>
      <c r="J1156" s="67" t="s">
        <v>1028</v>
      </c>
      <c r="K1156" s="67" t="s">
        <v>47</v>
      </c>
      <c r="L1156" s="67"/>
      <c r="M1156" s="67" t="s">
        <v>31</v>
      </c>
      <c r="N1156" s="67" t="s">
        <v>32</v>
      </c>
      <c r="O1156" s="67" t="s">
        <v>36</v>
      </c>
      <c r="P1156" s="67" t="s">
        <v>49</v>
      </c>
      <c r="Q1156" s="67" t="s">
        <v>492</v>
      </c>
      <c r="R1156" s="67" t="s">
        <v>56</v>
      </c>
      <c r="S1156" s="67" t="s">
        <v>61</v>
      </c>
      <c r="T1156" s="67" t="s">
        <v>36</v>
      </c>
      <c r="U1156" s="67" t="s">
        <v>51</v>
      </c>
      <c r="V1156" s="67" t="s">
        <v>37</v>
      </c>
      <c r="W1156" s="67" t="s">
        <v>38</v>
      </c>
      <c r="X1156" s="67" t="s">
        <v>71</v>
      </c>
      <c r="Y1156" s="67" t="s">
        <v>39</v>
      </c>
      <c r="Z1156" s="67" t="s">
        <v>40</v>
      </c>
      <c r="AA1156" s="67" t="s">
        <v>1029</v>
      </c>
      <c r="AB1156" s="67"/>
      <c r="AC1156" s="67"/>
      <c r="AD1156" s="67"/>
      <c r="AE1156" s="67"/>
    </row>
    <row r="1157" spans="1:31" hidden="1" x14ac:dyDescent="0.25">
      <c r="A1157" s="66">
        <v>43540</v>
      </c>
      <c r="B1157" s="67">
        <v>5426</v>
      </c>
      <c r="C1157" s="67">
        <v>5792</v>
      </c>
      <c r="D1157" s="67" t="s">
        <v>1025</v>
      </c>
      <c r="E1157" s="67" t="s">
        <v>364</v>
      </c>
      <c r="F1157" s="67" t="s">
        <v>364</v>
      </c>
      <c r="G1157" s="68">
        <v>0.3125</v>
      </c>
      <c r="H1157" s="69" t="s">
        <v>1026</v>
      </c>
      <c r="I1157" s="69" t="s">
        <v>1027</v>
      </c>
      <c r="J1157" s="67" t="s">
        <v>1028</v>
      </c>
      <c r="K1157" s="67" t="s">
        <v>47</v>
      </c>
      <c r="L1157" s="67"/>
      <c r="M1157" s="67" t="s">
        <v>31</v>
      </c>
      <c r="N1157" s="67" t="s">
        <v>64</v>
      </c>
      <c r="O1157" s="67" t="s">
        <v>36</v>
      </c>
      <c r="P1157" s="67" t="s">
        <v>49</v>
      </c>
      <c r="Q1157" s="67" t="s">
        <v>492</v>
      </c>
      <c r="R1157" s="67" t="s">
        <v>50</v>
      </c>
      <c r="S1157" s="67" t="s">
        <v>61</v>
      </c>
      <c r="T1157" s="67" t="s">
        <v>36</v>
      </c>
      <c r="U1157" s="67" t="s">
        <v>51</v>
      </c>
      <c r="V1157" s="67" t="s">
        <v>37</v>
      </c>
      <c r="W1157" s="67" t="s">
        <v>38</v>
      </c>
      <c r="X1157" s="67" t="s">
        <v>71</v>
      </c>
      <c r="Y1157" s="67" t="s">
        <v>39</v>
      </c>
      <c r="Z1157" s="67" t="s">
        <v>40</v>
      </c>
      <c r="AA1157" s="67" t="s">
        <v>1029</v>
      </c>
      <c r="AB1157" s="67"/>
      <c r="AC1157" s="67"/>
      <c r="AD1157" s="67"/>
      <c r="AE1157" s="67"/>
    </row>
    <row r="1158" spans="1:31" hidden="1" x14ac:dyDescent="0.25">
      <c r="A1158" s="66">
        <v>43538</v>
      </c>
      <c r="B1158" s="67">
        <v>5420</v>
      </c>
      <c r="C1158" s="67">
        <v>5783</v>
      </c>
      <c r="D1158" s="67" t="s">
        <v>1030</v>
      </c>
      <c r="E1158" s="67" t="s">
        <v>79</v>
      </c>
      <c r="F1158" s="67" t="s">
        <v>59</v>
      </c>
      <c r="G1158" s="68">
        <v>0.42708333333333331</v>
      </c>
      <c r="H1158" s="69" t="s">
        <v>1031</v>
      </c>
      <c r="I1158" s="69" t="s">
        <v>1032</v>
      </c>
      <c r="J1158" s="67" t="s">
        <v>1033</v>
      </c>
      <c r="K1158" s="67" t="s">
        <v>47</v>
      </c>
      <c r="L1158" s="67">
        <v>88</v>
      </c>
      <c r="M1158" s="67" t="s">
        <v>31</v>
      </c>
      <c r="N1158" s="67" t="s">
        <v>32</v>
      </c>
      <c r="O1158" s="67" t="s">
        <v>48</v>
      </c>
      <c r="P1158" s="67" t="s">
        <v>49</v>
      </c>
      <c r="Q1158" s="67" t="s">
        <v>60</v>
      </c>
      <c r="R1158" s="67" t="s">
        <v>56</v>
      </c>
      <c r="S1158" s="67" t="s">
        <v>57</v>
      </c>
      <c r="T1158" s="67" t="s">
        <v>36</v>
      </c>
      <c r="U1158" s="67" t="s">
        <v>51</v>
      </c>
      <c r="V1158" s="67" t="s">
        <v>37</v>
      </c>
      <c r="W1158" s="67" t="s">
        <v>38</v>
      </c>
      <c r="X1158" s="67" t="s">
        <v>39</v>
      </c>
      <c r="Y1158" s="67" t="s">
        <v>103</v>
      </c>
      <c r="Z1158" s="67" t="s">
        <v>52</v>
      </c>
      <c r="AA1158" s="67" t="s">
        <v>1034</v>
      </c>
      <c r="AB1158" s="67"/>
      <c r="AC1158" s="67"/>
      <c r="AD1158" s="67"/>
      <c r="AE1158" s="67"/>
    </row>
    <row r="1159" spans="1:31" hidden="1" x14ac:dyDescent="0.25">
      <c r="A1159" s="66">
        <v>43537</v>
      </c>
      <c r="B1159" s="67">
        <v>5421</v>
      </c>
      <c r="C1159" s="67">
        <v>5784</v>
      </c>
      <c r="D1159" s="67" t="s">
        <v>110</v>
      </c>
      <c r="E1159" s="67" t="s">
        <v>106</v>
      </c>
      <c r="F1159" s="67" t="s">
        <v>41</v>
      </c>
      <c r="G1159" s="68">
        <v>0.63958333333333328</v>
      </c>
      <c r="H1159" s="69" t="s">
        <v>1035</v>
      </c>
      <c r="I1159" s="69" t="s">
        <v>1036</v>
      </c>
      <c r="J1159" s="67" t="s">
        <v>1037</v>
      </c>
      <c r="K1159" s="67" t="s">
        <v>47</v>
      </c>
      <c r="L1159" s="67">
        <v>60</v>
      </c>
      <c r="M1159" s="67" t="s">
        <v>31</v>
      </c>
      <c r="N1159" s="67" t="s">
        <v>36</v>
      </c>
      <c r="O1159" s="67" t="s">
        <v>36</v>
      </c>
      <c r="P1159" s="67" t="s">
        <v>33</v>
      </c>
      <c r="Q1159" s="67" t="s">
        <v>36</v>
      </c>
      <c r="R1159" s="67" t="s">
        <v>76</v>
      </c>
      <c r="S1159" s="67" t="s">
        <v>65</v>
      </c>
      <c r="T1159" s="67" t="s">
        <v>36</v>
      </c>
      <c r="U1159" s="67" t="s">
        <v>109</v>
      </c>
      <c r="V1159" s="67" t="s">
        <v>66</v>
      </c>
      <c r="W1159" s="67" t="s">
        <v>54</v>
      </c>
      <c r="X1159" s="67" t="s">
        <v>107</v>
      </c>
      <c r="Y1159" s="67" t="s">
        <v>129</v>
      </c>
      <c r="Z1159" s="67" t="s">
        <v>108</v>
      </c>
      <c r="AA1159" s="67" t="s">
        <v>1038</v>
      </c>
      <c r="AB1159" s="67" t="s">
        <v>1039</v>
      </c>
      <c r="AC1159" s="67"/>
      <c r="AD1159" s="67"/>
      <c r="AE1159" s="67"/>
    </row>
    <row r="1160" spans="1:31" hidden="1" x14ac:dyDescent="0.25">
      <c r="A1160" s="66">
        <v>43535</v>
      </c>
      <c r="B1160" s="67">
        <v>5417</v>
      </c>
      <c r="C1160" s="67">
        <v>5780</v>
      </c>
      <c r="D1160" s="67" t="s">
        <v>1040</v>
      </c>
      <c r="E1160" s="67" t="s">
        <v>497</v>
      </c>
      <c r="F1160" s="67" t="s">
        <v>46</v>
      </c>
      <c r="G1160" s="68">
        <v>0.8125</v>
      </c>
      <c r="H1160" s="69" t="s">
        <v>1041</v>
      </c>
      <c r="I1160" s="69" t="s">
        <v>1042</v>
      </c>
      <c r="J1160" s="67" t="s">
        <v>1043</v>
      </c>
      <c r="K1160" s="67" t="s">
        <v>47</v>
      </c>
      <c r="L1160" s="67"/>
      <c r="M1160" s="67" t="s">
        <v>31</v>
      </c>
      <c r="N1160" s="67" t="s">
        <v>64</v>
      </c>
      <c r="O1160" s="67" t="s">
        <v>48</v>
      </c>
      <c r="P1160" s="67" t="s">
        <v>77</v>
      </c>
      <c r="Q1160" s="67" t="s">
        <v>36</v>
      </c>
      <c r="R1160" s="67" t="s">
        <v>81</v>
      </c>
      <c r="S1160" s="67" t="s">
        <v>57</v>
      </c>
      <c r="T1160" s="67" t="s">
        <v>36</v>
      </c>
      <c r="U1160" s="67" t="s">
        <v>51</v>
      </c>
      <c r="V1160" s="67" t="s">
        <v>37</v>
      </c>
      <c r="W1160" s="67" t="s">
        <v>353</v>
      </c>
      <c r="X1160" s="67" t="s">
        <v>71</v>
      </c>
      <c r="Y1160" s="67" t="s">
        <v>103</v>
      </c>
      <c r="Z1160" s="67" t="s">
        <v>52</v>
      </c>
      <c r="AA1160" s="67" t="s">
        <v>1044</v>
      </c>
      <c r="AB1160" s="67" t="s">
        <v>1045</v>
      </c>
      <c r="AC1160" s="67" t="s">
        <v>1046</v>
      </c>
      <c r="AD1160" s="67"/>
      <c r="AE1160" s="67"/>
    </row>
    <row r="1161" spans="1:31" hidden="1" x14ac:dyDescent="0.25">
      <c r="A1161" s="66">
        <v>43534</v>
      </c>
      <c r="B1161" s="67">
        <v>5467</v>
      </c>
      <c r="C1161" s="67">
        <v>5842</v>
      </c>
      <c r="D1161" s="67" t="s">
        <v>1219</v>
      </c>
      <c r="E1161" s="67" t="s">
        <v>58</v>
      </c>
      <c r="F1161" s="67" t="s">
        <v>59</v>
      </c>
      <c r="G1161" s="68"/>
      <c r="H1161" s="69" t="s">
        <v>1220</v>
      </c>
      <c r="I1161" s="69" t="s">
        <v>1221</v>
      </c>
      <c r="J1161" s="67" t="s">
        <v>1222</v>
      </c>
      <c r="K1161" s="67" t="s">
        <v>30</v>
      </c>
      <c r="L1161" s="67">
        <v>60</v>
      </c>
      <c r="M1161" s="67" t="s">
        <v>31</v>
      </c>
      <c r="N1161" s="67" t="s">
        <v>36</v>
      </c>
      <c r="O1161" s="67" t="s">
        <v>48</v>
      </c>
      <c r="P1161" s="67" t="s">
        <v>42</v>
      </c>
      <c r="Q1161" s="67" t="s">
        <v>36</v>
      </c>
      <c r="R1161" s="67" t="s">
        <v>35</v>
      </c>
      <c r="S1161" s="67" t="s">
        <v>43</v>
      </c>
      <c r="T1161" s="67" t="s">
        <v>36</v>
      </c>
      <c r="U1161" s="67" t="s">
        <v>44</v>
      </c>
      <c r="V1161" s="67" t="s">
        <v>37</v>
      </c>
      <c r="W1161" s="67" t="s">
        <v>36</v>
      </c>
      <c r="X1161" s="67" t="s">
        <v>71</v>
      </c>
      <c r="Y1161" s="67" t="s">
        <v>103</v>
      </c>
      <c r="Z1161" s="67" t="s">
        <v>45</v>
      </c>
      <c r="AA1161" s="67" t="s">
        <v>1223</v>
      </c>
      <c r="AB1161" s="67" t="s">
        <v>1224</v>
      </c>
      <c r="AC1161" s="67" t="s">
        <v>1225</v>
      </c>
      <c r="AD1161" s="67" t="s">
        <v>1226</v>
      </c>
      <c r="AE1161" s="67" t="s">
        <v>1227</v>
      </c>
    </row>
    <row r="1162" spans="1:31" hidden="1" x14ac:dyDescent="0.25">
      <c r="A1162" s="66">
        <v>43534</v>
      </c>
      <c r="B1162" s="67">
        <v>5418</v>
      </c>
      <c r="C1162" s="67">
        <v>5781</v>
      </c>
      <c r="D1162" s="67" t="s">
        <v>1047</v>
      </c>
      <c r="E1162" s="67" t="s">
        <v>137</v>
      </c>
      <c r="F1162" s="67" t="s">
        <v>122</v>
      </c>
      <c r="G1162" s="68">
        <v>0.375</v>
      </c>
      <c r="H1162" s="69" t="s">
        <v>1048</v>
      </c>
      <c r="I1162" s="69" t="s">
        <v>1049</v>
      </c>
      <c r="J1162" s="67" t="s">
        <v>1050</v>
      </c>
      <c r="K1162" s="67" t="s">
        <v>47</v>
      </c>
      <c r="L1162" s="67">
        <v>81</v>
      </c>
      <c r="M1162" s="67" t="s">
        <v>31</v>
      </c>
      <c r="N1162" s="67" t="s">
        <v>36</v>
      </c>
      <c r="O1162" s="67" t="s">
        <v>36</v>
      </c>
      <c r="P1162" s="67" t="s">
        <v>42</v>
      </c>
      <c r="Q1162" s="67" t="s">
        <v>36</v>
      </c>
      <c r="R1162" s="67" t="s">
        <v>83</v>
      </c>
      <c r="S1162" s="67" t="s">
        <v>43</v>
      </c>
      <c r="T1162" s="67" t="s">
        <v>36</v>
      </c>
      <c r="U1162" s="67" t="s">
        <v>82</v>
      </c>
      <c r="V1162" s="67" t="s">
        <v>37</v>
      </c>
      <c r="W1162" s="67" t="s">
        <v>54</v>
      </c>
      <c r="X1162" s="67" t="s">
        <v>39</v>
      </c>
      <c r="Y1162" s="67" t="s">
        <v>39</v>
      </c>
      <c r="Z1162" s="67" t="s">
        <v>120</v>
      </c>
      <c r="AA1162" s="67" t="s">
        <v>1051</v>
      </c>
      <c r="AB1162" s="67"/>
      <c r="AC1162" s="67"/>
      <c r="AD1162" s="67"/>
      <c r="AE1162" s="67"/>
    </row>
    <row r="1163" spans="1:31" hidden="1" x14ac:dyDescent="0.25">
      <c r="A1163" s="66">
        <v>43534</v>
      </c>
      <c r="B1163" s="67">
        <v>5416</v>
      </c>
      <c r="C1163" s="67">
        <v>5777</v>
      </c>
      <c r="D1163" s="67" t="s">
        <v>1052</v>
      </c>
      <c r="E1163" s="67" t="s">
        <v>364</v>
      </c>
      <c r="F1163" s="67" t="s">
        <v>364</v>
      </c>
      <c r="G1163" s="68"/>
      <c r="H1163" s="69" t="s">
        <v>1053</v>
      </c>
      <c r="I1163" s="69" t="s">
        <v>1054</v>
      </c>
      <c r="J1163" s="67" t="s">
        <v>1055</v>
      </c>
      <c r="K1163" s="67" t="s">
        <v>47</v>
      </c>
      <c r="L1163" s="67"/>
      <c r="M1163" s="67" t="s">
        <v>31</v>
      </c>
      <c r="N1163" s="67" t="s">
        <v>126</v>
      </c>
      <c r="O1163" s="67" t="s">
        <v>36</v>
      </c>
      <c r="P1163" s="67" t="s">
        <v>49</v>
      </c>
      <c r="Q1163" s="67" t="s">
        <v>36</v>
      </c>
      <c r="R1163" s="67" t="s">
        <v>50</v>
      </c>
      <c r="S1163" s="67" t="s">
        <v>127</v>
      </c>
      <c r="T1163" s="67" t="s">
        <v>36</v>
      </c>
      <c r="U1163" s="67" t="s">
        <v>51</v>
      </c>
      <c r="V1163" s="67" t="s">
        <v>37</v>
      </c>
      <c r="W1163" s="67" t="s">
        <v>301</v>
      </c>
      <c r="X1163" s="67" t="s">
        <v>71</v>
      </c>
      <c r="Y1163" s="67" t="s">
        <v>163</v>
      </c>
      <c r="Z1163" s="67" t="s">
        <v>52</v>
      </c>
      <c r="AA1163" s="67" t="s">
        <v>1056</v>
      </c>
      <c r="AB1163" s="67" t="s">
        <v>1057</v>
      </c>
      <c r="AC1163" s="67" t="s">
        <v>1058</v>
      </c>
      <c r="AD1163" s="67" t="s">
        <v>1059</v>
      </c>
      <c r="AE1163" s="67"/>
    </row>
    <row r="1164" spans="1:31" hidden="1" x14ac:dyDescent="0.25">
      <c r="A1164" s="66">
        <v>43534</v>
      </c>
      <c r="B1164" s="67">
        <v>5416</v>
      </c>
      <c r="C1164" s="67">
        <v>5778</v>
      </c>
      <c r="D1164" s="67" t="s">
        <v>1052</v>
      </c>
      <c r="E1164" s="67" t="s">
        <v>364</v>
      </c>
      <c r="F1164" s="67" t="s">
        <v>364</v>
      </c>
      <c r="G1164" s="68"/>
      <c r="H1164" s="69" t="s">
        <v>1053</v>
      </c>
      <c r="I1164" s="69" t="s">
        <v>1054</v>
      </c>
      <c r="J1164" s="67" t="s">
        <v>1055</v>
      </c>
      <c r="K1164" s="67" t="s">
        <v>47</v>
      </c>
      <c r="L1164" s="67"/>
      <c r="M1164" s="67" t="s">
        <v>31</v>
      </c>
      <c r="N1164" s="67" t="s">
        <v>126</v>
      </c>
      <c r="O1164" s="67" t="s">
        <v>36</v>
      </c>
      <c r="P1164" s="67" t="s">
        <v>49</v>
      </c>
      <c r="Q1164" s="67" t="s">
        <v>36</v>
      </c>
      <c r="R1164" s="67" t="s">
        <v>50</v>
      </c>
      <c r="S1164" s="67" t="s">
        <v>127</v>
      </c>
      <c r="T1164" s="67" t="s">
        <v>36</v>
      </c>
      <c r="U1164" s="67" t="s">
        <v>51</v>
      </c>
      <c r="V1164" s="67" t="s">
        <v>37</v>
      </c>
      <c r="W1164" s="67" t="s">
        <v>301</v>
      </c>
      <c r="X1164" s="67" t="s">
        <v>71</v>
      </c>
      <c r="Y1164" s="67" t="s">
        <v>163</v>
      </c>
      <c r="Z1164" s="67" t="s">
        <v>52</v>
      </c>
      <c r="AA1164" s="67" t="s">
        <v>1056</v>
      </c>
      <c r="AB1164" s="67" t="s">
        <v>1057</v>
      </c>
      <c r="AC1164" s="67" t="s">
        <v>1058</v>
      </c>
      <c r="AD1164" s="67" t="s">
        <v>1059</v>
      </c>
      <c r="AE1164" s="67"/>
    </row>
    <row r="1165" spans="1:31" hidden="1" x14ac:dyDescent="0.25">
      <c r="A1165" s="66">
        <v>43534</v>
      </c>
      <c r="B1165" s="67">
        <v>5416</v>
      </c>
      <c r="C1165" s="67">
        <v>5779</v>
      </c>
      <c r="D1165" s="67" t="s">
        <v>1052</v>
      </c>
      <c r="E1165" s="67" t="s">
        <v>364</v>
      </c>
      <c r="F1165" s="67" t="s">
        <v>364</v>
      </c>
      <c r="G1165" s="68"/>
      <c r="H1165" s="69" t="s">
        <v>1053</v>
      </c>
      <c r="I1165" s="69" t="s">
        <v>1054</v>
      </c>
      <c r="J1165" s="67" t="s">
        <v>1055</v>
      </c>
      <c r="K1165" s="67" t="s">
        <v>47</v>
      </c>
      <c r="L1165" s="67"/>
      <c r="M1165" s="67" t="s">
        <v>31</v>
      </c>
      <c r="N1165" s="67" t="s">
        <v>126</v>
      </c>
      <c r="O1165" s="67" t="s">
        <v>36</v>
      </c>
      <c r="P1165" s="67" t="s">
        <v>49</v>
      </c>
      <c r="Q1165" s="67" t="s">
        <v>36</v>
      </c>
      <c r="R1165" s="67" t="s">
        <v>50</v>
      </c>
      <c r="S1165" s="67" t="s">
        <v>127</v>
      </c>
      <c r="T1165" s="67" t="s">
        <v>36</v>
      </c>
      <c r="U1165" s="67" t="s">
        <v>51</v>
      </c>
      <c r="V1165" s="67" t="s">
        <v>37</v>
      </c>
      <c r="W1165" s="67" t="s">
        <v>301</v>
      </c>
      <c r="X1165" s="67" t="s">
        <v>71</v>
      </c>
      <c r="Y1165" s="67" t="s">
        <v>163</v>
      </c>
      <c r="Z1165" s="67" t="s">
        <v>52</v>
      </c>
      <c r="AA1165" s="67" t="s">
        <v>1056</v>
      </c>
      <c r="AB1165" s="67" t="s">
        <v>1057</v>
      </c>
      <c r="AC1165" s="67" t="s">
        <v>1058</v>
      </c>
      <c r="AD1165" s="67" t="s">
        <v>1059</v>
      </c>
      <c r="AE1165" s="67"/>
    </row>
    <row r="1166" spans="1:31" hidden="1" x14ac:dyDescent="0.25">
      <c r="A1166" s="66">
        <v>43534</v>
      </c>
      <c r="B1166" s="67">
        <v>5415</v>
      </c>
      <c r="C1166" s="67">
        <v>5776</v>
      </c>
      <c r="D1166" s="67" t="s">
        <v>1060</v>
      </c>
      <c r="E1166" s="67" t="s">
        <v>1684</v>
      </c>
      <c r="F1166" s="67" t="s">
        <v>55</v>
      </c>
      <c r="G1166" s="68">
        <v>0.36805555555555558</v>
      </c>
      <c r="H1166" s="69" t="s">
        <v>1061</v>
      </c>
      <c r="I1166" s="69" t="s">
        <v>1062</v>
      </c>
      <c r="J1166" s="67" t="s">
        <v>1063</v>
      </c>
      <c r="K1166" s="67" t="s">
        <v>47</v>
      </c>
      <c r="L1166" s="67">
        <v>52</v>
      </c>
      <c r="M1166" s="67" t="s">
        <v>31</v>
      </c>
      <c r="N1166" s="67" t="s">
        <v>32</v>
      </c>
      <c r="O1166" s="67" t="s">
        <v>48</v>
      </c>
      <c r="P1166" s="67" t="s">
        <v>77</v>
      </c>
      <c r="Q1166" s="67" t="s">
        <v>36</v>
      </c>
      <c r="R1166" s="67" t="s">
        <v>81</v>
      </c>
      <c r="S1166" s="67" t="s">
        <v>57</v>
      </c>
      <c r="T1166" s="67" t="s">
        <v>36</v>
      </c>
      <c r="U1166" s="67" t="s">
        <v>51</v>
      </c>
      <c r="V1166" s="67" t="s">
        <v>37</v>
      </c>
      <c r="W1166" s="67" t="s">
        <v>386</v>
      </c>
      <c r="X1166" s="67" t="s">
        <v>71</v>
      </c>
      <c r="Y1166" s="67" t="s">
        <v>71</v>
      </c>
      <c r="Z1166" s="67" t="s">
        <v>40</v>
      </c>
      <c r="AA1166" s="67" t="s">
        <v>1064</v>
      </c>
      <c r="AB1166" s="67" t="s">
        <v>1065</v>
      </c>
      <c r="AC1166" s="67"/>
      <c r="AD1166" s="67"/>
      <c r="AE1166" s="67"/>
    </row>
    <row r="1167" spans="1:31" hidden="1" x14ac:dyDescent="0.25">
      <c r="A1167" s="66">
        <v>43534</v>
      </c>
      <c r="B1167" s="67">
        <v>5414</v>
      </c>
      <c r="C1167" s="67">
        <v>5773</v>
      </c>
      <c r="D1167" s="67" t="s">
        <v>797</v>
      </c>
      <c r="E1167" s="67" t="s">
        <v>693</v>
      </c>
      <c r="F1167" s="67" t="s">
        <v>123</v>
      </c>
      <c r="G1167" s="68">
        <v>0.47222222222222221</v>
      </c>
      <c r="H1167" s="69" t="s">
        <v>798</v>
      </c>
      <c r="I1167" s="69" t="s">
        <v>799</v>
      </c>
      <c r="J1167" s="67" t="s">
        <v>800</v>
      </c>
      <c r="K1167" s="67" t="s">
        <v>47</v>
      </c>
      <c r="L1167" s="67">
        <v>17</v>
      </c>
      <c r="M1167" s="67" t="s">
        <v>31</v>
      </c>
      <c r="N1167" s="67" t="s">
        <v>32</v>
      </c>
      <c r="O1167" s="67" t="s">
        <v>48</v>
      </c>
      <c r="P1167" s="67" t="s">
        <v>62</v>
      </c>
      <c r="Q1167" s="67" t="s">
        <v>34</v>
      </c>
      <c r="R1167" s="67" t="s">
        <v>35</v>
      </c>
      <c r="S1167" s="67" t="s">
        <v>61</v>
      </c>
      <c r="T1167" s="67" t="s">
        <v>36</v>
      </c>
      <c r="U1167" s="67" t="s">
        <v>70</v>
      </c>
      <c r="V1167" s="67" t="s">
        <v>37</v>
      </c>
      <c r="W1167" s="67" t="s">
        <v>801</v>
      </c>
      <c r="X1167" s="67" t="s">
        <v>71</v>
      </c>
      <c r="Y1167" s="67" t="s">
        <v>103</v>
      </c>
      <c r="Z1167" s="67" t="s">
        <v>45</v>
      </c>
      <c r="AA1167" s="67" t="s">
        <v>802</v>
      </c>
      <c r="AB1167" s="67" t="s">
        <v>803</v>
      </c>
      <c r="AC1167" s="67"/>
      <c r="AD1167" s="67"/>
      <c r="AE1167" s="67"/>
    </row>
    <row r="1168" spans="1:31" hidden="1" x14ac:dyDescent="0.25">
      <c r="A1168" s="66">
        <v>43534</v>
      </c>
      <c r="B1168" s="67">
        <v>5414</v>
      </c>
      <c r="C1168" s="67">
        <v>5774</v>
      </c>
      <c r="D1168" s="67" t="s">
        <v>797</v>
      </c>
      <c r="E1168" s="67" t="s">
        <v>693</v>
      </c>
      <c r="F1168" s="67" t="s">
        <v>123</v>
      </c>
      <c r="G1168" s="68">
        <v>0.47222222222222221</v>
      </c>
      <c r="H1168" s="69" t="s">
        <v>798</v>
      </c>
      <c r="I1168" s="69" t="s">
        <v>799</v>
      </c>
      <c r="J1168" s="67" t="s">
        <v>800</v>
      </c>
      <c r="K1168" s="67" t="s">
        <v>47</v>
      </c>
      <c r="L1168" s="67">
        <v>17</v>
      </c>
      <c r="M1168" s="67" t="s">
        <v>31</v>
      </c>
      <c r="N1168" s="67" t="s">
        <v>32</v>
      </c>
      <c r="O1168" s="67" t="s">
        <v>48</v>
      </c>
      <c r="P1168" s="67" t="s">
        <v>77</v>
      </c>
      <c r="Q1168" s="67" t="s">
        <v>34</v>
      </c>
      <c r="R1168" s="67" t="s">
        <v>81</v>
      </c>
      <c r="S1168" s="67" t="s">
        <v>61</v>
      </c>
      <c r="T1168" s="67" t="s">
        <v>36</v>
      </c>
      <c r="U1168" s="67" t="s">
        <v>51</v>
      </c>
      <c r="V1168" s="67" t="s">
        <v>37</v>
      </c>
      <c r="W1168" s="67" t="s">
        <v>801</v>
      </c>
      <c r="X1168" s="67" t="s">
        <v>71</v>
      </c>
      <c r="Y1168" s="67" t="s">
        <v>103</v>
      </c>
      <c r="Z1168" s="67" t="s">
        <v>45</v>
      </c>
      <c r="AA1168" s="67" t="s">
        <v>802</v>
      </c>
      <c r="AB1168" s="67" t="s">
        <v>803</v>
      </c>
      <c r="AC1168" s="67"/>
      <c r="AD1168" s="67"/>
      <c r="AE1168" s="67"/>
    </row>
    <row r="1169" spans="1:31" hidden="1" x14ac:dyDescent="0.25">
      <c r="A1169" s="66">
        <v>43534</v>
      </c>
      <c r="B1169" s="67">
        <v>5414</v>
      </c>
      <c r="C1169" s="67">
        <v>5775</v>
      </c>
      <c r="D1169" s="67" t="s">
        <v>797</v>
      </c>
      <c r="E1169" s="67" t="s">
        <v>693</v>
      </c>
      <c r="F1169" s="67" t="s">
        <v>123</v>
      </c>
      <c r="G1169" s="68">
        <v>0.47222222222222221</v>
      </c>
      <c r="H1169" s="69" t="s">
        <v>798</v>
      </c>
      <c r="I1169" s="69" t="s">
        <v>799</v>
      </c>
      <c r="J1169" s="67" t="s">
        <v>800</v>
      </c>
      <c r="K1169" s="67" t="s">
        <v>47</v>
      </c>
      <c r="L1169" s="67">
        <v>17</v>
      </c>
      <c r="M1169" s="67" t="s">
        <v>31</v>
      </c>
      <c r="N1169" s="67" t="s">
        <v>32</v>
      </c>
      <c r="O1169" s="67" t="s">
        <v>48</v>
      </c>
      <c r="P1169" s="67" t="s">
        <v>77</v>
      </c>
      <c r="Q1169" s="67" t="s">
        <v>34</v>
      </c>
      <c r="R1169" s="67" t="s">
        <v>81</v>
      </c>
      <c r="S1169" s="67" t="s">
        <v>61</v>
      </c>
      <c r="T1169" s="67" t="s">
        <v>36</v>
      </c>
      <c r="U1169" s="67" t="s">
        <v>51</v>
      </c>
      <c r="V1169" s="67" t="s">
        <v>37</v>
      </c>
      <c r="W1169" s="67" t="s">
        <v>801</v>
      </c>
      <c r="X1169" s="67" t="s">
        <v>71</v>
      </c>
      <c r="Y1169" s="67" t="s">
        <v>103</v>
      </c>
      <c r="Z1169" s="67" t="s">
        <v>45</v>
      </c>
      <c r="AA1169" s="67" t="s">
        <v>802</v>
      </c>
      <c r="AB1169" s="67" t="s">
        <v>803</v>
      </c>
      <c r="AC1169" s="67"/>
      <c r="AD1169" s="67"/>
      <c r="AE1169" s="67"/>
    </row>
    <row r="1170" spans="1:31" hidden="1" x14ac:dyDescent="0.25">
      <c r="A1170" s="66">
        <v>43532</v>
      </c>
      <c r="B1170" s="67">
        <v>5408</v>
      </c>
      <c r="C1170" s="67">
        <v>5765</v>
      </c>
      <c r="D1170" s="67" t="s">
        <v>804</v>
      </c>
      <c r="E1170" s="67" t="s">
        <v>111</v>
      </c>
      <c r="F1170" s="67" t="s">
        <v>41</v>
      </c>
      <c r="G1170" s="68">
        <v>0.4375</v>
      </c>
      <c r="H1170" s="69" t="s">
        <v>805</v>
      </c>
      <c r="I1170" s="69" t="s">
        <v>806</v>
      </c>
      <c r="J1170" s="67" t="s">
        <v>807</v>
      </c>
      <c r="K1170" s="67" t="s">
        <v>30</v>
      </c>
      <c r="L1170" s="67">
        <v>50</v>
      </c>
      <c r="M1170" s="67" t="s">
        <v>31</v>
      </c>
      <c r="N1170" s="67" t="s">
        <v>36</v>
      </c>
      <c r="O1170" s="67" t="s">
        <v>36</v>
      </c>
      <c r="P1170" s="67" t="s">
        <v>33</v>
      </c>
      <c r="Q1170" s="67" t="s">
        <v>36</v>
      </c>
      <c r="R1170" s="67" t="s">
        <v>76</v>
      </c>
      <c r="S1170" s="67" t="s">
        <v>43</v>
      </c>
      <c r="T1170" s="67" t="s">
        <v>36</v>
      </c>
      <c r="U1170" s="67" t="s">
        <v>70</v>
      </c>
      <c r="V1170" s="67" t="s">
        <v>66</v>
      </c>
      <c r="W1170" s="67" t="s">
        <v>54</v>
      </c>
      <c r="X1170" s="67" t="s">
        <v>39</v>
      </c>
      <c r="Y1170" s="67" t="s">
        <v>129</v>
      </c>
      <c r="Z1170" s="67" t="s">
        <v>108</v>
      </c>
      <c r="AA1170" s="67" t="s">
        <v>808</v>
      </c>
      <c r="AB1170" s="67" t="s">
        <v>809</v>
      </c>
      <c r="AC1170" s="67" t="s">
        <v>810</v>
      </c>
      <c r="AD1170" s="67"/>
      <c r="AE1170" s="67"/>
    </row>
    <row r="1171" spans="1:31" hidden="1" x14ac:dyDescent="0.25">
      <c r="A1171" s="66">
        <v>43531</v>
      </c>
      <c r="B1171" s="67">
        <v>5407</v>
      </c>
      <c r="C1171" s="67">
        <v>5763</v>
      </c>
      <c r="D1171" s="67" t="s">
        <v>779</v>
      </c>
      <c r="E1171" s="67" t="s">
        <v>780</v>
      </c>
      <c r="F1171" s="67" t="s">
        <v>358</v>
      </c>
      <c r="G1171" s="68">
        <v>0.79166666666666663</v>
      </c>
      <c r="H1171" s="69" t="s">
        <v>781</v>
      </c>
      <c r="I1171" s="69" t="s">
        <v>782</v>
      </c>
      <c r="J1171" s="67" t="s">
        <v>783</v>
      </c>
      <c r="K1171" s="67" t="s">
        <v>30</v>
      </c>
      <c r="L1171" s="67">
        <v>17</v>
      </c>
      <c r="M1171" s="67" t="s">
        <v>31</v>
      </c>
      <c r="N1171" s="67" t="s">
        <v>331</v>
      </c>
      <c r="O1171" s="67" t="s">
        <v>36</v>
      </c>
      <c r="P1171" s="67" t="s">
        <v>49</v>
      </c>
      <c r="Q1171" s="67" t="s">
        <v>36</v>
      </c>
      <c r="R1171" s="67" t="s">
        <v>50</v>
      </c>
      <c r="S1171" s="67" t="s">
        <v>57</v>
      </c>
      <c r="T1171" s="67" t="s">
        <v>36</v>
      </c>
      <c r="U1171" s="67" t="s">
        <v>51</v>
      </c>
      <c r="V1171" s="67" t="s">
        <v>37</v>
      </c>
      <c r="W1171" s="67" t="s">
        <v>332</v>
      </c>
      <c r="X1171" s="67" t="s">
        <v>39</v>
      </c>
      <c r="Y1171" s="67" t="s">
        <v>71</v>
      </c>
      <c r="Z1171" s="67" t="s">
        <v>45</v>
      </c>
      <c r="AA1171" s="67" t="s">
        <v>784</v>
      </c>
      <c r="AB1171" s="67" t="s">
        <v>785</v>
      </c>
      <c r="AC1171" s="67" t="s">
        <v>786</v>
      </c>
      <c r="AD1171" s="67"/>
      <c r="AE1171" s="67"/>
    </row>
    <row r="1172" spans="1:31" hidden="1" x14ac:dyDescent="0.25">
      <c r="A1172" s="66">
        <v>43531</v>
      </c>
      <c r="B1172" s="67">
        <v>5407</v>
      </c>
      <c r="C1172" s="67">
        <v>5764</v>
      </c>
      <c r="D1172" s="67" t="s">
        <v>779</v>
      </c>
      <c r="E1172" s="67" t="s">
        <v>780</v>
      </c>
      <c r="F1172" s="67" t="s">
        <v>358</v>
      </c>
      <c r="G1172" s="68">
        <v>0.79166666666666663</v>
      </c>
      <c r="H1172" s="69" t="s">
        <v>781</v>
      </c>
      <c r="I1172" s="69" t="s">
        <v>782</v>
      </c>
      <c r="J1172" s="67" t="s">
        <v>783</v>
      </c>
      <c r="K1172" s="67" t="s">
        <v>47</v>
      </c>
      <c r="L1172" s="67">
        <v>22</v>
      </c>
      <c r="M1172" s="67" t="s">
        <v>31</v>
      </c>
      <c r="N1172" s="67" t="s">
        <v>331</v>
      </c>
      <c r="O1172" s="67" t="s">
        <v>36</v>
      </c>
      <c r="P1172" s="67" t="s">
        <v>62</v>
      </c>
      <c r="Q1172" s="67" t="s">
        <v>36</v>
      </c>
      <c r="R1172" s="67" t="s">
        <v>35</v>
      </c>
      <c r="S1172" s="67" t="s">
        <v>57</v>
      </c>
      <c r="T1172" s="67" t="s">
        <v>36</v>
      </c>
      <c r="U1172" s="67" t="s">
        <v>44</v>
      </c>
      <c r="V1172" s="67" t="s">
        <v>37</v>
      </c>
      <c r="W1172" s="67" t="s">
        <v>332</v>
      </c>
      <c r="X1172" s="67" t="s">
        <v>39</v>
      </c>
      <c r="Y1172" s="67" t="s">
        <v>103</v>
      </c>
      <c r="Z1172" s="67" t="s">
        <v>45</v>
      </c>
      <c r="AA1172" s="67" t="s">
        <v>784</v>
      </c>
      <c r="AB1172" s="67" t="s">
        <v>785</v>
      </c>
      <c r="AC1172" s="67" t="s">
        <v>786</v>
      </c>
      <c r="AD1172" s="67"/>
      <c r="AE1172" s="67"/>
    </row>
    <row r="1173" spans="1:31" hidden="1" x14ac:dyDescent="0.25">
      <c r="A1173" s="66">
        <v>43531</v>
      </c>
      <c r="B1173" s="67">
        <v>5405</v>
      </c>
      <c r="C1173" s="67">
        <v>5761</v>
      </c>
      <c r="D1173" s="67" t="s">
        <v>787</v>
      </c>
      <c r="E1173" s="67" t="s">
        <v>106</v>
      </c>
      <c r="F1173" s="67" t="s">
        <v>41</v>
      </c>
      <c r="G1173" s="68">
        <v>0.50069444444444444</v>
      </c>
      <c r="H1173" s="69" t="s">
        <v>788</v>
      </c>
      <c r="I1173" s="69" t="s">
        <v>789</v>
      </c>
      <c r="J1173" s="67" t="s">
        <v>790</v>
      </c>
      <c r="K1173" s="67" t="s">
        <v>47</v>
      </c>
      <c r="L1173" s="67">
        <v>85</v>
      </c>
      <c r="M1173" s="67" t="s">
        <v>31</v>
      </c>
      <c r="N1173" s="67" t="s">
        <v>36</v>
      </c>
      <c r="O1173" s="67" t="s">
        <v>36</v>
      </c>
      <c r="P1173" s="67" t="s">
        <v>33</v>
      </c>
      <c r="Q1173" s="67" t="s">
        <v>60</v>
      </c>
      <c r="R1173" s="67" t="s">
        <v>35</v>
      </c>
      <c r="S1173" s="67" t="s">
        <v>43</v>
      </c>
      <c r="T1173" s="67" t="s">
        <v>36</v>
      </c>
      <c r="U1173" s="67" t="s">
        <v>70</v>
      </c>
      <c r="V1173" s="67" t="s">
        <v>37</v>
      </c>
      <c r="W1173" s="67" t="s">
        <v>54</v>
      </c>
      <c r="X1173" s="67" t="s">
        <v>39</v>
      </c>
      <c r="Y1173" s="67" t="s">
        <v>103</v>
      </c>
      <c r="Z1173" s="67" t="s">
        <v>52</v>
      </c>
      <c r="AA1173" s="67" t="s">
        <v>791</v>
      </c>
      <c r="AB1173" s="67" t="s">
        <v>811</v>
      </c>
      <c r="AC1173" s="67" t="s">
        <v>812</v>
      </c>
      <c r="AD1173" s="67"/>
      <c r="AE1173" s="67"/>
    </row>
    <row r="1174" spans="1:31" hidden="1" x14ac:dyDescent="0.25">
      <c r="A1174" s="66">
        <v>43531</v>
      </c>
      <c r="B1174" s="67">
        <v>5404</v>
      </c>
      <c r="C1174" s="67">
        <v>5760</v>
      </c>
      <c r="D1174" s="67" t="s">
        <v>792</v>
      </c>
      <c r="E1174" s="67" t="s">
        <v>106</v>
      </c>
      <c r="F1174" s="67" t="s">
        <v>41</v>
      </c>
      <c r="G1174" s="68">
        <v>0.55069444444444449</v>
      </c>
      <c r="H1174" s="69" t="s">
        <v>793</v>
      </c>
      <c r="I1174" s="69" t="s">
        <v>794</v>
      </c>
      <c r="J1174" s="67" t="s">
        <v>795</v>
      </c>
      <c r="K1174" s="67" t="s">
        <v>47</v>
      </c>
      <c r="L1174" s="67">
        <v>15</v>
      </c>
      <c r="M1174" s="67" t="s">
        <v>31</v>
      </c>
      <c r="N1174" s="67" t="s">
        <v>459</v>
      </c>
      <c r="O1174" s="67" t="s">
        <v>36</v>
      </c>
      <c r="P1174" s="67" t="s">
        <v>77</v>
      </c>
      <c r="Q1174" s="67" t="s">
        <v>36</v>
      </c>
      <c r="R1174" s="67" t="s">
        <v>81</v>
      </c>
      <c r="S1174" s="67" t="s">
        <v>43</v>
      </c>
      <c r="T1174" s="67" t="s">
        <v>36</v>
      </c>
      <c r="U1174" s="67" t="s">
        <v>51</v>
      </c>
      <c r="V1174" s="67" t="s">
        <v>37</v>
      </c>
      <c r="W1174" s="67" t="s">
        <v>54</v>
      </c>
      <c r="X1174" s="67" t="s">
        <v>71</v>
      </c>
      <c r="Y1174" s="67" t="s">
        <v>103</v>
      </c>
      <c r="Z1174" s="67" t="s">
        <v>52</v>
      </c>
      <c r="AA1174" s="67" t="s">
        <v>796</v>
      </c>
      <c r="AB1174" s="67"/>
      <c r="AC1174" s="67"/>
      <c r="AD1174" s="67"/>
      <c r="AE1174" s="67"/>
    </row>
    <row r="1175" spans="1:31" hidden="1" x14ac:dyDescent="0.25">
      <c r="A1175" s="66">
        <v>43529</v>
      </c>
      <c r="B1175" s="67">
        <v>5413</v>
      </c>
      <c r="C1175" s="67">
        <v>5772</v>
      </c>
      <c r="D1175" s="67" t="s">
        <v>813</v>
      </c>
      <c r="E1175" s="67" t="s">
        <v>80</v>
      </c>
      <c r="F1175" s="67" t="s">
        <v>80</v>
      </c>
      <c r="G1175" s="68"/>
      <c r="H1175" s="69" t="s">
        <v>814</v>
      </c>
      <c r="I1175" s="69" t="s">
        <v>815</v>
      </c>
      <c r="J1175" s="67" t="s">
        <v>816</v>
      </c>
      <c r="K1175" s="67" t="s">
        <v>47</v>
      </c>
      <c r="L1175" s="67">
        <v>25</v>
      </c>
      <c r="M1175" s="67" t="s">
        <v>31</v>
      </c>
      <c r="N1175" s="67" t="s">
        <v>401</v>
      </c>
      <c r="O1175" s="67" t="s">
        <v>48</v>
      </c>
      <c r="P1175" s="67" t="s">
        <v>42</v>
      </c>
      <c r="Q1175" s="67" t="s">
        <v>36</v>
      </c>
      <c r="R1175" s="67" t="s">
        <v>35</v>
      </c>
      <c r="S1175" s="67" t="s">
        <v>57</v>
      </c>
      <c r="T1175" s="67" t="s">
        <v>36</v>
      </c>
      <c r="U1175" s="67" t="s">
        <v>44</v>
      </c>
      <c r="V1175" s="67" t="s">
        <v>37</v>
      </c>
      <c r="W1175" s="67" t="s">
        <v>38</v>
      </c>
      <c r="X1175" s="67" t="s">
        <v>39</v>
      </c>
      <c r="Y1175" s="67" t="s">
        <v>39</v>
      </c>
      <c r="Z1175" s="67" t="s">
        <v>45</v>
      </c>
      <c r="AA1175" s="67" t="s">
        <v>817</v>
      </c>
      <c r="AB1175" s="67" t="s">
        <v>818</v>
      </c>
      <c r="AC1175" s="67" t="s">
        <v>819</v>
      </c>
      <c r="AD1175" s="67"/>
      <c r="AE1175" s="67"/>
    </row>
    <row r="1176" spans="1:31" hidden="1" x14ac:dyDescent="0.25">
      <c r="A1176" s="66">
        <v>43529</v>
      </c>
      <c r="B1176" s="67">
        <v>5403</v>
      </c>
      <c r="C1176" s="67">
        <v>5759</v>
      </c>
      <c r="D1176" s="67" t="s">
        <v>741</v>
      </c>
      <c r="E1176" s="67" t="s">
        <v>741</v>
      </c>
      <c r="F1176" s="67" t="s">
        <v>405</v>
      </c>
      <c r="G1176" s="68">
        <v>0.54166666666666663</v>
      </c>
      <c r="H1176" s="69" t="s">
        <v>742</v>
      </c>
      <c r="I1176" s="69" t="s">
        <v>743</v>
      </c>
      <c r="J1176" s="67" t="s">
        <v>744</v>
      </c>
      <c r="K1176" s="67" t="s">
        <v>47</v>
      </c>
      <c r="L1176" s="67">
        <v>28</v>
      </c>
      <c r="M1176" s="67" t="s">
        <v>31</v>
      </c>
      <c r="N1176" s="67" t="s">
        <v>155</v>
      </c>
      <c r="O1176" s="67" t="s">
        <v>36</v>
      </c>
      <c r="P1176" s="67" t="s">
        <v>62</v>
      </c>
      <c r="Q1176" s="67" t="s">
        <v>36</v>
      </c>
      <c r="R1176" s="67" t="s">
        <v>35</v>
      </c>
      <c r="S1176" s="67" t="s">
        <v>3823</v>
      </c>
      <c r="T1176" s="67" t="s">
        <v>36</v>
      </c>
      <c r="U1176" s="67" t="s">
        <v>82</v>
      </c>
      <c r="V1176" s="67" t="s">
        <v>37</v>
      </c>
      <c r="W1176" s="67" t="s">
        <v>607</v>
      </c>
      <c r="X1176" s="67" t="s">
        <v>71</v>
      </c>
      <c r="Y1176" s="67" t="s">
        <v>71</v>
      </c>
      <c r="Z1176" s="67" t="s">
        <v>120</v>
      </c>
      <c r="AA1176" s="67" t="s">
        <v>745</v>
      </c>
      <c r="AB1176" s="67" t="s">
        <v>746</v>
      </c>
      <c r="AC1176" s="67" t="s">
        <v>747</v>
      </c>
      <c r="AD1176" s="67" t="s">
        <v>748</v>
      </c>
      <c r="AE1176" s="67"/>
    </row>
    <row r="1177" spans="1:31" hidden="1" x14ac:dyDescent="0.25">
      <c r="A1177" s="66">
        <v>43528</v>
      </c>
      <c r="B1177" s="67">
        <v>5685</v>
      </c>
      <c r="C1177" s="67">
        <v>6122</v>
      </c>
      <c r="D1177" s="67" t="s">
        <v>2729</v>
      </c>
      <c r="E1177" s="67" t="s">
        <v>780</v>
      </c>
      <c r="F1177" s="67" t="s">
        <v>358</v>
      </c>
      <c r="G1177" s="68"/>
      <c r="H1177" s="69" t="s">
        <v>2730</v>
      </c>
      <c r="I1177" s="69" t="s">
        <v>2731</v>
      </c>
      <c r="J1177" s="67" t="s">
        <v>2732</v>
      </c>
      <c r="K1177" s="67" t="s">
        <v>47</v>
      </c>
      <c r="L1177" s="67">
        <v>59</v>
      </c>
      <c r="M1177" s="67" t="s">
        <v>118</v>
      </c>
      <c r="N1177" s="67" t="s">
        <v>36</v>
      </c>
      <c r="O1177" s="67" t="s">
        <v>133</v>
      </c>
      <c r="P1177" s="67" t="s">
        <v>62</v>
      </c>
      <c r="Q1177" s="67" t="s">
        <v>36</v>
      </c>
      <c r="R1177" s="67" t="s">
        <v>35</v>
      </c>
      <c r="S1177" s="67" t="s">
        <v>152</v>
      </c>
      <c r="T1177" s="67" t="s">
        <v>36</v>
      </c>
      <c r="U1177" s="67" t="s">
        <v>44</v>
      </c>
      <c r="V1177" s="67" t="s">
        <v>37</v>
      </c>
      <c r="W1177" s="67" t="s">
        <v>332</v>
      </c>
      <c r="X1177" s="67" t="s">
        <v>39</v>
      </c>
      <c r="Y1177" s="67" t="s">
        <v>103</v>
      </c>
      <c r="Z1177" s="67" t="s">
        <v>45</v>
      </c>
      <c r="AA1177" s="67" t="s">
        <v>2733</v>
      </c>
      <c r="AB1177" s="67" t="s">
        <v>2734</v>
      </c>
      <c r="AC1177" s="67" t="s">
        <v>2735</v>
      </c>
      <c r="AD1177" s="67" t="s">
        <v>2736</v>
      </c>
      <c r="AE1177" s="67" t="s">
        <v>2737</v>
      </c>
    </row>
    <row r="1178" spans="1:31" hidden="1" x14ac:dyDescent="0.25">
      <c r="A1178" s="66">
        <v>43528</v>
      </c>
      <c r="B1178" s="67">
        <v>5401</v>
      </c>
      <c r="C1178" s="67">
        <v>5758</v>
      </c>
      <c r="D1178" s="67" t="s">
        <v>749</v>
      </c>
      <c r="E1178" s="67" t="s">
        <v>654</v>
      </c>
      <c r="F1178" s="67" t="s">
        <v>537</v>
      </c>
      <c r="G1178" s="68">
        <v>0.5625</v>
      </c>
      <c r="H1178" s="69" t="s">
        <v>5446</v>
      </c>
      <c r="I1178" s="69" t="s">
        <v>750</v>
      </c>
      <c r="J1178" s="67" t="s">
        <v>751</v>
      </c>
      <c r="K1178" s="67" t="s">
        <v>47</v>
      </c>
      <c r="L1178" s="67">
        <v>71</v>
      </c>
      <c r="M1178" s="67" t="s">
        <v>31</v>
      </c>
      <c r="N1178" s="67" t="s">
        <v>32</v>
      </c>
      <c r="O1178" s="67" t="s">
        <v>48</v>
      </c>
      <c r="P1178" s="67" t="s">
        <v>62</v>
      </c>
      <c r="Q1178" s="67" t="s">
        <v>60</v>
      </c>
      <c r="R1178" s="67" t="s">
        <v>35</v>
      </c>
      <c r="S1178" s="67" t="s">
        <v>57</v>
      </c>
      <c r="T1178" s="67" t="s">
        <v>36</v>
      </c>
      <c r="U1178" s="67" t="s">
        <v>44</v>
      </c>
      <c r="V1178" s="67" t="s">
        <v>37</v>
      </c>
      <c r="W1178" s="67" t="s">
        <v>38</v>
      </c>
      <c r="X1178" s="67" t="s">
        <v>39</v>
      </c>
      <c r="Y1178" s="67" t="s">
        <v>103</v>
      </c>
      <c r="Z1178" s="67" t="s">
        <v>45</v>
      </c>
      <c r="AA1178" s="67" t="s">
        <v>752</v>
      </c>
      <c r="AB1178" s="67" t="s">
        <v>753</v>
      </c>
      <c r="AC1178" s="67" t="s">
        <v>754</v>
      </c>
      <c r="AD1178" s="67"/>
      <c r="AE1178" s="67"/>
    </row>
    <row r="1179" spans="1:31" hidden="1" x14ac:dyDescent="0.25">
      <c r="A1179" s="66">
        <v>43528</v>
      </c>
      <c r="B1179" s="67">
        <v>5400</v>
      </c>
      <c r="C1179" s="67">
        <v>5756</v>
      </c>
      <c r="D1179" s="67" t="s">
        <v>755</v>
      </c>
      <c r="E1179" s="67" t="s">
        <v>106</v>
      </c>
      <c r="F1179" s="67" t="s">
        <v>41</v>
      </c>
      <c r="G1179" s="68">
        <v>0.77152777777777781</v>
      </c>
      <c r="H1179" s="69" t="s">
        <v>756</v>
      </c>
      <c r="I1179" s="69" t="s">
        <v>757</v>
      </c>
      <c r="J1179" s="67" t="s">
        <v>758</v>
      </c>
      <c r="K1179" s="67" t="s">
        <v>47</v>
      </c>
      <c r="L1179" s="67">
        <v>18</v>
      </c>
      <c r="M1179" s="67" t="s">
        <v>31</v>
      </c>
      <c r="N1179" s="67" t="s">
        <v>459</v>
      </c>
      <c r="O1179" s="67" t="s">
        <v>36</v>
      </c>
      <c r="P1179" s="67" t="s">
        <v>49</v>
      </c>
      <c r="Q1179" s="67" t="s">
        <v>36</v>
      </c>
      <c r="R1179" s="67" t="s">
        <v>50</v>
      </c>
      <c r="S1179" s="67" t="s">
        <v>43</v>
      </c>
      <c r="T1179" s="67" t="s">
        <v>36</v>
      </c>
      <c r="U1179" s="67" t="s">
        <v>51</v>
      </c>
      <c r="V1179" s="67" t="s">
        <v>37</v>
      </c>
      <c r="W1179" s="67" t="s">
        <v>54</v>
      </c>
      <c r="X1179" s="67" t="s">
        <v>39</v>
      </c>
      <c r="Y1179" s="67" t="s">
        <v>117</v>
      </c>
      <c r="Z1179" s="67" t="s">
        <v>52</v>
      </c>
      <c r="AA1179" s="67" t="s">
        <v>759</v>
      </c>
      <c r="AB1179" s="67" t="s">
        <v>760</v>
      </c>
      <c r="AC1179" s="67" t="s">
        <v>761</v>
      </c>
      <c r="AD1179" s="67"/>
      <c r="AE1179" s="67"/>
    </row>
    <row r="1180" spans="1:31" hidden="1" x14ac:dyDescent="0.25">
      <c r="A1180" s="66">
        <v>43528</v>
      </c>
      <c r="B1180" s="67">
        <v>5400</v>
      </c>
      <c r="C1180" s="67">
        <v>5757</v>
      </c>
      <c r="D1180" s="67" t="s">
        <v>755</v>
      </c>
      <c r="E1180" s="67" t="s">
        <v>106</v>
      </c>
      <c r="F1180" s="67" t="s">
        <v>41</v>
      </c>
      <c r="G1180" s="68">
        <v>0.77152777777777781</v>
      </c>
      <c r="H1180" s="69" t="s">
        <v>756</v>
      </c>
      <c r="I1180" s="69" t="s">
        <v>757</v>
      </c>
      <c r="J1180" s="67" t="s">
        <v>758</v>
      </c>
      <c r="K1180" s="67" t="s">
        <v>47</v>
      </c>
      <c r="L1180" s="67">
        <v>18</v>
      </c>
      <c r="M1180" s="67" t="s">
        <v>31</v>
      </c>
      <c r="N1180" s="67" t="s">
        <v>459</v>
      </c>
      <c r="O1180" s="67" t="s">
        <v>36</v>
      </c>
      <c r="P1180" s="67" t="s">
        <v>491</v>
      </c>
      <c r="Q1180" s="67" t="s">
        <v>36</v>
      </c>
      <c r="R1180" s="67" t="s">
        <v>76</v>
      </c>
      <c r="S1180" s="67" t="s">
        <v>43</v>
      </c>
      <c r="T1180" s="67" t="s">
        <v>36</v>
      </c>
      <c r="U1180" s="67" t="s">
        <v>51</v>
      </c>
      <c r="V1180" s="67" t="s">
        <v>37</v>
      </c>
      <c r="W1180" s="67" t="s">
        <v>54</v>
      </c>
      <c r="X1180" s="67" t="s">
        <v>39</v>
      </c>
      <c r="Y1180" s="67" t="s">
        <v>117</v>
      </c>
      <c r="Z1180" s="67" t="s">
        <v>52</v>
      </c>
      <c r="AA1180" s="67" t="s">
        <v>759</v>
      </c>
      <c r="AB1180" s="67" t="s">
        <v>760</v>
      </c>
      <c r="AC1180" s="67" t="s">
        <v>761</v>
      </c>
      <c r="AD1180" s="67"/>
      <c r="AE1180" s="67"/>
    </row>
    <row r="1181" spans="1:31" hidden="1" x14ac:dyDescent="0.25">
      <c r="A1181" s="66">
        <v>43527</v>
      </c>
      <c r="B1181" s="67">
        <v>5399</v>
      </c>
      <c r="C1181" s="67">
        <v>5755</v>
      </c>
      <c r="D1181" s="67" t="s">
        <v>762</v>
      </c>
      <c r="E1181" s="67" t="s">
        <v>305</v>
      </c>
      <c r="F1181" s="67" t="s">
        <v>305</v>
      </c>
      <c r="G1181" s="68">
        <v>0.70833333333333337</v>
      </c>
      <c r="H1181" s="69" t="s">
        <v>1066</v>
      </c>
      <c r="I1181" s="69" t="s">
        <v>763</v>
      </c>
      <c r="J1181" s="67" t="s">
        <v>764</v>
      </c>
      <c r="K1181" s="67" t="s">
        <v>47</v>
      </c>
      <c r="L1181" s="67">
        <v>75</v>
      </c>
      <c r="M1181" s="67" t="s">
        <v>31</v>
      </c>
      <c r="N1181" s="67" t="s">
        <v>32</v>
      </c>
      <c r="O1181" s="67" t="s">
        <v>48</v>
      </c>
      <c r="P1181" s="67" t="s">
        <v>62</v>
      </c>
      <c r="Q1181" s="67" t="s">
        <v>60</v>
      </c>
      <c r="R1181" s="67" t="s">
        <v>35</v>
      </c>
      <c r="S1181" s="67" t="s">
        <v>57</v>
      </c>
      <c r="T1181" s="67" t="s">
        <v>36</v>
      </c>
      <c r="U1181" s="67" t="s">
        <v>44</v>
      </c>
      <c r="V1181" s="67" t="s">
        <v>37</v>
      </c>
      <c r="W1181" s="67" t="s">
        <v>38</v>
      </c>
      <c r="X1181" s="67" t="s">
        <v>71</v>
      </c>
      <c r="Y1181" s="67" t="s">
        <v>71</v>
      </c>
      <c r="Z1181" s="67" t="s">
        <v>45</v>
      </c>
      <c r="AA1181" s="67" t="s">
        <v>765</v>
      </c>
      <c r="AB1181" s="67" t="s">
        <v>766</v>
      </c>
      <c r="AC1181" s="67" t="s">
        <v>767</v>
      </c>
      <c r="AD1181" s="67"/>
      <c r="AE1181" s="67"/>
    </row>
    <row r="1182" spans="1:31" hidden="1" x14ac:dyDescent="0.25">
      <c r="A1182" s="66">
        <v>43527</v>
      </c>
      <c r="B1182" s="67">
        <v>5390</v>
      </c>
      <c r="C1182" s="67">
        <v>5746</v>
      </c>
      <c r="D1182" s="67" t="s">
        <v>474</v>
      </c>
      <c r="E1182" s="67" t="s">
        <v>404</v>
      </c>
      <c r="F1182" s="67" t="s">
        <v>405</v>
      </c>
      <c r="G1182" s="68">
        <v>0.45833333333333331</v>
      </c>
      <c r="H1182" s="69" t="s">
        <v>475</v>
      </c>
      <c r="I1182" s="69" t="s">
        <v>476</v>
      </c>
      <c r="J1182" s="67" t="s">
        <v>477</v>
      </c>
      <c r="K1182" s="67" t="s">
        <v>47</v>
      </c>
      <c r="L1182" s="67">
        <v>72</v>
      </c>
      <c r="M1182" s="67" t="s">
        <v>31</v>
      </c>
      <c r="N1182" s="67" t="s">
        <v>36</v>
      </c>
      <c r="O1182" s="67" t="s">
        <v>36</v>
      </c>
      <c r="P1182" s="67" t="s">
        <v>33</v>
      </c>
      <c r="Q1182" s="67" t="s">
        <v>60</v>
      </c>
      <c r="R1182" s="67" t="s">
        <v>76</v>
      </c>
      <c r="S1182" s="67" t="s">
        <v>43</v>
      </c>
      <c r="T1182" s="67" t="s">
        <v>36</v>
      </c>
      <c r="U1182" s="67" t="s">
        <v>70</v>
      </c>
      <c r="V1182" s="67" t="s">
        <v>37</v>
      </c>
      <c r="W1182" s="67" t="s">
        <v>54</v>
      </c>
      <c r="X1182" s="67" t="s">
        <v>39</v>
      </c>
      <c r="Y1182" s="67" t="s">
        <v>112</v>
      </c>
      <c r="Z1182" s="67" t="s">
        <v>52</v>
      </c>
      <c r="AA1182" s="67" t="s">
        <v>478</v>
      </c>
      <c r="AB1182" s="67" t="s">
        <v>479</v>
      </c>
      <c r="AC1182" s="67"/>
      <c r="AD1182" s="67"/>
      <c r="AE1182" s="67"/>
    </row>
    <row r="1183" spans="1:31" hidden="1" x14ac:dyDescent="0.25">
      <c r="A1183" s="66">
        <v>43526</v>
      </c>
      <c r="B1183" s="67">
        <v>5394</v>
      </c>
      <c r="C1183" s="67">
        <v>5750</v>
      </c>
      <c r="D1183" s="67" t="s">
        <v>768</v>
      </c>
      <c r="E1183" s="67" t="s">
        <v>577</v>
      </c>
      <c r="F1183" s="67" t="s">
        <v>46</v>
      </c>
      <c r="G1183" s="68"/>
      <c r="H1183" s="69" t="s">
        <v>769</v>
      </c>
      <c r="I1183" s="69" t="s">
        <v>770</v>
      </c>
      <c r="J1183" s="67" t="s">
        <v>771</v>
      </c>
      <c r="K1183" s="67" t="s">
        <v>30</v>
      </c>
      <c r="L1183" s="67"/>
      <c r="M1183" s="67" t="s">
        <v>31</v>
      </c>
      <c r="N1183" s="67" t="s">
        <v>32</v>
      </c>
      <c r="O1183" s="67" t="s">
        <v>48</v>
      </c>
      <c r="P1183" s="67" t="s">
        <v>49</v>
      </c>
      <c r="Q1183" s="67" t="s">
        <v>36</v>
      </c>
      <c r="R1183" s="67" t="s">
        <v>56</v>
      </c>
      <c r="S1183" s="67" t="s">
        <v>57</v>
      </c>
      <c r="T1183" s="67" t="s">
        <v>36</v>
      </c>
      <c r="U1183" s="67" t="s">
        <v>51</v>
      </c>
      <c r="V1183" s="67" t="s">
        <v>37</v>
      </c>
      <c r="W1183" s="67" t="s">
        <v>38</v>
      </c>
      <c r="X1183" s="67" t="s">
        <v>39</v>
      </c>
      <c r="Y1183" s="67" t="s">
        <v>39</v>
      </c>
      <c r="Z1183" s="67" t="s">
        <v>120</v>
      </c>
      <c r="AA1183" s="67" t="s">
        <v>772</v>
      </c>
      <c r="AB1183" s="67"/>
      <c r="AC1183" s="67"/>
      <c r="AD1183" s="67"/>
      <c r="AE1183" s="67"/>
    </row>
    <row r="1184" spans="1:31" hidden="1" x14ac:dyDescent="0.25">
      <c r="A1184" s="66">
        <v>43526</v>
      </c>
      <c r="B1184" s="67">
        <v>5393</v>
      </c>
      <c r="C1184" s="67">
        <v>5749</v>
      </c>
      <c r="D1184" s="67" t="s">
        <v>773</v>
      </c>
      <c r="E1184" s="67" t="s">
        <v>74</v>
      </c>
      <c r="F1184" s="67" t="s">
        <v>74</v>
      </c>
      <c r="G1184" s="68">
        <v>0.75</v>
      </c>
      <c r="H1184" s="69" t="s">
        <v>774</v>
      </c>
      <c r="I1184" s="69" t="s">
        <v>775</v>
      </c>
      <c r="J1184" s="67" t="s">
        <v>776</v>
      </c>
      <c r="K1184" s="67" t="s">
        <v>47</v>
      </c>
      <c r="L1184" s="67">
        <v>52</v>
      </c>
      <c r="M1184" s="67" t="s">
        <v>31</v>
      </c>
      <c r="N1184" s="67" t="s">
        <v>32</v>
      </c>
      <c r="O1184" s="67" t="s">
        <v>48</v>
      </c>
      <c r="P1184" s="67" t="s">
        <v>33</v>
      </c>
      <c r="Q1184" s="67" t="s">
        <v>36</v>
      </c>
      <c r="R1184" s="67" t="s">
        <v>35</v>
      </c>
      <c r="S1184" s="67" t="s">
        <v>346</v>
      </c>
      <c r="T1184" s="67" t="s">
        <v>36</v>
      </c>
      <c r="U1184" s="67" t="s">
        <v>70</v>
      </c>
      <c r="V1184" s="67" t="s">
        <v>37</v>
      </c>
      <c r="W1184" s="67" t="s">
        <v>38</v>
      </c>
      <c r="X1184" s="67" t="s">
        <v>71</v>
      </c>
      <c r="Y1184" s="67" t="s">
        <v>103</v>
      </c>
      <c r="Z1184" s="67" t="s">
        <v>52</v>
      </c>
      <c r="AA1184" s="67" t="s">
        <v>777</v>
      </c>
      <c r="AB1184" s="67" t="s">
        <v>778</v>
      </c>
      <c r="AC1184" s="67"/>
      <c r="AD1184" s="67"/>
      <c r="AE1184" s="67"/>
    </row>
    <row r="1185" spans="1:31" hidden="1" x14ac:dyDescent="0.25">
      <c r="A1185" s="66">
        <v>43526</v>
      </c>
      <c r="B1185" s="67">
        <v>5392</v>
      </c>
      <c r="C1185" s="67">
        <v>5748</v>
      </c>
      <c r="D1185" s="67" t="s">
        <v>480</v>
      </c>
      <c r="E1185" s="67" t="s">
        <v>63</v>
      </c>
      <c r="F1185" s="67" t="s">
        <v>41</v>
      </c>
      <c r="G1185" s="68"/>
      <c r="H1185" s="69" t="s">
        <v>481</v>
      </c>
      <c r="I1185" s="69" t="s">
        <v>482</v>
      </c>
      <c r="J1185" s="67" t="s">
        <v>483</v>
      </c>
      <c r="K1185" s="67" t="s">
        <v>47</v>
      </c>
      <c r="L1185" s="67"/>
      <c r="M1185" s="67" t="s">
        <v>31</v>
      </c>
      <c r="N1185" s="67" t="s">
        <v>32</v>
      </c>
      <c r="O1185" s="67" t="s">
        <v>48</v>
      </c>
      <c r="P1185" s="67" t="s">
        <v>62</v>
      </c>
      <c r="Q1185" s="67" t="s">
        <v>36</v>
      </c>
      <c r="R1185" s="67" t="s">
        <v>35</v>
      </c>
      <c r="S1185" s="67" t="s">
        <v>3823</v>
      </c>
      <c r="T1185" s="67" t="s">
        <v>36</v>
      </c>
      <c r="U1185" s="67" t="s">
        <v>44</v>
      </c>
      <c r="V1185" s="67" t="s">
        <v>37</v>
      </c>
      <c r="W1185" s="67" t="s">
        <v>386</v>
      </c>
      <c r="X1185" s="67" t="s">
        <v>71</v>
      </c>
      <c r="Y1185" s="67" t="s">
        <v>117</v>
      </c>
      <c r="Z1185" s="67" t="s">
        <v>45</v>
      </c>
      <c r="AA1185" s="67" t="s">
        <v>484</v>
      </c>
      <c r="AB1185" s="67" t="s">
        <v>485</v>
      </c>
      <c r="AC1185" s="67" t="s">
        <v>486</v>
      </c>
      <c r="AD1185" s="67"/>
      <c r="AE1185" s="67"/>
    </row>
    <row r="1186" spans="1:31" hidden="1" x14ac:dyDescent="0.25">
      <c r="A1186" s="66">
        <v>43526</v>
      </c>
      <c r="B1186" s="67">
        <v>5391</v>
      </c>
      <c r="C1186" s="67">
        <v>5747</v>
      </c>
      <c r="D1186" s="67" t="s">
        <v>487</v>
      </c>
      <c r="E1186" s="67" t="s">
        <v>79</v>
      </c>
      <c r="F1186" s="67" t="s">
        <v>59</v>
      </c>
      <c r="G1186" s="68">
        <v>0.20347222222222222</v>
      </c>
      <c r="H1186" s="69" t="s">
        <v>488</v>
      </c>
      <c r="I1186" s="69" t="s">
        <v>489</v>
      </c>
      <c r="J1186" s="67" t="s">
        <v>490</v>
      </c>
      <c r="K1186" s="67" t="s">
        <v>47</v>
      </c>
      <c r="L1186" s="67">
        <v>19</v>
      </c>
      <c r="M1186" s="67" t="s">
        <v>31</v>
      </c>
      <c r="N1186" s="67" t="s">
        <v>32</v>
      </c>
      <c r="O1186" s="67" t="s">
        <v>48</v>
      </c>
      <c r="P1186" s="67" t="s">
        <v>491</v>
      </c>
      <c r="Q1186" s="67" t="s">
        <v>492</v>
      </c>
      <c r="R1186" s="67" t="s">
        <v>56</v>
      </c>
      <c r="S1186" s="67" t="s">
        <v>61</v>
      </c>
      <c r="T1186" s="67" t="s">
        <v>36</v>
      </c>
      <c r="U1186" s="67" t="s">
        <v>51</v>
      </c>
      <c r="V1186" s="67" t="s">
        <v>37</v>
      </c>
      <c r="W1186" s="67" t="s">
        <v>38</v>
      </c>
      <c r="X1186" s="67" t="s">
        <v>71</v>
      </c>
      <c r="Y1186" s="67" t="s">
        <v>112</v>
      </c>
      <c r="Z1186" s="67" t="s">
        <v>40</v>
      </c>
      <c r="AA1186" s="67" t="s">
        <v>493</v>
      </c>
      <c r="AB1186" s="67" t="s">
        <v>494</v>
      </c>
      <c r="AC1186" s="67" t="s">
        <v>495</v>
      </c>
      <c r="AD1186" s="67"/>
      <c r="AE1186" s="67"/>
    </row>
    <row r="1187" spans="1:31" hidden="1" x14ac:dyDescent="0.25">
      <c r="A1187" s="66">
        <v>43523</v>
      </c>
      <c r="B1187" s="67">
        <v>5397</v>
      </c>
      <c r="C1187" s="67">
        <v>5753</v>
      </c>
      <c r="D1187" s="67" t="s">
        <v>496</v>
      </c>
      <c r="E1187" s="67" t="s">
        <v>497</v>
      </c>
      <c r="F1187" s="67" t="s">
        <v>46</v>
      </c>
      <c r="G1187" s="68"/>
      <c r="H1187" s="69" t="s">
        <v>498</v>
      </c>
      <c r="I1187" s="69" t="s">
        <v>499</v>
      </c>
      <c r="J1187" s="67" t="s">
        <v>500</v>
      </c>
      <c r="K1187" s="67" t="s">
        <v>30</v>
      </c>
      <c r="L1187" s="67">
        <v>69</v>
      </c>
      <c r="M1187" s="67" t="s">
        <v>31</v>
      </c>
      <c r="N1187" s="67" t="s">
        <v>32</v>
      </c>
      <c r="O1187" s="67" t="s">
        <v>48</v>
      </c>
      <c r="P1187" s="67" t="s">
        <v>33</v>
      </c>
      <c r="Q1187" s="67" t="s">
        <v>60</v>
      </c>
      <c r="R1187" s="67" t="s">
        <v>35</v>
      </c>
      <c r="S1187" s="67" t="s">
        <v>501</v>
      </c>
      <c r="T1187" s="67" t="s">
        <v>502</v>
      </c>
      <c r="U1187" s="67" t="s">
        <v>70</v>
      </c>
      <c r="V1187" s="67" t="s">
        <v>37</v>
      </c>
      <c r="W1187" s="67" t="s">
        <v>38</v>
      </c>
      <c r="X1187" s="67" t="s">
        <v>71</v>
      </c>
      <c r="Y1187" s="67" t="s">
        <v>71</v>
      </c>
      <c r="Z1187" s="67" t="s">
        <v>40</v>
      </c>
      <c r="AA1187" s="67" t="s">
        <v>503</v>
      </c>
      <c r="AB1187" s="67" t="s">
        <v>504</v>
      </c>
      <c r="AC1187" s="67" t="s">
        <v>505</v>
      </c>
      <c r="AD1187" s="67"/>
      <c r="AE1187" s="67"/>
    </row>
    <row r="1188" spans="1:31" hidden="1" x14ac:dyDescent="0.25">
      <c r="A1188" s="66">
        <v>43523</v>
      </c>
      <c r="B1188" s="67">
        <v>5389</v>
      </c>
      <c r="C1188" s="67">
        <v>5745</v>
      </c>
      <c r="D1188" s="67" t="s">
        <v>506</v>
      </c>
      <c r="E1188" s="67" t="s">
        <v>106</v>
      </c>
      <c r="F1188" s="67" t="s">
        <v>41</v>
      </c>
      <c r="G1188" s="68">
        <v>0.3888888888888889</v>
      </c>
      <c r="H1188" s="69" t="s">
        <v>507</v>
      </c>
      <c r="I1188" s="69" t="s">
        <v>508</v>
      </c>
      <c r="J1188" s="67" t="s">
        <v>509</v>
      </c>
      <c r="K1188" s="67" t="s">
        <v>47</v>
      </c>
      <c r="L1188" s="67">
        <v>55</v>
      </c>
      <c r="M1188" s="67" t="s">
        <v>31</v>
      </c>
      <c r="N1188" s="67" t="s">
        <v>32</v>
      </c>
      <c r="O1188" s="67" t="s">
        <v>36</v>
      </c>
      <c r="P1188" s="67" t="s">
        <v>33</v>
      </c>
      <c r="Q1188" s="67" t="s">
        <v>36</v>
      </c>
      <c r="R1188" s="67" t="s">
        <v>35</v>
      </c>
      <c r="S1188" s="67" t="s">
        <v>43</v>
      </c>
      <c r="T1188" s="67" t="s">
        <v>36</v>
      </c>
      <c r="U1188" s="67" t="s">
        <v>44</v>
      </c>
      <c r="V1188" s="67" t="s">
        <v>37</v>
      </c>
      <c r="W1188" s="67" t="s">
        <v>36</v>
      </c>
      <c r="X1188" s="67" t="s">
        <v>39</v>
      </c>
      <c r="Y1188" s="67" t="s">
        <v>103</v>
      </c>
      <c r="Z1188" s="67" t="s">
        <v>45</v>
      </c>
      <c r="AA1188" s="67" t="s">
        <v>510</v>
      </c>
      <c r="AB1188" s="67" t="s">
        <v>511</v>
      </c>
      <c r="AC1188" s="67" t="s">
        <v>512</v>
      </c>
      <c r="AD1188" s="67" t="s">
        <v>513</v>
      </c>
      <c r="AE1188" s="67" t="s">
        <v>514</v>
      </c>
    </row>
    <row r="1189" spans="1:31" hidden="1" x14ac:dyDescent="0.25">
      <c r="A1189" s="66">
        <v>43522</v>
      </c>
      <c r="B1189" s="67">
        <v>5396</v>
      </c>
      <c r="C1189" s="67">
        <v>5752</v>
      </c>
      <c r="D1189" s="67" t="s">
        <v>515</v>
      </c>
      <c r="E1189" s="67" t="s">
        <v>404</v>
      </c>
      <c r="F1189" s="67" t="s">
        <v>405</v>
      </c>
      <c r="G1189" s="68"/>
      <c r="H1189" s="69" t="s">
        <v>516</v>
      </c>
      <c r="I1189" s="69" t="s">
        <v>517</v>
      </c>
      <c r="J1189" s="67" t="s">
        <v>518</v>
      </c>
      <c r="K1189" s="67" t="s">
        <v>47</v>
      </c>
      <c r="L1189" s="67">
        <v>80</v>
      </c>
      <c r="M1189" s="67" t="s">
        <v>130</v>
      </c>
      <c r="N1189" s="67" t="s">
        <v>519</v>
      </c>
      <c r="O1189" s="67" t="s">
        <v>53</v>
      </c>
      <c r="P1189" s="67" t="s">
        <v>520</v>
      </c>
      <c r="Q1189" s="67" t="s">
        <v>60</v>
      </c>
      <c r="R1189" s="67" t="s">
        <v>35</v>
      </c>
      <c r="S1189" s="67" t="s">
        <v>521</v>
      </c>
      <c r="T1189" s="67" t="s">
        <v>502</v>
      </c>
      <c r="U1189" s="67" t="s">
        <v>70</v>
      </c>
      <c r="V1189" s="67" t="s">
        <v>37</v>
      </c>
      <c r="W1189" s="67" t="s">
        <v>54</v>
      </c>
      <c r="X1189" s="67" t="s">
        <v>71</v>
      </c>
      <c r="Y1189" s="67" t="s">
        <v>71</v>
      </c>
      <c r="Z1189" s="67" t="s">
        <v>40</v>
      </c>
      <c r="AA1189" s="67" t="s">
        <v>522</v>
      </c>
      <c r="AB1189" s="67"/>
      <c r="AC1189" s="67"/>
      <c r="AD1189" s="67"/>
      <c r="AE1189" s="67"/>
    </row>
    <row r="1190" spans="1:31" hidden="1" x14ac:dyDescent="0.25">
      <c r="A1190" s="66">
        <v>43522</v>
      </c>
      <c r="B1190" s="67">
        <v>5388</v>
      </c>
      <c r="C1190" s="67">
        <v>5744</v>
      </c>
      <c r="D1190" s="67" t="s">
        <v>523</v>
      </c>
      <c r="E1190" s="67" t="s">
        <v>125</v>
      </c>
      <c r="F1190" s="67" t="s">
        <v>46</v>
      </c>
      <c r="G1190" s="68"/>
      <c r="H1190" s="69" t="s">
        <v>524</v>
      </c>
      <c r="I1190" s="69" t="s">
        <v>525</v>
      </c>
      <c r="J1190" s="67" t="s">
        <v>526</v>
      </c>
      <c r="K1190" s="67" t="s">
        <v>47</v>
      </c>
      <c r="L1190" s="67"/>
      <c r="M1190" s="67" t="s">
        <v>36</v>
      </c>
      <c r="N1190" s="67" t="s">
        <v>36</v>
      </c>
      <c r="O1190" s="67" t="s">
        <v>36</v>
      </c>
      <c r="P1190" s="67" t="s">
        <v>42</v>
      </c>
      <c r="Q1190" s="67" t="s">
        <v>36</v>
      </c>
      <c r="R1190" s="67" t="s">
        <v>35</v>
      </c>
      <c r="S1190" s="67" t="s">
        <v>3823</v>
      </c>
      <c r="T1190" s="67" t="s">
        <v>36</v>
      </c>
      <c r="U1190" s="67" t="s">
        <v>44</v>
      </c>
      <c r="V1190" s="67" t="s">
        <v>37</v>
      </c>
      <c r="W1190" s="67" t="s">
        <v>36</v>
      </c>
      <c r="X1190" s="67" t="s">
        <v>39</v>
      </c>
      <c r="Y1190" s="67" t="s">
        <v>103</v>
      </c>
      <c r="Z1190" s="67" t="s">
        <v>52</v>
      </c>
      <c r="AA1190" s="67" t="s">
        <v>527</v>
      </c>
      <c r="AB1190" s="67" t="s">
        <v>528</v>
      </c>
      <c r="AC1190" s="67" t="s">
        <v>529</v>
      </c>
      <c r="AD1190" s="67"/>
      <c r="AE1190" s="67"/>
    </row>
    <row r="1191" spans="1:31" hidden="1" x14ac:dyDescent="0.25">
      <c r="A1191" s="66">
        <v>43521</v>
      </c>
      <c r="B1191" s="67">
        <v>5385</v>
      </c>
      <c r="C1191" s="67">
        <v>5738</v>
      </c>
      <c r="D1191" s="67" t="s">
        <v>530</v>
      </c>
      <c r="E1191" s="67" t="s">
        <v>58</v>
      </c>
      <c r="F1191" s="67" t="s">
        <v>59</v>
      </c>
      <c r="G1191" s="68">
        <v>0.71875</v>
      </c>
      <c r="H1191" s="69" t="s">
        <v>531</v>
      </c>
      <c r="I1191" s="69" t="s">
        <v>532</v>
      </c>
      <c r="J1191" s="67" t="s">
        <v>533</v>
      </c>
      <c r="K1191" s="67" t="s">
        <v>47</v>
      </c>
      <c r="L1191" s="67">
        <v>15</v>
      </c>
      <c r="M1191" s="67" t="s">
        <v>31</v>
      </c>
      <c r="N1191" s="67" t="s">
        <v>459</v>
      </c>
      <c r="O1191" s="67" t="s">
        <v>48</v>
      </c>
      <c r="P1191" s="67" t="s">
        <v>49</v>
      </c>
      <c r="Q1191" s="67" t="s">
        <v>34</v>
      </c>
      <c r="R1191" s="67" t="s">
        <v>50</v>
      </c>
      <c r="S1191" s="67" t="s">
        <v>57</v>
      </c>
      <c r="T1191" s="67" t="s">
        <v>36</v>
      </c>
      <c r="U1191" s="67" t="s">
        <v>51</v>
      </c>
      <c r="V1191" s="67" t="s">
        <v>37</v>
      </c>
      <c r="W1191" s="67" t="s">
        <v>54</v>
      </c>
      <c r="X1191" s="67" t="s">
        <v>39</v>
      </c>
      <c r="Y1191" s="67" t="s">
        <v>112</v>
      </c>
      <c r="Z1191" s="67" t="s">
        <v>40</v>
      </c>
      <c r="AA1191" s="67" t="s">
        <v>534</v>
      </c>
      <c r="AB1191" s="67"/>
      <c r="AC1191" s="67"/>
      <c r="AD1191" s="67"/>
      <c r="AE1191" s="67"/>
    </row>
    <row r="1192" spans="1:31" hidden="1" x14ac:dyDescent="0.25">
      <c r="A1192" s="66">
        <v>43521</v>
      </c>
      <c r="B1192" s="67">
        <v>5385</v>
      </c>
      <c r="C1192" s="67">
        <v>5739</v>
      </c>
      <c r="D1192" s="67" t="s">
        <v>530</v>
      </c>
      <c r="E1192" s="67" t="s">
        <v>58</v>
      </c>
      <c r="F1192" s="67" t="s">
        <v>59</v>
      </c>
      <c r="G1192" s="68">
        <v>0.71875</v>
      </c>
      <c r="H1192" s="69" t="s">
        <v>531</v>
      </c>
      <c r="I1192" s="69" t="s">
        <v>532</v>
      </c>
      <c r="J1192" s="67" t="s">
        <v>533</v>
      </c>
      <c r="K1192" s="67" t="s">
        <v>47</v>
      </c>
      <c r="L1192" s="67">
        <v>15</v>
      </c>
      <c r="M1192" s="67" t="s">
        <v>31</v>
      </c>
      <c r="N1192" s="67" t="s">
        <v>459</v>
      </c>
      <c r="O1192" s="67" t="s">
        <v>48</v>
      </c>
      <c r="P1192" s="67" t="s">
        <v>49</v>
      </c>
      <c r="Q1192" s="67" t="s">
        <v>34</v>
      </c>
      <c r="R1192" s="67" t="s">
        <v>50</v>
      </c>
      <c r="S1192" s="67" t="s">
        <v>57</v>
      </c>
      <c r="T1192" s="67" t="s">
        <v>36</v>
      </c>
      <c r="U1192" s="67" t="s">
        <v>51</v>
      </c>
      <c r="V1192" s="67" t="s">
        <v>37</v>
      </c>
      <c r="W1192" s="67" t="s">
        <v>54</v>
      </c>
      <c r="X1192" s="67" t="s">
        <v>39</v>
      </c>
      <c r="Y1192" s="67" t="s">
        <v>112</v>
      </c>
      <c r="Z1192" s="67" t="s">
        <v>40</v>
      </c>
      <c r="AA1192" s="67" t="s">
        <v>534</v>
      </c>
      <c r="AB1192" s="67"/>
      <c r="AC1192" s="67"/>
      <c r="AD1192" s="67"/>
      <c r="AE1192" s="67"/>
    </row>
    <row r="1193" spans="1:31" hidden="1" x14ac:dyDescent="0.25">
      <c r="A1193" s="66">
        <v>43521</v>
      </c>
      <c r="B1193" s="67">
        <v>5385</v>
      </c>
      <c r="C1193" s="67">
        <v>5740</v>
      </c>
      <c r="D1193" s="67" t="s">
        <v>530</v>
      </c>
      <c r="E1193" s="67" t="s">
        <v>58</v>
      </c>
      <c r="F1193" s="67" t="s">
        <v>59</v>
      </c>
      <c r="G1193" s="68">
        <v>0.71875</v>
      </c>
      <c r="H1193" s="69" t="s">
        <v>531</v>
      </c>
      <c r="I1193" s="69" t="s">
        <v>532</v>
      </c>
      <c r="J1193" s="67" t="s">
        <v>533</v>
      </c>
      <c r="K1193" s="67" t="s">
        <v>47</v>
      </c>
      <c r="L1193" s="67">
        <v>15</v>
      </c>
      <c r="M1193" s="67" t="s">
        <v>31</v>
      </c>
      <c r="N1193" s="67" t="s">
        <v>459</v>
      </c>
      <c r="O1193" s="67" t="s">
        <v>48</v>
      </c>
      <c r="P1193" s="67" t="s">
        <v>49</v>
      </c>
      <c r="Q1193" s="67" t="s">
        <v>34</v>
      </c>
      <c r="R1193" s="67" t="s">
        <v>50</v>
      </c>
      <c r="S1193" s="67" t="s">
        <v>57</v>
      </c>
      <c r="T1193" s="67" t="s">
        <v>36</v>
      </c>
      <c r="U1193" s="67" t="s">
        <v>51</v>
      </c>
      <c r="V1193" s="67" t="s">
        <v>37</v>
      </c>
      <c r="W1193" s="67" t="s">
        <v>54</v>
      </c>
      <c r="X1193" s="67" t="s">
        <v>39</v>
      </c>
      <c r="Y1193" s="67" t="s">
        <v>112</v>
      </c>
      <c r="Z1193" s="67" t="s">
        <v>40</v>
      </c>
      <c r="AA1193" s="67" t="s">
        <v>534</v>
      </c>
      <c r="AB1193" s="67"/>
      <c r="AC1193" s="67"/>
      <c r="AD1193" s="67"/>
      <c r="AE1193" s="67"/>
    </row>
    <row r="1194" spans="1:31" x14ac:dyDescent="0.25">
      <c r="A1194" s="66">
        <v>43520</v>
      </c>
      <c r="B1194" s="67">
        <v>5433</v>
      </c>
      <c r="C1194" s="67">
        <v>5803</v>
      </c>
      <c r="D1194" s="67" t="s">
        <v>1067</v>
      </c>
      <c r="E1194" s="67" t="s">
        <v>693</v>
      </c>
      <c r="F1194" s="67" t="s">
        <v>123</v>
      </c>
      <c r="G1194" s="68">
        <v>0.53125</v>
      </c>
      <c r="H1194" s="69" t="s">
        <v>1068</v>
      </c>
      <c r="I1194" s="69" t="s">
        <v>6642</v>
      </c>
      <c r="J1194" s="67" t="s">
        <v>1069</v>
      </c>
      <c r="K1194" s="67" t="s">
        <v>47</v>
      </c>
      <c r="L1194" s="67">
        <v>25</v>
      </c>
      <c r="M1194" s="67" t="s">
        <v>31</v>
      </c>
      <c r="N1194" s="67" t="s">
        <v>459</v>
      </c>
      <c r="O1194" s="67" t="s">
        <v>48</v>
      </c>
      <c r="P1194" s="67" t="s">
        <v>49</v>
      </c>
      <c r="Q1194" s="67" t="s">
        <v>36</v>
      </c>
      <c r="R1194" s="67" t="s">
        <v>50</v>
      </c>
      <c r="S1194" s="67" t="s">
        <v>43</v>
      </c>
      <c r="T1194" s="67" t="s">
        <v>75</v>
      </c>
      <c r="U1194" s="67" t="s">
        <v>51</v>
      </c>
      <c r="V1194" s="67" t="s">
        <v>37</v>
      </c>
      <c r="W1194" s="67" t="s">
        <v>149</v>
      </c>
      <c r="X1194" s="67" t="s">
        <v>39</v>
      </c>
      <c r="Y1194" s="67" t="s">
        <v>104</v>
      </c>
      <c r="Z1194" s="67" t="s">
        <v>52</v>
      </c>
      <c r="AA1194" s="67" t="s">
        <v>1070</v>
      </c>
      <c r="AB1194" s="67"/>
      <c r="AC1194" s="67"/>
      <c r="AD1194" s="67"/>
      <c r="AE1194" s="67"/>
    </row>
    <row r="1195" spans="1:31" hidden="1" x14ac:dyDescent="0.25">
      <c r="A1195" s="66">
        <v>43520</v>
      </c>
      <c r="B1195" s="67">
        <v>5386</v>
      </c>
      <c r="C1195" s="67">
        <v>5741</v>
      </c>
      <c r="D1195" s="67" t="s">
        <v>535</v>
      </c>
      <c r="E1195" s="67" t="s">
        <v>536</v>
      </c>
      <c r="F1195" s="67" t="s">
        <v>537</v>
      </c>
      <c r="G1195" s="68">
        <v>0.8125</v>
      </c>
      <c r="H1195" s="69" t="s">
        <v>538</v>
      </c>
      <c r="I1195" s="69" t="s">
        <v>539</v>
      </c>
      <c r="J1195" s="67" t="s">
        <v>540</v>
      </c>
      <c r="K1195" s="67" t="s">
        <v>47</v>
      </c>
      <c r="L1195" s="67">
        <v>12</v>
      </c>
      <c r="M1195" s="67" t="s">
        <v>31</v>
      </c>
      <c r="N1195" s="67" t="s">
        <v>541</v>
      </c>
      <c r="O1195" s="67" t="s">
        <v>48</v>
      </c>
      <c r="P1195" s="67" t="s">
        <v>49</v>
      </c>
      <c r="Q1195" s="67" t="s">
        <v>36</v>
      </c>
      <c r="R1195" s="67" t="s">
        <v>50</v>
      </c>
      <c r="S1195" s="67" t="s">
        <v>57</v>
      </c>
      <c r="T1195" s="67" t="s">
        <v>36</v>
      </c>
      <c r="U1195" s="67" t="s">
        <v>51</v>
      </c>
      <c r="V1195" s="67" t="s">
        <v>37</v>
      </c>
      <c r="W1195" s="67" t="s">
        <v>38</v>
      </c>
      <c r="X1195" s="67" t="s">
        <v>39</v>
      </c>
      <c r="Y1195" s="67" t="s">
        <v>542</v>
      </c>
      <c r="Z1195" s="67" t="s">
        <v>52</v>
      </c>
      <c r="AA1195" s="67" t="s">
        <v>543</v>
      </c>
      <c r="AB1195" s="67" t="s">
        <v>544</v>
      </c>
      <c r="AC1195" s="67"/>
      <c r="AD1195" s="67"/>
      <c r="AE1195" s="67"/>
    </row>
    <row r="1196" spans="1:31" hidden="1" x14ac:dyDescent="0.25">
      <c r="A1196" s="66">
        <v>43520</v>
      </c>
      <c r="B1196" s="67">
        <v>5386</v>
      </c>
      <c r="C1196" s="67">
        <v>5742</v>
      </c>
      <c r="D1196" s="67" t="s">
        <v>535</v>
      </c>
      <c r="E1196" s="67" t="s">
        <v>536</v>
      </c>
      <c r="F1196" s="67" t="s">
        <v>537</v>
      </c>
      <c r="G1196" s="68">
        <v>0.8125</v>
      </c>
      <c r="H1196" s="69" t="s">
        <v>538</v>
      </c>
      <c r="I1196" s="69" t="s">
        <v>539</v>
      </c>
      <c r="J1196" s="67" t="s">
        <v>540</v>
      </c>
      <c r="K1196" s="67" t="s">
        <v>47</v>
      </c>
      <c r="L1196" s="67">
        <v>12</v>
      </c>
      <c r="M1196" s="67" t="s">
        <v>31</v>
      </c>
      <c r="N1196" s="67" t="s">
        <v>541</v>
      </c>
      <c r="O1196" s="67" t="s">
        <v>48</v>
      </c>
      <c r="P1196" s="67" t="s">
        <v>49</v>
      </c>
      <c r="Q1196" s="67" t="s">
        <v>36</v>
      </c>
      <c r="R1196" s="67" t="s">
        <v>50</v>
      </c>
      <c r="S1196" s="67" t="s">
        <v>57</v>
      </c>
      <c r="T1196" s="67" t="s">
        <v>36</v>
      </c>
      <c r="U1196" s="67" t="s">
        <v>51</v>
      </c>
      <c r="V1196" s="67" t="s">
        <v>37</v>
      </c>
      <c r="W1196" s="67" t="s">
        <v>38</v>
      </c>
      <c r="X1196" s="67" t="s">
        <v>39</v>
      </c>
      <c r="Y1196" s="67" t="s">
        <v>542</v>
      </c>
      <c r="Z1196" s="67" t="s">
        <v>52</v>
      </c>
      <c r="AA1196" s="67" t="s">
        <v>543</v>
      </c>
      <c r="AB1196" s="67" t="s">
        <v>544</v>
      </c>
      <c r="AC1196" s="67"/>
      <c r="AD1196" s="67"/>
      <c r="AE1196" s="67"/>
    </row>
    <row r="1197" spans="1:31" hidden="1" x14ac:dyDescent="0.25">
      <c r="A1197" s="66">
        <v>43520</v>
      </c>
      <c r="B1197" s="67">
        <v>5384</v>
      </c>
      <c r="C1197" s="67">
        <v>5737</v>
      </c>
      <c r="D1197" s="67" t="s">
        <v>545</v>
      </c>
      <c r="E1197" s="67" t="s">
        <v>546</v>
      </c>
      <c r="F1197" s="67" t="s">
        <v>55</v>
      </c>
      <c r="G1197" s="68">
        <v>0.3125</v>
      </c>
      <c r="H1197" s="69" t="s">
        <v>547</v>
      </c>
      <c r="I1197" s="69" t="s">
        <v>548</v>
      </c>
      <c r="J1197" s="67" t="s">
        <v>549</v>
      </c>
      <c r="K1197" s="67" t="s">
        <v>47</v>
      </c>
      <c r="L1197" s="67"/>
      <c r="M1197" s="67" t="s">
        <v>31</v>
      </c>
      <c r="N1197" s="67" t="s">
        <v>126</v>
      </c>
      <c r="O1197" s="67" t="s">
        <v>48</v>
      </c>
      <c r="P1197" s="67" t="s">
        <v>49</v>
      </c>
      <c r="Q1197" s="67" t="s">
        <v>36</v>
      </c>
      <c r="R1197" s="67" t="s">
        <v>50</v>
      </c>
      <c r="S1197" s="67" t="s">
        <v>57</v>
      </c>
      <c r="T1197" s="67" t="s">
        <v>36</v>
      </c>
      <c r="U1197" s="67" t="s">
        <v>51</v>
      </c>
      <c r="V1197" s="67" t="s">
        <v>37</v>
      </c>
      <c r="W1197" s="67" t="s">
        <v>301</v>
      </c>
      <c r="X1197" s="67" t="s">
        <v>39</v>
      </c>
      <c r="Y1197" s="67" t="s">
        <v>104</v>
      </c>
      <c r="Z1197" s="67" t="s">
        <v>52</v>
      </c>
      <c r="AA1197" s="67" t="s">
        <v>550</v>
      </c>
      <c r="AB1197" s="67"/>
      <c r="AC1197" s="67"/>
      <c r="AD1197" s="67"/>
      <c r="AE1197" s="67"/>
    </row>
    <row r="1198" spans="1:31" hidden="1" x14ac:dyDescent="0.25">
      <c r="A1198" s="66">
        <v>43519</v>
      </c>
      <c r="B1198" s="67">
        <v>5387</v>
      </c>
      <c r="C1198" s="67">
        <v>5743</v>
      </c>
      <c r="D1198" s="67" t="s">
        <v>551</v>
      </c>
      <c r="E1198" s="67" t="s">
        <v>552</v>
      </c>
      <c r="F1198" s="67" t="s">
        <v>537</v>
      </c>
      <c r="G1198" s="68"/>
      <c r="H1198" s="69" t="s">
        <v>553</v>
      </c>
      <c r="I1198" s="69" t="s">
        <v>554</v>
      </c>
      <c r="J1198" s="67" t="s">
        <v>555</v>
      </c>
      <c r="K1198" s="67" t="s">
        <v>30</v>
      </c>
      <c r="L1198" s="67">
        <v>70</v>
      </c>
      <c r="M1198" s="67" t="s">
        <v>31</v>
      </c>
      <c r="N1198" s="67" t="s">
        <v>36</v>
      </c>
      <c r="O1198" s="67" t="s">
        <v>48</v>
      </c>
      <c r="P1198" s="67" t="s">
        <v>62</v>
      </c>
      <c r="Q1198" s="67" t="s">
        <v>60</v>
      </c>
      <c r="R1198" s="67" t="s">
        <v>35</v>
      </c>
      <c r="S1198" s="67" t="s">
        <v>57</v>
      </c>
      <c r="T1198" s="67" t="s">
        <v>36</v>
      </c>
      <c r="U1198" s="67" t="s">
        <v>44</v>
      </c>
      <c r="V1198" s="67" t="s">
        <v>37</v>
      </c>
      <c r="W1198" s="67" t="s">
        <v>38</v>
      </c>
      <c r="X1198" s="67" t="s">
        <v>39</v>
      </c>
      <c r="Y1198" s="67" t="s">
        <v>103</v>
      </c>
      <c r="Z1198" s="67" t="s">
        <v>45</v>
      </c>
      <c r="AA1198" s="67" t="s">
        <v>556</v>
      </c>
      <c r="AB1198" s="67"/>
      <c r="AC1198" s="67"/>
      <c r="AD1198" s="67"/>
      <c r="AE1198" s="67"/>
    </row>
    <row r="1199" spans="1:31" hidden="1" x14ac:dyDescent="0.25">
      <c r="A1199" s="66">
        <v>43519</v>
      </c>
      <c r="B1199" s="67">
        <v>5383</v>
      </c>
      <c r="C1199" s="67">
        <v>5736</v>
      </c>
      <c r="D1199" s="67" t="s">
        <v>557</v>
      </c>
      <c r="E1199" s="67" t="s">
        <v>557</v>
      </c>
      <c r="F1199" s="67" t="s">
        <v>537</v>
      </c>
      <c r="G1199" s="68">
        <v>0.875</v>
      </c>
      <c r="H1199" s="69" t="s">
        <v>558</v>
      </c>
      <c r="I1199" s="69" t="s">
        <v>559</v>
      </c>
      <c r="J1199" s="67" t="s">
        <v>560</v>
      </c>
      <c r="K1199" s="67" t="s">
        <v>47</v>
      </c>
      <c r="L1199" s="67"/>
      <c r="M1199" s="67" t="s">
        <v>31</v>
      </c>
      <c r="N1199" s="67" t="s">
        <v>401</v>
      </c>
      <c r="O1199" s="67" t="s">
        <v>48</v>
      </c>
      <c r="P1199" s="67" t="s">
        <v>62</v>
      </c>
      <c r="Q1199" s="67" t="s">
        <v>36</v>
      </c>
      <c r="R1199" s="67" t="s">
        <v>35</v>
      </c>
      <c r="S1199" s="67" t="s">
        <v>57</v>
      </c>
      <c r="T1199" s="67" t="s">
        <v>36</v>
      </c>
      <c r="U1199" s="67" t="s">
        <v>70</v>
      </c>
      <c r="V1199" s="67" t="s">
        <v>37</v>
      </c>
      <c r="W1199" s="67" t="s">
        <v>38</v>
      </c>
      <c r="X1199" s="67" t="s">
        <v>39</v>
      </c>
      <c r="Y1199" s="67" t="s">
        <v>112</v>
      </c>
      <c r="Z1199" s="67" t="s">
        <v>120</v>
      </c>
      <c r="AA1199" s="67" t="s">
        <v>561</v>
      </c>
      <c r="AB1199" s="67" t="s">
        <v>562</v>
      </c>
      <c r="AC1199" s="67"/>
      <c r="AD1199" s="67"/>
      <c r="AE1199" s="67"/>
    </row>
    <row r="1200" spans="1:31" hidden="1" x14ac:dyDescent="0.25">
      <c r="A1200" s="66">
        <v>43519</v>
      </c>
      <c r="B1200" s="67">
        <v>5382</v>
      </c>
      <c r="C1200" s="67">
        <v>5735</v>
      </c>
      <c r="D1200" s="67" t="s">
        <v>563</v>
      </c>
      <c r="E1200" s="67" t="s">
        <v>111</v>
      </c>
      <c r="F1200" s="67" t="s">
        <v>41</v>
      </c>
      <c r="G1200" s="68">
        <v>0.59722222222222221</v>
      </c>
      <c r="H1200" s="69" t="s">
        <v>564</v>
      </c>
      <c r="I1200" s="69" t="s">
        <v>565</v>
      </c>
      <c r="J1200" s="67" t="s">
        <v>566</v>
      </c>
      <c r="K1200" s="67" t="s">
        <v>47</v>
      </c>
      <c r="L1200" s="67">
        <v>27</v>
      </c>
      <c r="M1200" s="67" t="s">
        <v>31</v>
      </c>
      <c r="N1200" s="67" t="s">
        <v>32</v>
      </c>
      <c r="O1200" s="67" t="s">
        <v>48</v>
      </c>
      <c r="P1200" s="67" t="s">
        <v>62</v>
      </c>
      <c r="Q1200" s="67" t="s">
        <v>34</v>
      </c>
      <c r="R1200" s="67" t="s">
        <v>35</v>
      </c>
      <c r="S1200" s="67" t="s">
        <v>3823</v>
      </c>
      <c r="T1200" s="67" t="s">
        <v>36</v>
      </c>
      <c r="U1200" s="67" t="s">
        <v>36</v>
      </c>
      <c r="V1200" s="67" t="s">
        <v>37</v>
      </c>
      <c r="W1200" s="67" t="s">
        <v>149</v>
      </c>
      <c r="X1200" s="67" t="s">
        <v>39</v>
      </c>
      <c r="Y1200" s="67" t="s">
        <v>163</v>
      </c>
      <c r="Z1200" s="67" t="s">
        <v>40</v>
      </c>
      <c r="AA1200" s="67" t="s">
        <v>567</v>
      </c>
      <c r="AB1200" s="67" t="s">
        <v>568</v>
      </c>
      <c r="AC1200" s="67" t="s">
        <v>569</v>
      </c>
      <c r="AD1200" s="67"/>
      <c r="AE1200" s="67"/>
    </row>
    <row r="1201" spans="1:31" hidden="1" x14ac:dyDescent="0.25">
      <c r="A1201" s="66">
        <v>43518</v>
      </c>
      <c r="B1201" s="67">
        <v>5381</v>
      </c>
      <c r="C1201" s="67">
        <v>5733</v>
      </c>
      <c r="D1201" s="67" t="s">
        <v>570</v>
      </c>
      <c r="E1201" s="67" t="s">
        <v>63</v>
      </c>
      <c r="F1201" s="67" t="s">
        <v>41</v>
      </c>
      <c r="G1201" s="68"/>
      <c r="H1201" s="69" t="s">
        <v>571</v>
      </c>
      <c r="I1201" s="69" t="s">
        <v>572</v>
      </c>
      <c r="J1201" s="67" t="s">
        <v>573</v>
      </c>
      <c r="K1201" s="67" t="s">
        <v>47</v>
      </c>
      <c r="L1201" s="67"/>
      <c r="M1201" s="67" t="s">
        <v>31</v>
      </c>
      <c r="N1201" s="67" t="s">
        <v>459</v>
      </c>
      <c r="O1201" s="67" t="s">
        <v>36</v>
      </c>
      <c r="P1201" s="67" t="s">
        <v>49</v>
      </c>
      <c r="Q1201" s="67" t="s">
        <v>36</v>
      </c>
      <c r="R1201" s="67" t="s">
        <v>50</v>
      </c>
      <c r="S1201" s="67" t="s">
        <v>43</v>
      </c>
      <c r="T1201" s="67" t="s">
        <v>36</v>
      </c>
      <c r="U1201" s="67" t="s">
        <v>51</v>
      </c>
      <c r="V1201" s="67" t="s">
        <v>37</v>
      </c>
      <c r="W1201" s="67" t="s">
        <v>149</v>
      </c>
      <c r="X1201" s="67" t="s">
        <v>39</v>
      </c>
      <c r="Y1201" s="67" t="s">
        <v>117</v>
      </c>
      <c r="Z1201" s="67" t="s">
        <v>52</v>
      </c>
      <c r="AA1201" s="67" t="s">
        <v>574</v>
      </c>
      <c r="AB1201" s="67" t="s">
        <v>575</v>
      </c>
      <c r="AC1201" s="67" t="s">
        <v>574</v>
      </c>
      <c r="AD1201" s="67"/>
      <c r="AE1201" s="67"/>
    </row>
    <row r="1202" spans="1:31" hidden="1" x14ac:dyDescent="0.25">
      <c r="A1202" s="66">
        <v>43518</v>
      </c>
      <c r="B1202" s="67">
        <v>5381</v>
      </c>
      <c r="C1202" s="67">
        <v>5734</v>
      </c>
      <c r="D1202" s="67" t="s">
        <v>570</v>
      </c>
      <c r="E1202" s="67" t="s">
        <v>63</v>
      </c>
      <c r="F1202" s="67" t="s">
        <v>41</v>
      </c>
      <c r="G1202" s="68"/>
      <c r="H1202" s="69" t="s">
        <v>571</v>
      </c>
      <c r="I1202" s="69" t="s">
        <v>572</v>
      </c>
      <c r="J1202" s="67" t="s">
        <v>573</v>
      </c>
      <c r="K1202" s="67" t="s">
        <v>47</v>
      </c>
      <c r="L1202" s="67"/>
      <c r="M1202" s="67" t="s">
        <v>31</v>
      </c>
      <c r="N1202" s="67" t="s">
        <v>459</v>
      </c>
      <c r="O1202" s="67" t="s">
        <v>36</v>
      </c>
      <c r="P1202" s="67" t="s">
        <v>49</v>
      </c>
      <c r="Q1202" s="67" t="s">
        <v>36</v>
      </c>
      <c r="R1202" s="67" t="s">
        <v>50</v>
      </c>
      <c r="S1202" s="67" t="s">
        <v>43</v>
      </c>
      <c r="T1202" s="67" t="s">
        <v>36</v>
      </c>
      <c r="U1202" s="67" t="s">
        <v>51</v>
      </c>
      <c r="V1202" s="67" t="s">
        <v>37</v>
      </c>
      <c r="W1202" s="67" t="s">
        <v>149</v>
      </c>
      <c r="X1202" s="67" t="s">
        <v>39</v>
      </c>
      <c r="Y1202" s="67" t="s">
        <v>117</v>
      </c>
      <c r="Z1202" s="67" t="s">
        <v>52</v>
      </c>
      <c r="AA1202" s="67" t="s">
        <v>574</v>
      </c>
      <c r="AB1202" s="67" t="s">
        <v>575</v>
      </c>
      <c r="AC1202" s="67" t="s">
        <v>574</v>
      </c>
      <c r="AD1202" s="67"/>
      <c r="AE1202" s="67"/>
    </row>
    <row r="1203" spans="1:31" hidden="1" x14ac:dyDescent="0.25">
      <c r="A1203" s="66">
        <v>43517</v>
      </c>
      <c r="B1203" s="67">
        <v>5589</v>
      </c>
      <c r="C1203" s="67">
        <v>5996</v>
      </c>
      <c r="D1203" s="67" t="s">
        <v>1825</v>
      </c>
      <c r="E1203" s="67" t="s">
        <v>979</v>
      </c>
      <c r="F1203" s="67" t="s">
        <v>59</v>
      </c>
      <c r="G1203" s="68"/>
      <c r="H1203" s="69" t="s">
        <v>1826</v>
      </c>
      <c r="I1203" s="69" t="s">
        <v>1827</v>
      </c>
      <c r="J1203" s="67" t="s">
        <v>1828</v>
      </c>
      <c r="K1203" s="67" t="s">
        <v>47</v>
      </c>
      <c r="L1203" s="67">
        <v>43</v>
      </c>
      <c r="M1203" s="67" t="s">
        <v>31</v>
      </c>
      <c r="N1203" s="67" t="s">
        <v>331</v>
      </c>
      <c r="O1203" s="67" t="s">
        <v>385</v>
      </c>
      <c r="P1203" s="67" t="s">
        <v>62</v>
      </c>
      <c r="Q1203" s="67" t="s">
        <v>36</v>
      </c>
      <c r="R1203" s="67" t="s">
        <v>35</v>
      </c>
      <c r="S1203" s="67" t="s">
        <v>152</v>
      </c>
      <c r="T1203" s="67" t="s">
        <v>36</v>
      </c>
      <c r="U1203" s="67" t="s">
        <v>44</v>
      </c>
      <c r="V1203" s="67" t="s">
        <v>37</v>
      </c>
      <c r="W1203" s="67" t="s">
        <v>332</v>
      </c>
      <c r="X1203" s="67" t="s">
        <v>132</v>
      </c>
      <c r="Y1203" s="67" t="s">
        <v>103</v>
      </c>
      <c r="Z1203" s="67" t="s">
        <v>45</v>
      </c>
      <c r="AA1203" s="67" t="s">
        <v>1829</v>
      </c>
      <c r="AB1203" s="67" t="s">
        <v>1830</v>
      </c>
      <c r="AC1203" s="67"/>
      <c r="AD1203" s="67"/>
      <c r="AE1203" s="67"/>
    </row>
    <row r="1204" spans="1:31" hidden="1" x14ac:dyDescent="0.25">
      <c r="A1204" s="66">
        <v>43515</v>
      </c>
      <c r="B1204" s="67">
        <v>5380</v>
      </c>
      <c r="C1204" s="67">
        <v>5732</v>
      </c>
      <c r="D1204" s="67" t="s">
        <v>576</v>
      </c>
      <c r="E1204" s="67" t="s">
        <v>577</v>
      </c>
      <c r="F1204" s="67" t="s">
        <v>46</v>
      </c>
      <c r="G1204" s="68">
        <v>0.47916666666666669</v>
      </c>
      <c r="H1204" s="69" t="s">
        <v>578</v>
      </c>
      <c r="I1204" s="69" t="s">
        <v>579</v>
      </c>
      <c r="J1204" s="67" t="s">
        <v>580</v>
      </c>
      <c r="K1204" s="67" t="s">
        <v>47</v>
      </c>
      <c r="L1204" s="67">
        <v>53</v>
      </c>
      <c r="M1204" s="67" t="s">
        <v>31</v>
      </c>
      <c r="N1204" s="67" t="s">
        <v>131</v>
      </c>
      <c r="O1204" s="67" t="s">
        <v>451</v>
      </c>
      <c r="P1204" s="67" t="s">
        <v>62</v>
      </c>
      <c r="Q1204" s="67" t="s">
        <v>36</v>
      </c>
      <c r="R1204" s="67" t="s">
        <v>35</v>
      </c>
      <c r="S1204" s="67" t="s">
        <v>152</v>
      </c>
      <c r="T1204" s="67" t="s">
        <v>36</v>
      </c>
      <c r="U1204" s="67" t="s">
        <v>44</v>
      </c>
      <c r="V1204" s="67" t="s">
        <v>37</v>
      </c>
      <c r="W1204" s="67" t="s">
        <v>581</v>
      </c>
      <c r="X1204" s="67" t="s">
        <v>39</v>
      </c>
      <c r="Y1204" s="67" t="s">
        <v>103</v>
      </c>
      <c r="Z1204" s="67" t="s">
        <v>45</v>
      </c>
      <c r="AA1204" s="67" t="s">
        <v>582</v>
      </c>
      <c r="AB1204" s="67" t="s">
        <v>583</v>
      </c>
      <c r="AC1204" s="67" t="s">
        <v>584</v>
      </c>
      <c r="AD1204" s="67"/>
      <c r="AE1204" s="67"/>
    </row>
    <row r="1205" spans="1:31" hidden="1" x14ac:dyDescent="0.25">
      <c r="A1205" s="66">
        <v>43514</v>
      </c>
      <c r="B1205" s="67">
        <v>5379</v>
      </c>
      <c r="C1205" s="67">
        <v>5731</v>
      </c>
      <c r="D1205" s="67" t="s">
        <v>585</v>
      </c>
      <c r="E1205" s="67" t="s">
        <v>586</v>
      </c>
      <c r="F1205" s="67" t="s">
        <v>587</v>
      </c>
      <c r="G1205" s="68">
        <v>0.72916666666666663</v>
      </c>
      <c r="H1205" s="69" t="s">
        <v>588</v>
      </c>
      <c r="I1205" s="69" t="s">
        <v>589</v>
      </c>
      <c r="J1205" s="67" t="s">
        <v>590</v>
      </c>
      <c r="K1205" s="67" t="s">
        <v>47</v>
      </c>
      <c r="L1205" s="67">
        <v>25</v>
      </c>
      <c r="M1205" s="67" t="s">
        <v>31</v>
      </c>
      <c r="N1205" s="67" t="s">
        <v>64</v>
      </c>
      <c r="O1205" s="67" t="s">
        <v>48</v>
      </c>
      <c r="P1205" s="67" t="s">
        <v>49</v>
      </c>
      <c r="Q1205" s="67" t="s">
        <v>36</v>
      </c>
      <c r="R1205" s="67" t="s">
        <v>50</v>
      </c>
      <c r="S1205" s="67" t="s">
        <v>57</v>
      </c>
      <c r="T1205" s="67" t="s">
        <v>36</v>
      </c>
      <c r="U1205" s="67" t="s">
        <v>51</v>
      </c>
      <c r="V1205" s="67" t="s">
        <v>37</v>
      </c>
      <c r="W1205" s="67" t="s">
        <v>353</v>
      </c>
      <c r="X1205" s="67" t="s">
        <v>39</v>
      </c>
      <c r="Y1205" s="67" t="s">
        <v>103</v>
      </c>
      <c r="Z1205" s="67" t="s">
        <v>52</v>
      </c>
      <c r="AA1205" s="67" t="s">
        <v>591</v>
      </c>
      <c r="AB1205" s="67" t="s">
        <v>592</v>
      </c>
      <c r="AC1205" s="67"/>
      <c r="AD1205" s="67"/>
      <c r="AE1205" s="67"/>
    </row>
    <row r="1206" spans="1:31" hidden="1" x14ac:dyDescent="0.25">
      <c r="A1206" s="66">
        <v>43512</v>
      </c>
      <c r="B1206" s="67">
        <v>5378</v>
      </c>
      <c r="C1206" s="67">
        <v>5729</v>
      </c>
      <c r="D1206" s="67" t="s">
        <v>593</v>
      </c>
      <c r="E1206" s="67" t="s">
        <v>121</v>
      </c>
      <c r="F1206" s="67" t="s">
        <v>122</v>
      </c>
      <c r="G1206" s="68"/>
      <c r="H1206" s="69" t="s">
        <v>594</v>
      </c>
      <c r="I1206" s="69" t="s">
        <v>595</v>
      </c>
      <c r="J1206" s="67" t="s">
        <v>596</v>
      </c>
      <c r="K1206" s="67" t="s">
        <v>47</v>
      </c>
      <c r="L1206" s="67">
        <v>30</v>
      </c>
      <c r="M1206" s="67" t="s">
        <v>31</v>
      </c>
      <c r="N1206" s="67" t="s">
        <v>331</v>
      </c>
      <c r="O1206" s="67" t="s">
        <v>36</v>
      </c>
      <c r="P1206" s="67" t="s">
        <v>49</v>
      </c>
      <c r="Q1206" s="67" t="s">
        <v>36</v>
      </c>
      <c r="R1206" s="67" t="s">
        <v>50</v>
      </c>
      <c r="S1206" s="67" t="s">
        <v>57</v>
      </c>
      <c r="T1206" s="67" t="s">
        <v>36</v>
      </c>
      <c r="U1206" s="67" t="s">
        <v>51</v>
      </c>
      <c r="V1206" s="67" t="s">
        <v>37</v>
      </c>
      <c r="W1206" s="67" t="s">
        <v>332</v>
      </c>
      <c r="X1206" s="67" t="s">
        <v>71</v>
      </c>
      <c r="Y1206" s="67" t="s">
        <v>103</v>
      </c>
      <c r="Z1206" s="67" t="s">
        <v>52</v>
      </c>
      <c r="AA1206" s="67" t="s">
        <v>597</v>
      </c>
      <c r="AB1206" s="67"/>
      <c r="AC1206" s="67"/>
      <c r="AD1206" s="67"/>
      <c r="AE1206" s="67"/>
    </row>
    <row r="1207" spans="1:31" hidden="1" x14ac:dyDescent="0.25">
      <c r="A1207" s="66">
        <v>43512</v>
      </c>
      <c r="B1207" s="67">
        <v>5378</v>
      </c>
      <c r="C1207" s="67">
        <v>5730</v>
      </c>
      <c r="D1207" s="67" t="s">
        <v>593</v>
      </c>
      <c r="E1207" s="67" t="s">
        <v>121</v>
      </c>
      <c r="F1207" s="67" t="s">
        <v>122</v>
      </c>
      <c r="G1207" s="68"/>
      <c r="H1207" s="69" t="s">
        <v>594</v>
      </c>
      <c r="I1207" s="69" t="s">
        <v>595</v>
      </c>
      <c r="J1207" s="67" t="s">
        <v>596</v>
      </c>
      <c r="K1207" s="67" t="s">
        <v>47</v>
      </c>
      <c r="L1207" s="67">
        <v>30</v>
      </c>
      <c r="M1207" s="67" t="s">
        <v>31</v>
      </c>
      <c r="N1207" s="67" t="s">
        <v>331</v>
      </c>
      <c r="O1207" s="67" t="s">
        <v>36</v>
      </c>
      <c r="P1207" s="67" t="s">
        <v>49</v>
      </c>
      <c r="Q1207" s="67" t="s">
        <v>36</v>
      </c>
      <c r="R1207" s="67" t="s">
        <v>50</v>
      </c>
      <c r="S1207" s="67" t="s">
        <v>57</v>
      </c>
      <c r="T1207" s="67" t="s">
        <v>36</v>
      </c>
      <c r="U1207" s="67" t="s">
        <v>51</v>
      </c>
      <c r="V1207" s="67" t="s">
        <v>37</v>
      </c>
      <c r="W1207" s="67" t="s">
        <v>332</v>
      </c>
      <c r="X1207" s="67" t="s">
        <v>71</v>
      </c>
      <c r="Y1207" s="67" t="s">
        <v>103</v>
      </c>
      <c r="Z1207" s="67" t="s">
        <v>52</v>
      </c>
      <c r="AA1207" s="67" t="s">
        <v>597</v>
      </c>
      <c r="AB1207" s="67"/>
      <c r="AC1207" s="67"/>
      <c r="AD1207" s="67"/>
      <c r="AE1207" s="67"/>
    </row>
    <row r="1208" spans="1:31" hidden="1" x14ac:dyDescent="0.25">
      <c r="A1208" s="66">
        <v>43510</v>
      </c>
      <c r="B1208" s="67">
        <v>5375</v>
      </c>
      <c r="C1208" s="67">
        <v>5727</v>
      </c>
      <c r="D1208" s="67" t="s">
        <v>598</v>
      </c>
      <c r="E1208" s="67" t="s">
        <v>63</v>
      </c>
      <c r="F1208" s="67" t="s">
        <v>41</v>
      </c>
      <c r="G1208" s="68">
        <v>0.66041666666666665</v>
      </c>
      <c r="H1208" s="69" t="s">
        <v>599</v>
      </c>
      <c r="I1208" s="69" t="s">
        <v>600</v>
      </c>
      <c r="J1208" s="67" t="s">
        <v>601</v>
      </c>
      <c r="K1208" s="67" t="s">
        <v>47</v>
      </c>
      <c r="L1208" s="67">
        <v>54</v>
      </c>
      <c r="M1208" s="67" t="s">
        <v>118</v>
      </c>
      <c r="N1208" s="67" t="s">
        <v>155</v>
      </c>
      <c r="O1208" s="67" t="s">
        <v>53</v>
      </c>
      <c r="P1208" s="67" t="s">
        <v>62</v>
      </c>
      <c r="Q1208" s="67" t="s">
        <v>36</v>
      </c>
      <c r="R1208" s="67" t="s">
        <v>35</v>
      </c>
      <c r="S1208" s="67" t="s">
        <v>3823</v>
      </c>
      <c r="T1208" s="67" t="s">
        <v>36</v>
      </c>
      <c r="U1208" s="67" t="s">
        <v>150</v>
      </c>
      <c r="V1208" s="67" t="s">
        <v>37</v>
      </c>
      <c r="W1208" s="67" t="s">
        <v>78</v>
      </c>
      <c r="X1208" s="67" t="s">
        <v>71</v>
      </c>
      <c r="Y1208" s="67" t="s">
        <v>71</v>
      </c>
      <c r="Z1208" s="67" t="s">
        <v>40</v>
      </c>
      <c r="AA1208" s="67" t="s">
        <v>602</v>
      </c>
      <c r="AB1208" s="67" t="s">
        <v>2824</v>
      </c>
      <c r="AC1208" s="67"/>
      <c r="AD1208" s="67"/>
      <c r="AE1208" s="67"/>
    </row>
    <row r="1209" spans="1:31" hidden="1" x14ac:dyDescent="0.25">
      <c r="A1209" s="66">
        <v>43510</v>
      </c>
      <c r="B1209" s="67">
        <v>5374</v>
      </c>
      <c r="C1209" s="67">
        <v>5726</v>
      </c>
      <c r="D1209" s="67" t="s">
        <v>603</v>
      </c>
      <c r="E1209" s="67" t="s">
        <v>58</v>
      </c>
      <c r="F1209" s="67" t="s">
        <v>59</v>
      </c>
      <c r="G1209" s="68">
        <v>0.47916666666666669</v>
      </c>
      <c r="H1209" s="69" t="s">
        <v>604</v>
      </c>
      <c r="I1209" s="69" t="s">
        <v>605</v>
      </c>
      <c r="J1209" s="67" t="s">
        <v>606</v>
      </c>
      <c r="K1209" s="67" t="s">
        <v>47</v>
      </c>
      <c r="L1209" s="67"/>
      <c r="M1209" s="67" t="s">
        <v>31</v>
      </c>
      <c r="N1209" s="67" t="s">
        <v>155</v>
      </c>
      <c r="O1209" s="67" t="s">
        <v>36</v>
      </c>
      <c r="P1209" s="67" t="s">
        <v>491</v>
      </c>
      <c r="Q1209" s="67" t="s">
        <v>36</v>
      </c>
      <c r="R1209" s="67" t="s">
        <v>76</v>
      </c>
      <c r="S1209" s="67" t="s">
        <v>3823</v>
      </c>
      <c r="T1209" s="67" t="s">
        <v>36</v>
      </c>
      <c r="U1209" s="67" t="s">
        <v>51</v>
      </c>
      <c r="V1209" s="67" t="s">
        <v>37</v>
      </c>
      <c r="W1209" s="67" t="s">
        <v>607</v>
      </c>
      <c r="X1209" s="67" t="s">
        <v>71</v>
      </c>
      <c r="Y1209" s="67" t="s">
        <v>71</v>
      </c>
      <c r="Z1209" s="67" t="s">
        <v>120</v>
      </c>
      <c r="AA1209" s="67" t="s">
        <v>608</v>
      </c>
      <c r="AB1209" s="67" t="s">
        <v>609</v>
      </c>
      <c r="AC1209" s="67" t="s">
        <v>610</v>
      </c>
      <c r="AD1209" s="67" t="s">
        <v>1605</v>
      </c>
      <c r="AE1209" s="67"/>
    </row>
    <row r="1210" spans="1:31" hidden="1" x14ac:dyDescent="0.25">
      <c r="A1210" s="66">
        <v>43509</v>
      </c>
      <c r="B1210" s="67">
        <v>5398</v>
      </c>
      <c r="C1210" s="67">
        <v>5754</v>
      </c>
      <c r="D1210" s="67" t="s">
        <v>611</v>
      </c>
      <c r="E1210" s="67" t="s">
        <v>111</v>
      </c>
      <c r="F1210" s="67" t="s">
        <v>41</v>
      </c>
      <c r="G1210" s="68">
        <v>0.79166666666666663</v>
      </c>
      <c r="H1210" s="69" t="s">
        <v>612</v>
      </c>
      <c r="I1210" s="69" t="s">
        <v>613</v>
      </c>
      <c r="J1210" s="67" t="s">
        <v>614</v>
      </c>
      <c r="K1210" s="67" t="s">
        <v>47</v>
      </c>
      <c r="L1210" s="67">
        <v>51</v>
      </c>
      <c r="M1210" s="67" t="s">
        <v>168</v>
      </c>
      <c r="N1210" s="67" t="s">
        <v>615</v>
      </c>
      <c r="O1210" s="67" t="s">
        <v>53</v>
      </c>
      <c r="P1210" s="67" t="s">
        <v>491</v>
      </c>
      <c r="Q1210" s="67" t="s">
        <v>36</v>
      </c>
      <c r="R1210" s="67" t="s">
        <v>76</v>
      </c>
      <c r="S1210" s="67" t="s">
        <v>43</v>
      </c>
      <c r="T1210" s="67" t="s">
        <v>36</v>
      </c>
      <c r="U1210" s="67" t="s">
        <v>82</v>
      </c>
      <c r="V1210" s="67" t="s">
        <v>37</v>
      </c>
      <c r="W1210" s="67" t="s">
        <v>54</v>
      </c>
      <c r="X1210" s="67" t="s">
        <v>39</v>
      </c>
      <c r="Y1210" s="67" t="s">
        <v>39</v>
      </c>
      <c r="Z1210" s="67" t="s">
        <v>120</v>
      </c>
      <c r="AA1210" s="67" t="s">
        <v>616</v>
      </c>
      <c r="AB1210" s="67"/>
      <c r="AC1210" s="67"/>
      <c r="AD1210" s="67"/>
      <c r="AE1210" s="67"/>
    </row>
    <row r="1211" spans="1:31" hidden="1" x14ac:dyDescent="0.25">
      <c r="A1211" s="66">
        <v>43505</v>
      </c>
      <c r="B1211" s="67">
        <v>5372</v>
      </c>
      <c r="C1211" s="67">
        <v>5723</v>
      </c>
      <c r="D1211" s="67" t="s">
        <v>617</v>
      </c>
      <c r="E1211" s="67" t="s">
        <v>497</v>
      </c>
      <c r="F1211" s="67" t="s">
        <v>46</v>
      </c>
      <c r="G1211" s="68">
        <v>0.83888888888888891</v>
      </c>
      <c r="H1211" s="69" t="s">
        <v>618</v>
      </c>
      <c r="I1211" s="69" t="s">
        <v>619</v>
      </c>
      <c r="J1211" s="67" t="s">
        <v>620</v>
      </c>
      <c r="K1211" s="67" t="s">
        <v>30</v>
      </c>
      <c r="L1211" s="67">
        <v>72</v>
      </c>
      <c r="M1211" s="67" t="s">
        <v>31</v>
      </c>
      <c r="N1211" s="67" t="s">
        <v>32</v>
      </c>
      <c r="O1211" s="67" t="s">
        <v>48</v>
      </c>
      <c r="P1211" s="67" t="s">
        <v>49</v>
      </c>
      <c r="Q1211" s="67" t="s">
        <v>60</v>
      </c>
      <c r="R1211" s="67" t="s">
        <v>56</v>
      </c>
      <c r="S1211" s="67" t="s">
        <v>346</v>
      </c>
      <c r="T1211" s="67" t="s">
        <v>36</v>
      </c>
      <c r="U1211" s="67" t="s">
        <v>51</v>
      </c>
      <c r="V1211" s="67" t="s">
        <v>37</v>
      </c>
      <c r="W1211" s="67" t="s">
        <v>38</v>
      </c>
      <c r="X1211" s="67" t="s">
        <v>71</v>
      </c>
      <c r="Y1211" s="67" t="s">
        <v>103</v>
      </c>
      <c r="Z1211" s="67" t="s">
        <v>52</v>
      </c>
      <c r="AA1211" s="67" t="s">
        <v>621</v>
      </c>
      <c r="AB1211" s="67" t="s">
        <v>622</v>
      </c>
      <c r="AC1211" s="67" t="s">
        <v>623</v>
      </c>
      <c r="AD1211" s="67" t="s">
        <v>624</v>
      </c>
      <c r="AE1211" s="67" t="s">
        <v>2738</v>
      </c>
    </row>
    <row r="1212" spans="1:31" hidden="1" x14ac:dyDescent="0.25">
      <c r="A1212" s="66">
        <v>43504</v>
      </c>
      <c r="B1212" s="67">
        <v>5373</v>
      </c>
      <c r="C1212" s="67">
        <v>5724</v>
      </c>
      <c r="D1212" s="67" t="s">
        <v>625</v>
      </c>
      <c r="E1212" s="67" t="s">
        <v>364</v>
      </c>
      <c r="F1212" s="67" t="s">
        <v>364</v>
      </c>
      <c r="G1212" s="68">
        <v>0.77986111111111112</v>
      </c>
      <c r="H1212" s="69" t="s">
        <v>626</v>
      </c>
      <c r="I1212" s="69" t="s">
        <v>627</v>
      </c>
      <c r="J1212" s="67" t="s">
        <v>628</v>
      </c>
      <c r="K1212" s="67" t="s">
        <v>47</v>
      </c>
      <c r="L1212" s="67"/>
      <c r="M1212" s="67" t="s">
        <v>31</v>
      </c>
      <c r="N1212" s="67" t="s">
        <v>459</v>
      </c>
      <c r="O1212" s="67" t="s">
        <v>48</v>
      </c>
      <c r="P1212" s="67" t="s">
        <v>49</v>
      </c>
      <c r="Q1212" s="67" t="s">
        <v>36</v>
      </c>
      <c r="R1212" s="67" t="s">
        <v>50</v>
      </c>
      <c r="S1212" s="67" t="s">
        <v>43</v>
      </c>
      <c r="T1212" s="67" t="s">
        <v>36</v>
      </c>
      <c r="U1212" s="67" t="s">
        <v>51</v>
      </c>
      <c r="V1212" s="67" t="s">
        <v>37</v>
      </c>
      <c r="W1212" s="67" t="s">
        <v>386</v>
      </c>
      <c r="X1212" s="67" t="s">
        <v>71</v>
      </c>
      <c r="Y1212" s="67" t="s">
        <v>103</v>
      </c>
      <c r="Z1212" s="67" t="s">
        <v>52</v>
      </c>
      <c r="AA1212" s="67" t="s">
        <v>629</v>
      </c>
      <c r="AB1212" s="67"/>
      <c r="AC1212" s="67"/>
      <c r="AD1212" s="67"/>
      <c r="AE1212" s="67"/>
    </row>
    <row r="1213" spans="1:31" hidden="1" x14ac:dyDescent="0.25">
      <c r="A1213" s="66">
        <v>43504</v>
      </c>
      <c r="B1213" s="67">
        <v>5373</v>
      </c>
      <c r="C1213" s="67">
        <v>5725</v>
      </c>
      <c r="D1213" s="67" t="s">
        <v>625</v>
      </c>
      <c r="E1213" s="67" t="s">
        <v>364</v>
      </c>
      <c r="F1213" s="67" t="s">
        <v>364</v>
      </c>
      <c r="G1213" s="68">
        <v>0.77986111111111112</v>
      </c>
      <c r="H1213" s="69" t="s">
        <v>626</v>
      </c>
      <c r="I1213" s="69" t="s">
        <v>627</v>
      </c>
      <c r="J1213" s="67" t="s">
        <v>628</v>
      </c>
      <c r="K1213" s="67" t="s">
        <v>47</v>
      </c>
      <c r="L1213" s="67"/>
      <c r="M1213" s="67" t="s">
        <v>31</v>
      </c>
      <c r="N1213" s="67" t="s">
        <v>459</v>
      </c>
      <c r="O1213" s="67" t="s">
        <v>48</v>
      </c>
      <c r="P1213" s="67" t="s">
        <v>49</v>
      </c>
      <c r="Q1213" s="67" t="s">
        <v>36</v>
      </c>
      <c r="R1213" s="67" t="s">
        <v>50</v>
      </c>
      <c r="S1213" s="67" t="s">
        <v>43</v>
      </c>
      <c r="T1213" s="67" t="s">
        <v>36</v>
      </c>
      <c r="U1213" s="67" t="s">
        <v>51</v>
      </c>
      <c r="V1213" s="67" t="s">
        <v>37</v>
      </c>
      <c r="W1213" s="67" t="s">
        <v>386</v>
      </c>
      <c r="X1213" s="67" t="s">
        <v>71</v>
      </c>
      <c r="Y1213" s="67" t="s">
        <v>103</v>
      </c>
      <c r="Z1213" s="67" t="s">
        <v>52</v>
      </c>
      <c r="AA1213" s="67" t="s">
        <v>629</v>
      </c>
      <c r="AB1213" s="67"/>
      <c r="AC1213" s="67"/>
      <c r="AD1213" s="67"/>
      <c r="AE1213" s="67"/>
    </row>
    <row r="1214" spans="1:31" hidden="1" x14ac:dyDescent="0.25">
      <c r="A1214" s="66">
        <v>43504</v>
      </c>
      <c r="B1214" s="67">
        <v>5370</v>
      </c>
      <c r="C1214" s="67">
        <v>5713</v>
      </c>
      <c r="D1214" s="67" t="s">
        <v>630</v>
      </c>
      <c r="E1214" s="67" t="s">
        <v>185</v>
      </c>
      <c r="F1214" s="67" t="s">
        <v>41</v>
      </c>
      <c r="G1214" s="68"/>
      <c r="H1214" s="69" t="s">
        <v>631</v>
      </c>
      <c r="I1214" s="69" t="s">
        <v>632</v>
      </c>
      <c r="J1214" s="67" t="s">
        <v>633</v>
      </c>
      <c r="K1214" s="67" t="s">
        <v>47</v>
      </c>
      <c r="L1214" s="67">
        <v>24</v>
      </c>
      <c r="M1214" s="67" t="s">
        <v>31</v>
      </c>
      <c r="N1214" s="67" t="s">
        <v>459</v>
      </c>
      <c r="O1214" s="67" t="s">
        <v>36</v>
      </c>
      <c r="P1214" s="67" t="s">
        <v>49</v>
      </c>
      <c r="Q1214" s="67" t="s">
        <v>36</v>
      </c>
      <c r="R1214" s="67" t="s">
        <v>50</v>
      </c>
      <c r="S1214" s="67" t="s">
        <v>43</v>
      </c>
      <c r="T1214" s="67" t="s">
        <v>36</v>
      </c>
      <c r="U1214" s="67" t="s">
        <v>51</v>
      </c>
      <c r="V1214" s="67" t="s">
        <v>37</v>
      </c>
      <c r="W1214" s="67" t="s">
        <v>54</v>
      </c>
      <c r="X1214" s="67" t="s">
        <v>36</v>
      </c>
      <c r="Y1214" s="67" t="s">
        <v>117</v>
      </c>
      <c r="Z1214" s="67" t="s">
        <v>52</v>
      </c>
      <c r="AA1214" s="67" t="s">
        <v>634</v>
      </c>
      <c r="AB1214" s="67"/>
      <c r="AC1214" s="67"/>
      <c r="AD1214" s="67"/>
      <c r="AE1214" s="67"/>
    </row>
    <row r="1215" spans="1:31" hidden="1" x14ac:dyDescent="0.25">
      <c r="A1215" s="66">
        <v>43504</v>
      </c>
      <c r="B1215" s="67">
        <v>5368</v>
      </c>
      <c r="C1215" s="67">
        <v>5711</v>
      </c>
      <c r="D1215" s="67" t="s">
        <v>635</v>
      </c>
      <c r="E1215" s="67" t="s">
        <v>125</v>
      </c>
      <c r="F1215" s="67" t="s">
        <v>46</v>
      </c>
      <c r="G1215" s="68"/>
      <c r="H1215" s="69" t="s">
        <v>636</v>
      </c>
      <c r="I1215" s="69" t="s">
        <v>637</v>
      </c>
      <c r="J1215" s="67" t="s">
        <v>638</v>
      </c>
      <c r="K1215" s="67" t="s">
        <v>47</v>
      </c>
      <c r="L1215" s="67"/>
      <c r="M1215" s="67" t="s">
        <v>31</v>
      </c>
      <c r="N1215" s="67" t="s">
        <v>36</v>
      </c>
      <c r="O1215" s="67" t="s">
        <v>36</v>
      </c>
      <c r="P1215" s="67" t="s">
        <v>42</v>
      </c>
      <c r="Q1215" s="67" t="s">
        <v>36</v>
      </c>
      <c r="R1215" s="67" t="s">
        <v>35</v>
      </c>
      <c r="S1215" s="67" t="s">
        <v>346</v>
      </c>
      <c r="T1215" s="67" t="s">
        <v>36</v>
      </c>
      <c r="U1215" s="67" t="s">
        <v>44</v>
      </c>
      <c r="V1215" s="67" t="s">
        <v>37</v>
      </c>
      <c r="W1215" s="67" t="s">
        <v>38</v>
      </c>
      <c r="X1215" s="67" t="s">
        <v>39</v>
      </c>
      <c r="Y1215" s="67" t="s">
        <v>103</v>
      </c>
      <c r="Z1215" s="67" t="s">
        <v>45</v>
      </c>
      <c r="AA1215" s="67" t="s">
        <v>639</v>
      </c>
      <c r="AB1215" s="67"/>
      <c r="AC1215" s="67"/>
      <c r="AD1215" s="67"/>
      <c r="AE1215" s="67"/>
    </row>
    <row r="1216" spans="1:31" hidden="1" x14ac:dyDescent="0.25">
      <c r="A1216" s="66">
        <v>43503</v>
      </c>
      <c r="B1216" s="67">
        <v>5369</v>
      </c>
      <c r="C1216" s="67">
        <v>5712</v>
      </c>
      <c r="D1216" s="67" t="s">
        <v>640</v>
      </c>
      <c r="E1216" s="67" t="s">
        <v>79</v>
      </c>
      <c r="F1216" s="67" t="s">
        <v>59</v>
      </c>
      <c r="G1216" s="68">
        <v>0.3125</v>
      </c>
      <c r="H1216" s="69" t="s">
        <v>641</v>
      </c>
      <c r="I1216" s="69" t="s">
        <v>642</v>
      </c>
      <c r="J1216" s="67" t="s">
        <v>643</v>
      </c>
      <c r="K1216" s="67" t="s">
        <v>30</v>
      </c>
      <c r="L1216" s="67">
        <v>83</v>
      </c>
      <c r="M1216" s="67" t="s">
        <v>31</v>
      </c>
      <c r="N1216" s="67" t="s">
        <v>32</v>
      </c>
      <c r="O1216" s="67" t="s">
        <v>48</v>
      </c>
      <c r="P1216" s="67" t="s">
        <v>33</v>
      </c>
      <c r="Q1216" s="67" t="s">
        <v>60</v>
      </c>
      <c r="R1216" s="67" t="s">
        <v>35</v>
      </c>
      <c r="S1216" s="67" t="s">
        <v>346</v>
      </c>
      <c r="T1216" s="67" t="s">
        <v>36</v>
      </c>
      <c r="U1216" s="67" t="s">
        <v>44</v>
      </c>
      <c r="V1216" s="67" t="s">
        <v>37</v>
      </c>
      <c r="W1216" s="67" t="s">
        <v>38</v>
      </c>
      <c r="X1216" s="67" t="s">
        <v>71</v>
      </c>
      <c r="Y1216" s="67" t="s">
        <v>71</v>
      </c>
      <c r="Z1216" s="67" t="s">
        <v>45</v>
      </c>
      <c r="AA1216" s="67" t="s">
        <v>644</v>
      </c>
      <c r="AB1216" s="67" t="s">
        <v>645</v>
      </c>
      <c r="AC1216" s="67" t="s">
        <v>646</v>
      </c>
      <c r="AD1216" s="67"/>
      <c r="AE1216" s="67"/>
    </row>
    <row r="1217" spans="1:31" hidden="1" x14ac:dyDescent="0.25">
      <c r="A1217" s="66">
        <v>43502</v>
      </c>
      <c r="B1217" s="67">
        <v>5361</v>
      </c>
      <c r="C1217" s="67">
        <v>5701</v>
      </c>
      <c r="D1217" s="67" t="s">
        <v>647</v>
      </c>
      <c r="E1217" s="67" t="s">
        <v>79</v>
      </c>
      <c r="F1217" s="67" t="s">
        <v>59</v>
      </c>
      <c r="G1217" s="68"/>
      <c r="H1217" s="69" t="s">
        <v>648</v>
      </c>
      <c r="I1217" s="69" t="s">
        <v>649</v>
      </c>
      <c r="J1217" s="67" t="s">
        <v>650</v>
      </c>
      <c r="K1217" s="67" t="s">
        <v>47</v>
      </c>
      <c r="L1217" s="67">
        <v>22</v>
      </c>
      <c r="M1217" s="67" t="s">
        <v>31</v>
      </c>
      <c r="N1217" s="67" t="s">
        <v>155</v>
      </c>
      <c r="O1217" s="67" t="s">
        <v>385</v>
      </c>
      <c r="P1217" s="67" t="s">
        <v>49</v>
      </c>
      <c r="Q1217" s="67" t="s">
        <v>36</v>
      </c>
      <c r="R1217" s="67" t="s">
        <v>83</v>
      </c>
      <c r="S1217" s="67" t="s">
        <v>3823</v>
      </c>
      <c r="T1217" s="67" t="s">
        <v>36</v>
      </c>
      <c r="U1217" s="67" t="s">
        <v>51</v>
      </c>
      <c r="V1217" s="67" t="s">
        <v>37</v>
      </c>
      <c r="W1217" s="67" t="s">
        <v>78</v>
      </c>
      <c r="X1217" s="67" t="s">
        <v>71</v>
      </c>
      <c r="Y1217" s="67" t="s">
        <v>103</v>
      </c>
      <c r="Z1217" s="67" t="s">
        <v>52</v>
      </c>
      <c r="AA1217" s="67" t="s">
        <v>651</v>
      </c>
      <c r="AB1217" s="67" t="s">
        <v>652</v>
      </c>
      <c r="AC1217" s="67"/>
      <c r="AD1217" s="67"/>
      <c r="AE1217" s="67"/>
    </row>
    <row r="1218" spans="1:31" hidden="1" x14ac:dyDescent="0.25">
      <c r="A1218" s="66">
        <v>43502</v>
      </c>
      <c r="B1218" s="67">
        <v>5361</v>
      </c>
      <c r="C1218" s="67">
        <v>5702</v>
      </c>
      <c r="D1218" s="67" t="s">
        <v>647</v>
      </c>
      <c r="E1218" s="67" t="s">
        <v>79</v>
      </c>
      <c r="F1218" s="67" t="s">
        <v>59</v>
      </c>
      <c r="G1218" s="68"/>
      <c r="H1218" s="69" t="s">
        <v>648</v>
      </c>
      <c r="I1218" s="69" t="s">
        <v>649</v>
      </c>
      <c r="J1218" s="67" t="s">
        <v>650</v>
      </c>
      <c r="K1218" s="67" t="s">
        <v>47</v>
      </c>
      <c r="L1218" s="67">
        <v>35</v>
      </c>
      <c r="M1218" s="67" t="s">
        <v>31</v>
      </c>
      <c r="N1218" s="67" t="s">
        <v>64</v>
      </c>
      <c r="O1218" s="67" t="s">
        <v>385</v>
      </c>
      <c r="P1218" s="67" t="s">
        <v>49</v>
      </c>
      <c r="Q1218" s="67" t="s">
        <v>36</v>
      </c>
      <c r="R1218" s="67" t="s">
        <v>83</v>
      </c>
      <c r="S1218" s="67" t="s">
        <v>3823</v>
      </c>
      <c r="T1218" s="67" t="s">
        <v>36</v>
      </c>
      <c r="U1218" s="67" t="s">
        <v>51</v>
      </c>
      <c r="V1218" s="67" t="s">
        <v>37</v>
      </c>
      <c r="W1218" s="67" t="s">
        <v>78</v>
      </c>
      <c r="X1218" s="67" t="s">
        <v>71</v>
      </c>
      <c r="Y1218" s="67" t="s">
        <v>104</v>
      </c>
      <c r="Z1218" s="67" t="s">
        <v>52</v>
      </c>
      <c r="AA1218" s="67" t="s">
        <v>651</v>
      </c>
      <c r="AB1218" s="67" t="s">
        <v>652</v>
      </c>
      <c r="AC1218" s="67"/>
      <c r="AD1218" s="67"/>
      <c r="AE1218" s="67"/>
    </row>
    <row r="1219" spans="1:31" hidden="1" x14ac:dyDescent="0.25">
      <c r="A1219" s="66">
        <v>43502</v>
      </c>
      <c r="B1219" s="67">
        <v>5361</v>
      </c>
      <c r="C1219" s="67">
        <v>5703</v>
      </c>
      <c r="D1219" s="67" t="s">
        <v>647</v>
      </c>
      <c r="E1219" s="67" t="s">
        <v>79</v>
      </c>
      <c r="F1219" s="67" t="s">
        <v>59</v>
      </c>
      <c r="G1219" s="68"/>
      <c r="H1219" s="69" t="s">
        <v>648</v>
      </c>
      <c r="I1219" s="69" t="s">
        <v>649</v>
      </c>
      <c r="J1219" s="67" t="s">
        <v>650</v>
      </c>
      <c r="K1219" s="67" t="s">
        <v>47</v>
      </c>
      <c r="L1219" s="67"/>
      <c r="M1219" s="67" t="s">
        <v>31</v>
      </c>
      <c r="N1219" s="67" t="s">
        <v>155</v>
      </c>
      <c r="O1219" s="67" t="s">
        <v>385</v>
      </c>
      <c r="P1219" s="67" t="s">
        <v>49</v>
      </c>
      <c r="Q1219" s="67" t="s">
        <v>36</v>
      </c>
      <c r="R1219" s="67" t="s">
        <v>83</v>
      </c>
      <c r="S1219" s="67" t="s">
        <v>3823</v>
      </c>
      <c r="T1219" s="67" t="s">
        <v>36</v>
      </c>
      <c r="U1219" s="67" t="s">
        <v>51</v>
      </c>
      <c r="V1219" s="67" t="s">
        <v>37</v>
      </c>
      <c r="W1219" s="67" t="s">
        <v>78</v>
      </c>
      <c r="X1219" s="67" t="s">
        <v>71</v>
      </c>
      <c r="Y1219" s="67" t="s">
        <v>103</v>
      </c>
      <c r="Z1219" s="67" t="s">
        <v>52</v>
      </c>
      <c r="AA1219" s="67" t="s">
        <v>651</v>
      </c>
      <c r="AB1219" s="67" t="s">
        <v>652</v>
      </c>
      <c r="AC1219" s="67"/>
      <c r="AD1219" s="67"/>
      <c r="AE1219" s="67"/>
    </row>
    <row r="1220" spans="1:31" hidden="1" x14ac:dyDescent="0.25">
      <c r="A1220" s="66">
        <v>43501</v>
      </c>
      <c r="B1220" s="67">
        <v>5358</v>
      </c>
      <c r="C1220" s="67">
        <v>5698</v>
      </c>
      <c r="D1220" s="67" t="s">
        <v>653</v>
      </c>
      <c r="E1220" s="67" t="s">
        <v>654</v>
      </c>
      <c r="F1220" s="67" t="s">
        <v>537</v>
      </c>
      <c r="G1220" s="68">
        <v>0.70833333333333337</v>
      </c>
      <c r="H1220" s="69" t="s">
        <v>655</v>
      </c>
      <c r="I1220" s="69" t="s">
        <v>656</v>
      </c>
      <c r="J1220" s="67" t="s">
        <v>657</v>
      </c>
      <c r="K1220" s="67" t="s">
        <v>47</v>
      </c>
      <c r="L1220" s="67">
        <v>60</v>
      </c>
      <c r="M1220" s="67" t="s">
        <v>31</v>
      </c>
      <c r="N1220" s="67" t="s">
        <v>32</v>
      </c>
      <c r="O1220" s="67" t="s">
        <v>48</v>
      </c>
      <c r="P1220" s="67" t="s">
        <v>33</v>
      </c>
      <c r="Q1220" s="67" t="s">
        <v>36</v>
      </c>
      <c r="R1220" s="67" t="s">
        <v>35</v>
      </c>
      <c r="S1220" s="67" t="s">
        <v>57</v>
      </c>
      <c r="T1220" s="67" t="s">
        <v>36</v>
      </c>
      <c r="U1220" s="67" t="s">
        <v>309</v>
      </c>
      <c r="V1220" s="67" t="s">
        <v>37</v>
      </c>
      <c r="W1220" s="67" t="s">
        <v>38</v>
      </c>
      <c r="X1220" s="67" t="s">
        <v>39</v>
      </c>
      <c r="Y1220" s="67" t="s">
        <v>39</v>
      </c>
      <c r="Z1220" s="67" t="s">
        <v>52</v>
      </c>
      <c r="AA1220" s="67" t="s">
        <v>658</v>
      </c>
      <c r="AB1220" s="67" t="s">
        <v>659</v>
      </c>
      <c r="AC1220" s="67" t="s">
        <v>660</v>
      </c>
      <c r="AD1220" s="67" t="s">
        <v>661</v>
      </c>
      <c r="AE1220" s="67"/>
    </row>
    <row r="1221" spans="1:31" hidden="1" x14ac:dyDescent="0.25">
      <c r="A1221" s="66">
        <v>43500</v>
      </c>
      <c r="B1221" s="67">
        <v>5356</v>
      </c>
      <c r="C1221" s="67">
        <v>5697</v>
      </c>
      <c r="D1221" s="67" t="s">
        <v>662</v>
      </c>
      <c r="E1221" s="67" t="s">
        <v>297</v>
      </c>
      <c r="F1221" s="67" t="s">
        <v>46</v>
      </c>
      <c r="G1221" s="68">
        <v>0.95833333333333337</v>
      </c>
      <c r="H1221" s="69" t="s">
        <v>663</v>
      </c>
      <c r="I1221" s="69" t="s">
        <v>664</v>
      </c>
      <c r="J1221" s="67" t="s">
        <v>665</v>
      </c>
      <c r="K1221" s="67" t="s">
        <v>30</v>
      </c>
      <c r="L1221" s="67">
        <v>75</v>
      </c>
      <c r="M1221" s="67" t="s">
        <v>31</v>
      </c>
      <c r="N1221" s="67" t="s">
        <v>408</v>
      </c>
      <c r="O1221" s="67" t="s">
        <v>48</v>
      </c>
      <c r="P1221" s="67" t="s">
        <v>49</v>
      </c>
      <c r="Q1221" s="67" t="s">
        <v>60</v>
      </c>
      <c r="R1221" s="67" t="s">
        <v>50</v>
      </c>
      <c r="S1221" s="67" t="s">
        <v>131</v>
      </c>
      <c r="T1221" s="67" t="s">
        <v>75</v>
      </c>
      <c r="U1221" s="67" t="s">
        <v>51</v>
      </c>
      <c r="V1221" s="67" t="s">
        <v>37</v>
      </c>
      <c r="W1221" s="67" t="s">
        <v>38</v>
      </c>
      <c r="X1221" s="67" t="s">
        <v>39</v>
      </c>
      <c r="Y1221" s="67" t="s">
        <v>103</v>
      </c>
      <c r="Z1221" s="67" t="s">
        <v>52</v>
      </c>
      <c r="AA1221" s="67" t="s">
        <v>666</v>
      </c>
      <c r="AB1221" s="67"/>
      <c r="AC1221" s="67"/>
      <c r="AD1221" s="67"/>
      <c r="AE1221" s="67"/>
    </row>
    <row r="1222" spans="1:31" hidden="1" x14ac:dyDescent="0.25">
      <c r="A1222" s="66">
        <v>43499</v>
      </c>
      <c r="B1222" s="67">
        <v>5395</v>
      </c>
      <c r="C1222" s="67">
        <v>5751</v>
      </c>
      <c r="D1222" s="67" t="s">
        <v>667</v>
      </c>
      <c r="E1222" s="67" t="s">
        <v>668</v>
      </c>
      <c r="F1222" s="67" t="s">
        <v>587</v>
      </c>
      <c r="G1222" s="68">
        <v>0.60416666666666663</v>
      </c>
      <c r="H1222" s="69" t="s">
        <v>669</v>
      </c>
      <c r="I1222" s="69" t="s">
        <v>670</v>
      </c>
      <c r="J1222" s="67" t="s">
        <v>671</v>
      </c>
      <c r="K1222" s="67" t="s">
        <v>47</v>
      </c>
      <c r="L1222" s="67">
        <v>2</v>
      </c>
      <c r="M1222" s="67" t="s">
        <v>31</v>
      </c>
      <c r="N1222" s="67" t="s">
        <v>672</v>
      </c>
      <c r="O1222" s="67" t="s">
        <v>48</v>
      </c>
      <c r="P1222" s="67" t="s">
        <v>33</v>
      </c>
      <c r="Q1222" s="67" t="s">
        <v>36</v>
      </c>
      <c r="R1222" s="67" t="s">
        <v>35</v>
      </c>
      <c r="S1222" s="67" t="s">
        <v>501</v>
      </c>
      <c r="T1222" s="67" t="s">
        <v>502</v>
      </c>
      <c r="U1222" s="67" t="s">
        <v>70</v>
      </c>
      <c r="V1222" s="67" t="s">
        <v>37</v>
      </c>
      <c r="W1222" s="67" t="s">
        <v>38</v>
      </c>
      <c r="X1222" s="67" t="s">
        <v>71</v>
      </c>
      <c r="Y1222" s="67" t="s">
        <v>71</v>
      </c>
      <c r="Z1222" s="67" t="s">
        <v>40</v>
      </c>
      <c r="AA1222" s="67" t="s">
        <v>673</v>
      </c>
      <c r="AB1222" s="67" t="s">
        <v>674</v>
      </c>
      <c r="AC1222" s="67" t="s">
        <v>675</v>
      </c>
      <c r="AD1222" s="67"/>
      <c r="AE1222" s="67"/>
    </row>
    <row r="1223" spans="1:31" hidden="1" x14ac:dyDescent="0.25">
      <c r="A1223" s="66">
        <v>43499</v>
      </c>
      <c r="B1223" s="67">
        <v>5355</v>
      </c>
      <c r="C1223" s="67">
        <v>5696</v>
      </c>
      <c r="D1223" s="67" t="s">
        <v>676</v>
      </c>
      <c r="E1223" s="67" t="s">
        <v>404</v>
      </c>
      <c r="F1223" s="67" t="s">
        <v>405</v>
      </c>
      <c r="G1223" s="68">
        <v>0.54166666666666663</v>
      </c>
      <c r="H1223" s="69" t="s">
        <v>677</v>
      </c>
      <c r="I1223" s="69" t="s">
        <v>6246</v>
      </c>
      <c r="J1223" s="67" t="s">
        <v>678</v>
      </c>
      <c r="K1223" s="67" t="s">
        <v>47</v>
      </c>
      <c r="L1223" s="67">
        <v>45</v>
      </c>
      <c r="M1223" s="67" t="s">
        <v>31</v>
      </c>
      <c r="N1223" s="67" t="s">
        <v>679</v>
      </c>
      <c r="O1223" s="67" t="s">
        <v>36</v>
      </c>
      <c r="P1223" s="67" t="s">
        <v>33</v>
      </c>
      <c r="Q1223" s="67" t="s">
        <v>36</v>
      </c>
      <c r="R1223" s="67" t="s">
        <v>76</v>
      </c>
      <c r="S1223" s="67" t="s">
        <v>43</v>
      </c>
      <c r="T1223" s="67" t="s">
        <v>36</v>
      </c>
      <c r="U1223" s="67" t="s">
        <v>70</v>
      </c>
      <c r="V1223" s="67" t="s">
        <v>37</v>
      </c>
      <c r="W1223" s="67" t="s">
        <v>38</v>
      </c>
      <c r="X1223" s="67" t="s">
        <v>39</v>
      </c>
      <c r="Y1223" s="67" t="s">
        <v>39</v>
      </c>
      <c r="Z1223" s="67" t="s">
        <v>40</v>
      </c>
      <c r="AA1223" s="67" t="s">
        <v>680</v>
      </c>
      <c r="AB1223" s="67" t="s">
        <v>681</v>
      </c>
      <c r="AC1223" s="67" t="s">
        <v>682</v>
      </c>
      <c r="AD1223" s="67" t="s">
        <v>683</v>
      </c>
      <c r="AE1223" s="67"/>
    </row>
    <row r="1224" spans="1:31" hidden="1" x14ac:dyDescent="0.25">
      <c r="A1224" s="66">
        <v>43499</v>
      </c>
      <c r="B1224" s="67">
        <v>5353</v>
      </c>
      <c r="C1224" s="67">
        <v>5694</v>
      </c>
      <c r="D1224" s="67" t="s">
        <v>684</v>
      </c>
      <c r="E1224" s="67" t="s">
        <v>668</v>
      </c>
      <c r="F1224" s="67" t="s">
        <v>587</v>
      </c>
      <c r="G1224" s="68"/>
      <c r="H1224" s="69" t="s">
        <v>685</v>
      </c>
      <c r="I1224" s="69" t="s">
        <v>686</v>
      </c>
      <c r="J1224" s="67" t="s">
        <v>687</v>
      </c>
      <c r="K1224" s="67" t="s">
        <v>30</v>
      </c>
      <c r="L1224" s="67">
        <v>64</v>
      </c>
      <c r="M1224" s="67" t="s">
        <v>31</v>
      </c>
      <c r="N1224" s="67" t="s">
        <v>32</v>
      </c>
      <c r="O1224" s="67" t="s">
        <v>48</v>
      </c>
      <c r="P1224" s="67" t="s">
        <v>33</v>
      </c>
      <c r="Q1224" s="67" t="s">
        <v>60</v>
      </c>
      <c r="R1224" s="67" t="s">
        <v>35</v>
      </c>
      <c r="S1224" s="67" t="s">
        <v>57</v>
      </c>
      <c r="T1224" s="67" t="s">
        <v>36</v>
      </c>
      <c r="U1224" s="67" t="s">
        <v>44</v>
      </c>
      <c r="V1224" s="67" t="s">
        <v>37</v>
      </c>
      <c r="W1224" s="67" t="s">
        <v>38</v>
      </c>
      <c r="X1224" s="67" t="s">
        <v>39</v>
      </c>
      <c r="Y1224" s="67" t="s">
        <v>39</v>
      </c>
      <c r="Z1224" s="67" t="s">
        <v>40</v>
      </c>
      <c r="AA1224" s="67" t="s">
        <v>688</v>
      </c>
      <c r="AB1224" s="67" t="s">
        <v>689</v>
      </c>
      <c r="AC1224" s="67" t="s">
        <v>690</v>
      </c>
      <c r="AD1224" s="67" t="s">
        <v>691</v>
      </c>
      <c r="AE1224" s="67"/>
    </row>
    <row r="1225" spans="1:31" hidden="1" x14ac:dyDescent="0.25">
      <c r="A1225" s="66">
        <v>43498</v>
      </c>
      <c r="B1225" s="67">
        <v>5357</v>
      </c>
      <c r="C1225" s="67">
        <v>5699</v>
      </c>
      <c r="D1225" s="67" t="s">
        <v>692</v>
      </c>
      <c r="E1225" s="67" t="s">
        <v>693</v>
      </c>
      <c r="F1225" s="67" t="s">
        <v>123</v>
      </c>
      <c r="G1225" s="68">
        <v>0.66805555555555551</v>
      </c>
      <c r="H1225" s="69" t="s">
        <v>694</v>
      </c>
      <c r="I1225" s="69" t="s">
        <v>695</v>
      </c>
      <c r="J1225" s="67" t="s">
        <v>696</v>
      </c>
      <c r="K1225" s="67" t="s">
        <v>47</v>
      </c>
      <c r="L1225" s="67">
        <v>20</v>
      </c>
      <c r="M1225" s="67" t="s">
        <v>31</v>
      </c>
      <c r="N1225" s="67" t="s">
        <v>126</v>
      </c>
      <c r="O1225" s="67" t="s">
        <v>48</v>
      </c>
      <c r="P1225" s="67" t="s">
        <v>49</v>
      </c>
      <c r="Q1225" s="67" t="s">
        <v>36</v>
      </c>
      <c r="R1225" s="67" t="s">
        <v>50</v>
      </c>
      <c r="S1225" s="67" t="s">
        <v>3823</v>
      </c>
      <c r="T1225" s="67" t="s">
        <v>36</v>
      </c>
      <c r="U1225" s="67" t="s">
        <v>51</v>
      </c>
      <c r="V1225" s="67" t="s">
        <v>37</v>
      </c>
      <c r="W1225" s="67" t="s">
        <v>301</v>
      </c>
      <c r="X1225" s="67" t="s">
        <v>39</v>
      </c>
      <c r="Y1225" s="67" t="s">
        <v>104</v>
      </c>
      <c r="Z1225" s="67" t="s">
        <v>52</v>
      </c>
      <c r="AA1225" s="67" t="s">
        <v>697</v>
      </c>
      <c r="AB1225" s="67"/>
      <c r="AC1225" s="67"/>
      <c r="AD1225" s="67"/>
      <c r="AE1225" s="67"/>
    </row>
    <row r="1226" spans="1:31" hidden="1" x14ac:dyDescent="0.25">
      <c r="A1226" s="66">
        <v>43498</v>
      </c>
      <c r="B1226" s="67">
        <v>5352</v>
      </c>
      <c r="C1226" s="67">
        <v>5693</v>
      </c>
      <c r="D1226" s="67" t="s">
        <v>698</v>
      </c>
      <c r="E1226" s="67" t="s">
        <v>699</v>
      </c>
      <c r="F1226" s="67" t="s">
        <v>122</v>
      </c>
      <c r="G1226" s="68"/>
      <c r="H1226" s="69" t="s">
        <v>700</v>
      </c>
      <c r="I1226" s="69" t="s">
        <v>701</v>
      </c>
      <c r="J1226" s="67" t="s">
        <v>702</v>
      </c>
      <c r="K1226" s="67" t="s">
        <v>30</v>
      </c>
      <c r="L1226" s="67">
        <v>20</v>
      </c>
      <c r="M1226" s="67" t="s">
        <v>31</v>
      </c>
      <c r="N1226" s="67" t="s">
        <v>459</v>
      </c>
      <c r="O1226" s="67" t="s">
        <v>48</v>
      </c>
      <c r="P1226" s="67" t="s">
        <v>49</v>
      </c>
      <c r="Q1226" s="67" t="s">
        <v>36</v>
      </c>
      <c r="R1226" s="67" t="s">
        <v>50</v>
      </c>
      <c r="S1226" s="67" t="s">
        <v>3823</v>
      </c>
      <c r="T1226" s="67" t="s">
        <v>75</v>
      </c>
      <c r="U1226" s="67" t="s">
        <v>51</v>
      </c>
      <c r="V1226" s="67" t="s">
        <v>37</v>
      </c>
      <c r="W1226" s="67" t="s">
        <v>149</v>
      </c>
      <c r="X1226" s="67" t="s">
        <v>39</v>
      </c>
      <c r="Y1226" s="67" t="s">
        <v>542</v>
      </c>
      <c r="Z1226" s="67" t="s">
        <v>52</v>
      </c>
      <c r="AA1226" s="67" t="s">
        <v>703</v>
      </c>
      <c r="AB1226" s="67" t="s">
        <v>704</v>
      </c>
      <c r="AC1226" s="67" t="s">
        <v>705</v>
      </c>
      <c r="AD1226" s="67"/>
      <c r="AE1226" s="67"/>
    </row>
    <row r="1227" spans="1:31" hidden="1" x14ac:dyDescent="0.25">
      <c r="A1227" s="66">
        <v>43497</v>
      </c>
      <c r="B1227" s="67">
        <v>5354</v>
      </c>
      <c r="C1227" s="67">
        <v>5695</v>
      </c>
      <c r="D1227" s="67" t="s">
        <v>706</v>
      </c>
      <c r="E1227" s="67" t="s">
        <v>707</v>
      </c>
      <c r="F1227" s="67" t="s">
        <v>123</v>
      </c>
      <c r="G1227" s="68">
        <v>0.16666666666666666</v>
      </c>
      <c r="H1227" s="69" t="s">
        <v>708</v>
      </c>
      <c r="I1227" s="69" t="s">
        <v>709</v>
      </c>
      <c r="J1227" s="67" t="s">
        <v>710</v>
      </c>
      <c r="K1227" s="67" t="s">
        <v>30</v>
      </c>
      <c r="L1227" s="67">
        <v>35</v>
      </c>
      <c r="M1227" s="67" t="s">
        <v>31</v>
      </c>
      <c r="N1227" s="67" t="s">
        <v>331</v>
      </c>
      <c r="O1227" s="67" t="s">
        <v>48</v>
      </c>
      <c r="P1227" s="67" t="s">
        <v>62</v>
      </c>
      <c r="Q1227" s="67" t="s">
        <v>492</v>
      </c>
      <c r="R1227" s="67" t="s">
        <v>35</v>
      </c>
      <c r="S1227" s="67" t="s">
        <v>57</v>
      </c>
      <c r="T1227" s="67" t="s">
        <v>36</v>
      </c>
      <c r="U1227" s="67" t="s">
        <v>44</v>
      </c>
      <c r="V1227" s="67" t="s">
        <v>37</v>
      </c>
      <c r="W1227" s="67" t="s">
        <v>332</v>
      </c>
      <c r="X1227" s="67" t="s">
        <v>132</v>
      </c>
      <c r="Y1227" s="67" t="s">
        <v>103</v>
      </c>
      <c r="Z1227" s="67" t="s">
        <v>45</v>
      </c>
      <c r="AA1227" s="67" t="s">
        <v>711</v>
      </c>
      <c r="AB1227" s="67" t="s">
        <v>712</v>
      </c>
      <c r="AC1227" s="67"/>
      <c r="AD1227" s="67"/>
      <c r="AE1227" s="67"/>
    </row>
    <row r="1228" spans="1:31" hidden="1" x14ac:dyDescent="0.25">
      <c r="A1228" s="66">
        <v>43497</v>
      </c>
      <c r="B1228" s="67">
        <v>5345</v>
      </c>
      <c r="C1228" s="67">
        <v>5685</v>
      </c>
      <c r="D1228" s="67" t="s">
        <v>713</v>
      </c>
      <c r="E1228" s="67" t="s">
        <v>125</v>
      </c>
      <c r="F1228" s="67" t="s">
        <v>46</v>
      </c>
      <c r="G1228" s="68">
        <v>0.20347222222222222</v>
      </c>
      <c r="H1228" s="69" t="s">
        <v>714</v>
      </c>
      <c r="I1228" s="69" t="s">
        <v>715</v>
      </c>
      <c r="J1228" s="67" t="s">
        <v>716</v>
      </c>
      <c r="K1228" s="67" t="s">
        <v>47</v>
      </c>
      <c r="L1228" s="67"/>
      <c r="M1228" s="67" t="s">
        <v>31</v>
      </c>
      <c r="N1228" s="67" t="s">
        <v>126</v>
      </c>
      <c r="O1228" s="67" t="s">
        <v>48</v>
      </c>
      <c r="P1228" s="67" t="s">
        <v>49</v>
      </c>
      <c r="Q1228" s="67" t="s">
        <v>36</v>
      </c>
      <c r="R1228" s="67" t="s">
        <v>50</v>
      </c>
      <c r="S1228" s="67" t="s">
        <v>127</v>
      </c>
      <c r="T1228" s="67" t="s">
        <v>36</v>
      </c>
      <c r="U1228" s="67" t="s">
        <v>51</v>
      </c>
      <c r="V1228" s="67" t="s">
        <v>37</v>
      </c>
      <c r="W1228" s="67" t="s">
        <v>160</v>
      </c>
      <c r="X1228" s="67" t="s">
        <v>132</v>
      </c>
      <c r="Y1228" s="67" t="s">
        <v>112</v>
      </c>
      <c r="Z1228" s="67" t="s">
        <v>52</v>
      </c>
      <c r="AA1228" s="67" t="s">
        <v>717</v>
      </c>
      <c r="AB1228" s="67" t="s">
        <v>718</v>
      </c>
      <c r="AC1228" s="67"/>
      <c r="AD1228" s="67"/>
      <c r="AE1228" s="67"/>
    </row>
    <row r="1229" spans="1:31" hidden="1" x14ac:dyDescent="0.25">
      <c r="A1229" s="66">
        <v>43497</v>
      </c>
      <c r="B1229" s="67">
        <v>5345</v>
      </c>
      <c r="C1229" s="67">
        <v>5686</v>
      </c>
      <c r="D1229" s="67" t="s">
        <v>713</v>
      </c>
      <c r="E1229" s="67" t="s">
        <v>125</v>
      </c>
      <c r="F1229" s="67" t="s">
        <v>46</v>
      </c>
      <c r="G1229" s="68">
        <v>0.20347222222222222</v>
      </c>
      <c r="H1229" s="69" t="s">
        <v>714</v>
      </c>
      <c r="I1229" s="69" t="s">
        <v>715</v>
      </c>
      <c r="J1229" s="67" t="s">
        <v>716</v>
      </c>
      <c r="K1229" s="67" t="s">
        <v>47</v>
      </c>
      <c r="L1229" s="67"/>
      <c r="M1229" s="67" t="s">
        <v>31</v>
      </c>
      <c r="N1229" s="67" t="s">
        <v>126</v>
      </c>
      <c r="O1229" s="67" t="s">
        <v>48</v>
      </c>
      <c r="P1229" s="67" t="s">
        <v>49</v>
      </c>
      <c r="Q1229" s="67" t="s">
        <v>36</v>
      </c>
      <c r="R1229" s="67" t="s">
        <v>50</v>
      </c>
      <c r="S1229" s="67" t="s">
        <v>127</v>
      </c>
      <c r="T1229" s="67" t="s">
        <v>36</v>
      </c>
      <c r="U1229" s="67" t="s">
        <v>51</v>
      </c>
      <c r="V1229" s="67" t="s">
        <v>37</v>
      </c>
      <c r="W1229" s="67" t="s">
        <v>160</v>
      </c>
      <c r="X1229" s="67" t="s">
        <v>132</v>
      </c>
      <c r="Y1229" s="67" t="s">
        <v>112</v>
      </c>
      <c r="Z1229" s="67" t="s">
        <v>52</v>
      </c>
      <c r="AA1229" s="67" t="s">
        <v>717</v>
      </c>
      <c r="AB1229" s="67" t="s">
        <v>718</v>
      </c>
      <c r="AC1229" s="67"/>
      <c r="AD1229" s="67"/>
      <c r="AE1229" s="67"/>
    </row>
    <row r="1230" spans="1:31" hidden="1" x14ac:dyDescent="0.25">
      <c r="A1230" s="66">
        <v>43497</v>
      </c>
      <c r="B1230" s="67">
        <v>5345</v>
      </c>
      <c r="C1230" s="67">
        <v>5687</v>
      </c>
      <c r="D1230" s="67" t="s">
        <v>713</v>
      </c>
      <c r="E1230" s="67" t="s">
        <v>125</v>
      </c>
      <c r="F1230" s="67" t="s">
        <v>46</v>
      </c>
      <c r="G1230" s="68">
        <v>0.20347222222222222</v>
      </c>
      <c r="H1230" s="69" t="s">
        <v>714</v>
      </c>
      <c r="I1230" s="69" t="s">
        <v>715</v>
      </c>
      <c r="J1230" s="67" t="s">
        <v>716</v>
      </c>
      <c r="K1230" s="67" t="s">
        <v>47</v>
      </c>
      <c r="L1230" s="67"/>
      <c r="M1230" s="67" t="s">
        <v>31</v>
      </c>
      <c r="N1230" s="67" t="s">
        <v>126</v>
      </c>
      <c r="O1230" s="67" t="s">
        <v>48</v>
      </c>
      <c r="P1230" s="67" t="s">
        <v>49</v>
      </c>
      <c r="Q1230" s="67" t="s">
        <v>36</v>
      </c>
      <c r="R1230" s="67" t="s">
        <v>50</v>
      </c>
      <c r="S1230" s="67" t="s">
        <v>127</v>
      </c>
      <c r="T1230" s="67" t="s">
        <v>36</v>
      </c>
      <c r="U1230" s="67" t="s">
        <v>51</v>
      </c>
      <c r="V1230" s="67" t="s">
        <v>37</v>
      </c>
      <c r="W1230" s="67" t="s">
        <v>160</v>
      </c>
      <c r="X1230" s="67" t="s">
        <v>132</v>
      </c>
      <c r="Y1230" s="67" t="s">
        <v>112</v>
      </c>
      <c r="Z1230" s="67" t="s">
        <v>52</v>
      </c>
      <c r="AA1230" s="67" t="s">
        <v>717</v>
      </c>
      <c r="AB1230" s="67" t="s">
        <v>718</v>
      </c>
      <c r="AC1230" s="67"/>
      <c r="AD1230" s="67"/>
      <c r="AE1230" s="67"/>
    </row>
    <row r="1231" spans="1:31" hidden="1" x14ac:dyDescent="0.25">
      <c r="A1231" s="66">
        <v>43494</v>
      </c>
      <c r="B1231" s="67">
        <v>5331</v>
      </c>
      <c r="C1231" s="67">
        <v>5668</v>
      </c>
      <c r="D1231" s="67" t="s">
        <v>296</v>
      </c>
      <c r="E1231" s="67" t="s">
        <v>297</v>
      </c>
      <c r="F1231" s="67" t="s">
        <v>46</v>
      </c>
      <c r="G1231" s="68"/>
      <c r="H1231" s="69" t="s">
        <v>298</v>
      </c>
      <c r="I1231" s="69" t="s">
        <v>299</v>
      </c>
      <c r="J1231" s="67" t="s">
        <v>300</v>
      </c>
      <c r="K1231" s="67" t="s">
        <v>47</v>
      </c>
      <c r="L1231" s="67"/>
      <c r="M1231" s="67" t="s">
        <v>31</v>
      </c>
      <c r="N1231" s="67" t="s">
        <v>126</v>
      </c>
      <c r="O1231" s="67" t="s">
        <v>36</v>
      </c>
      <c r="P1231" s="67" t="s">
        <v>42</v>
      </c>
      <c r="Q1231" s="67" t="s">
        <v>36</v>
      </c>
      <c r="R1231" s="67" t="s">
        <v>35</v>
      </c>
      <c r="S1231" s="67" t="s">
        <v>3823</v>
      </c>
      <c r="T1231" s="67" t="s">
        <v>36</v>
      </c>
      <c r="U1231" s="67" t="s">
        <v>44</v>
      </c>
      <c r="V1231" s="67" t="s">
        <v>37</v>
      </c>
      <c r="W1231" s="67" t="s">
        <v>301</v>
      </c>
      <c r="X1231" s="67" t="s">
        <v>39</v>
      </c>
      <c r="Y1231" s="67" t="s">
        <v>105</v>
      </c>
      <c r="Z1231" s="67" t="s">
        <v>45</v>
      </c>
      <c r="AA1231" s="67" t="s">
        <v>302</v>
      </c>
      <c r="AB1231" s="67" t="s">
        <v>303</v>
      </c>
      <c r="AC1231" s="67"/>
      <c r="AD1231" s="67"/>
      <c r="AE1231" s="67"/>
    </row>
    <row r="1232" spans="1:31" hidden="1" x14ac:dyDescent="0.25">
      <c r="A1232" s="66">
        <v>43494</v>
      </c>
      <c r="B1232" s="67">
        <v>5330</v>
      </c>
      <c r="C1232" s="67">
        <v>5667</v>
      </c>
      <c r="D1232" s="67" t="s">
        <v>304</v>
      </c>
      <c r="E1232" s="67" t="s">
        <v>305</v>
      </c>
      <c r="F1232" s="67" t="s">
        <v>305</v>
      </c>
      <c r="G1232" s="68">
        <v>0.54166666666666663</v>
      </c>
      <c r="H1232" s="69" t="s">
        <v>306</v>
      </c>
      <c r="I1232" s="69" t="s">
        <v>307</v>
      </c>
      <c r="J1232" s="67" t="s">
        <v>308</v>
      </c>
      <c r="K1232" s="67" t="s">
        <v>47</v>
      </c>
      <c r="L1232" s="67">
        <v>90</v>
      </c>
      <c r="M1232" s="67" t="s">
        <v>31</v>
      </c>
      <c r="N1232" s="67" t="s">
        <v>32</v>
      </c>
      <c r="O1232" s="67" t="s">
        <v>48</v>
      </c>
      <c r="P1232" s="67" t="s">
        <v>62</v>
      </c>
      <c r="Q1232" s="67" t="s">
        <v>60</v>
      </c>
      <c r="R1232" s="67" t="s">
        <v>35</v>
      </c>
      <c r="S1232" s="67" t="s">
        <v>57</v>
      </c>
      <c r="T1232" s="67" t="s">
        <v>75</v>
      </c>
      <c r="U1232" s="67" t="s">
        <v>309</v>
      </c>
      <c r="V1232" s="67" t="s">
        <v>37</v>
      </c>
      <c r="W1232" s="67" t="s">
        <v>38</v>
      </c>
      <c r="X1232" s="67" t="s">
        <v>39</v>
      </c>
      <c r="Y1232" s="67" t="s">
        <v>103</v>
      </c>
      <c r="Z1232" s="67" t="s">
        <v>52</v>
      </c>
      <c r="AA1232" s="67" t="s">
        <v>310</v>
      </c>
      <c r="AB1232" s="67" t="s">
        <v>311</v>
      </c>
      <c r="AC1232" s="67" t="s">
        <v>312</v>
      </c>
      <c r="AD1232" s="67"/>
      <c r="AE1232" s="67"/>
    </row>
    <row r="1233" spans="1:31" hidden="1" x14ac:dyDescent="0.25">
      <c r="A1233" s="66">
        <v>43494</v>
      </c>
      <c r="B1233" s="67">
        <v>5329</v>
      </c>
      <c r="C1233" s="67">
        <v>5665</v>
      </c>
      <c r="D1233" s="67" t="s">
        <v>313</v>
      </c>
      <c r="E1233" s="67" t="s">
        <v>79</v>
      </c>
      <c r="F1233" s="67" t="s">
        <v>59</v>
      </c>
      <c r="G1233" s="68">
        <v>0.47916666666666669</v>
      </c>
      <c r="H1233" s="69" t="s">
        <v>314</v>
      </c>
      <c r="I1233" s="69" t="s">
        <v>315</v>
      </c>
      <c r="J1233" s="67" t="s">
        <v>316</v>
      </c>
      <c r="K1233" s="67" t="s">
        <v>47</v>
      </c>
      <c r="L1233" s="67"/>
      <c r="M1233" s="67" t="s">
        <v>31</v>
      </c>
      <c r="N1233" s="67" t="s">
        <v>126</v>
      </c>
      <c r="O1233" s="67" t="s">
        <v>48</v>
      </c>
      <c r="P1233" s="67" t="s">
        <v>49</v>
      </c>
      <c r="Q1233" s="67" t="s">
        <v>36</v>
      </c>
      <c r="R1233" s="67" t="s">
        <v>50</v>
      </c>
      <c r="S1233" s="67" t="s">
        <v>127</v>
      </c>
      <c r="T1233" s="67" t="s">
        <v>36</v>
      </c>
      <c r="U1233" s="67" t="s">
        <v>51</v>
      </c>
      <c r="V1233" s="67" t="s">
        <v>37</v>
      </c>
      <c r="W1233" s="67" t="s">
        <v>160</v>
      </c>
      <c r="X1233" s="67" t="s">
        <v>71</v>
      </c>
      <c r="Y1233" s="67" t="s">
        <v>103</v>
      </c>
      <c r="Z1233" s="67" t="s">
        <v>52</v>
      </c>
      <c r="AA1233" s="67" t="s">
        <v>317</v>
      </c>
      <c r="AB1233" s="67"/>
      <c r="AC1233" s="67"/>
      <c r="AD1233" s="67"/>
      <c r="AE1233" s="67"/>
    </row>
    <row r="1234" spans="1:31" hidden="1" x14ac:dyDescent="0.25">
      <c r="A1234" s="66">
        <v>43494</v>
      </c>
      <c r="B1234" s="67">
        <v>5329</v>
      </c>
      <c r="C1234" s="67">
        <v>5666</v>
      </c>
      <c r="D1234" s="67" t="s">
        <v>313</v>
      </c>
      <c r="E1234" s="67" t="s">
        <v>79</v>
      </c>
      <c r="F1234" s="67" t="s">
        <v>59</v>
      </c>
      <c r="G1234" s="68">
        <v>0.47916666666666669</v>
      </c>
      <c r="H1234" s="69" t="s">
        <v>314</v>
      </c>
      <c r="I1234" s="69" t="s">
        <v>315</v>
      </c>
      <c r="J1234" s="67" t="s">
        <v>316</v>
      </c>
      <c r="K1234" s="67" t="s">
        <v>47</v>
      </c>
      <c r="L1234" s="67"/>
      <c r="M1234" s="67" t="s">
        <v>31</v>
      </c>
      <c r="N1234" s="67" t="s">
        <v>126</v>
      </c>
      <c r="O1234" s="67" t="s">
        <v>48</v>
      </c>
      <c r="P1234" s="67" t="s">
        <v>49</v>
      </c>
      <c r="Q1234" s="67" t="s">
        <v>36</v>
      </c>
      <c r="R1234" s="67" t="s">
        <v>50</v>
      </c>
      <c r="S1234" s="67" t="s">
        <v>127</v>
      </c>
      <c r="T1234" s="67" t="s">
        <v>36</v>
      </c>
      <c r="U1234" s="67" t="s">
        <v>51</v>
      </c>
      <c r="V1234" s="67" t="s">
        <v>37</v>
      </c>
      <c r="W1234" s="67" t="s">
        <v>160</v>
      </c>
      <c r="X1234" s="67" t="s">
        <v>71</v>
      </c>
      <c r="Y1234" s="67" t="s">
        <v>103</v>
      </c>
      <c r="Z1234" s="67" t="s">
        <v>52</v>
      </c>
      <c r="AA1234" s="67" t="s">
        <v>317</v>
      </c>
      <c r="AB1234" s="67"/>
      <c r="AC1234" s="67"/>
      <c r="AD1234" s="67"/>
      <c r="AE1234" s="67"/>
    </row>
    <row r="1235" spans="1:31" hidden="1" x14ac:dyDescent="0.25">
      <c r="A1235" s="66">
        <v>43493</v>
      </c>
      <c r="B1235" s="67">
        <v>5327</v>
      </c>
      <c r="C1235" s="67">
        <v>5663</v>
      </c>
      <c r="D1235" s="67" t="s">
        <v>318</v>
      </c>
      <c r="E1235" s="67" t="s">
        <v>106</v>
      </c>
      <c r="F1235" s="67" t="s">
        <v>41</v>
      </c>
      <c r="G1235" s="68">
        <v>0.58888888888888891</v>
      </c>
      <c r="H1235" s="69" t="s">
        <v>319</v>
      </c>
      <c r="I1235" s="69" t="s">
        <v>320</v>
      </c>
      <c r="J1235" s="67" t="s">
        <v>321</v>
      </c>
      <c r="K1235" s="67" t="s">
        <v>47</v>
      </c>
      <c r="L1235" s="67">
        <v>80</v>
      </c>
      <c r="M1235" s="67" t="s">
        <v>164</v>
      </c>
      <c r="N1235" s="67" t="s">
        <v>36</v>
      </c>
      <c r="O1235" s="67" t="s">
        <v>53</v>
      </c>
      <c r="P1235" s="67" t="s">
        <v>42</v>
      </c>
      <c r="Q1235" s="67" t="s">
        <v>60</v>
      </c>
      <c r="R1235" s="67" t="s">
        <v>35</v>
      </c>
      <c r="S1235" s="67" t="s">
        <v>65</v>
      </c>
      <c r="T1235" s="67" t="s">
        <v>36</v>
      </c>
      <c r="U1235" s="67" t="s">
        <v>109</v>
      </c>
      <c r="V1235" s="67" t="s">
        <v>66</v>
      </c>
      <c r="W1235" s="67" t="s">
        <v>54</v>
      </c>
      <c r="X1235" s="67" t="s">
        <v>107</v>
      </c>
      <c r="Y1235" s="67" t="s">
        <v>129</v>
      </c>
      <c r="Z1235" s="67" t="s">
        <v>108</v>
      </c>
      <c r="AA1235" s="67" t="s">
        <v>322</v>
      </c>
      <c r="AB1235" s="67" t="s">
        <v>323</v>
      </c>
      <c r="AC1235" s="67" t="s">
        <v>324</v>
      </c>
      <c r="AD1235" s="67"/>
      <c r="AE1235" s="67"/>
    </row>
    <row r="1236" spans="1:31" hidden="1" x14ac:dyDescent="0.25">
      <c r="A1236" s="66">
        <v>43493</v>
      </c>
      <c r="B1236" s="67">
        <v>5326</v>
      </c>
      <c r="C1236" s="67">
        <v>5662</v>
      </c>
      <c r="D1236" s="67" t="s">
        <v>325</v>
      </c>
      <c r="E1236" s="67" t="s">
        <v>326</v>
      </c>
      <c r="F1236" s="67" t="s">
        <v>327</v>
      </c>
      <c r="G1236" s="68">
        <v>0.6875</v>
      </c>
      <c r="H1236" s="69" t="s">
        <v>328</v>
      </c>
      <c r="I1236" s="69" t="s">
        <v>329</v>
      </c>
      <c r="J1236" s="67" t="s">
        <v>330</v>
      </c>
      <c r="K1236" s="67" t="s">
        <v>47</v>
      </c>
      <c r="L1236" s="67">
        <v>55</v>
      </c>
      <c r="M1236" s="67" t="s">
        <v>31</v>
      </c>
      <c r="N1236" s="67" t="s">
        <v>331</v>
      </c>
      <c r="O1236" s="67" t="s">
        <v>48</v>
      </c>
      <c r="P1236" s="67" t="s">
        <v>62</v>
      </c>
      <c r="Q1236" s="67" t="s">
        <v>36</v>
      </c>
      <c r="R1236" s="67" t="s">
        <v>35</v>
      </c>
      <c r="S1236" s="67" t="s">
        <v>57</v>
      </c>
      <c r="T1236" s="67" t="s">
        <v>36</v>
      </c>
      <c r="U1236" s="67" t="s">
        <v>44</v>
      </c>
      <c r="V1236" s="67" t="s">
        <v>37</v>
      </c>
      <c r="W1236" s="67" t="s">
        <v>332</v>
      </c>
      <c r="X1236" s="67" t="s">
        <v>39</v>
      </c>
      <c r="Y1236" s="67" t="s">
        <v>103</v>
      </c>
      <c r="Z1236" s="67" t="s">
        <v>45</v>
      </c>
      <c r="AA1236" s="67" t="s">
        <v>333</v>
      </c>
      <c r="AB1236" s="67" t="s">
        <v>334</v>
      </c>
      <c r="AC1236" s="67" t="s">
        <v>335</v>
      </c>
      <c r="AD1236" s="67"/>
      <c r="AE1236" s="67"/>
    </row>
    <row r="1237" spans="1:31" hidden="1" x14ac:dyDescent="0.25">
      <c r="A1237" s="66">
        <v>43493</v>
      </c>
      <c r="B1237" s="67">
        <v>5324</v>
      </c>
      <c r="C1237" s="67">
        <v>5660</v>
      </c>
      <c r="D1237" s="67" t="s">
        <v>336</v>
      </c>
      <c r="E1237" s="67" t="s">
        <v>1684</v>
      </c>
      <c r="F1237" s="67" t="s">
        <v>55</v>
      </c>
      <c r="G1237" s="68">
        <v>0.69097222222222221</v>
      </c>
      <c r="H1237" s="69" t="s">
        <v>337</v>
      </c>
      <c r="I1237" s="69" t="s">
        <v>338</v>
      </c>
      <c r="J1237" s="67" t="s">
        <v>339</v>
      </c>
      <c r="K1237" s="67" t="s">
        <v>47</v>
      </c>
      <c r="L1237" s="67">
        <v>63</v>
      </c>
      <c r="M1237" s="67" t="s">
        <v>31</v>
      </c>
      <c r="N1237" s="67" t="s">
        <v>331</v>
      </c>
      <c r="O1237" s="67" t="s">
        <v>48</v>
      </c>
      <c r="P1237" s="67" t="s">
        <v>62</v>
      </c>
      <c r="Q1237" s="67" t="s">
        <v>36</v>
      </c>
      <c r="R1237" s="67" t="s">
        <v>35</v>
      </c>
      <c r="S1237" s="67" t="s">
        <v>57</v>
      </c>
      <c r="T1237" s="67" t="s">
        <v>75</v>
      </c>
      <c r="U1237" s="67" t="s">
        <v>44</v>
      </c>
      <c r="V1237" s="67" t="s">
        <v>37</v>
      </c>
      <c r="W1237" s="67" t="s">
        <v>332</v>
      </c>
      <c r="X1237" s="67" t="s">
        <v>39</v>
      </c>
      <c r="Y1237" s="67" t="s">
        <v>103</v>
      </c>
      <c r="Z1237" s="67" t="s">
        <v>52</v>
      </c>
      <c r="AA1237" s="67" t="s">
        <v>340</v>
      </c>
      <c r="AB1237" s="67" t="s">
        <v>341</v>
      </c>
      <c r="AC1237" s="67"/>
      <c r="AD1237" s="67"/>
      <c r="AE1237" s="67"/>
    </row>
    <row r="1238" spans="1:31" hidden="1" x14ac:dyDescent="0.25">
      <c r="A1238" s="66">
        <v>43492</v>
      </c>
      <c r="B1238" s="67">
        <v>5328</v>
      </c>
      <c r="C1238" s="67">
        <v>5664</v>
      </c>
      <c r="D1238" s="67" t="s">
        <v>342</v>
      </c>
      <c r="E1238" s="67" t="s">
        <v>79</v>
      </c>
      <c r="F1238" s="67" t="s">
        <v>59</v>
      </c>
      <c r="G1238" s="68">
        <v>0.34027777777777779</v>
      </c>
      <c r="H1238" s="69" t="s">
        <v>343</v>
      </c>
      <c r="I1238" s="69" t="s">
        <v>344</v>
      </c>
      <c r="J1238" s="67" t="s">
        <v>345</v>
      </c>
      <c r="K1238" s="67" t="s">
        <v>30</v>
      </c>
      <c r="L1238" s="67">
        <v>60</v>
      </c>
      <c r="M1238" s="67" t="s">
        <v>31</v>
      </c>
      <c r="N1238" s="67" t="s">
        <v>32</v>
      </c>
      <c r="O1238" s="67" t="s">
        <v>48</v>
      </c>
      <c r="P1238" s="67" t="s">
        <v>49</v>
      </c>
      <c r="Q1238" s="67" t="s">
        <v>36</v>
      </c>
      <c r="R1238" s="67" t="s">
        <v>56</v>
      </c>
      <c r="S1238" s="67" t="s">
        <v>346</v>
      </c>
      <c r="T1238" s="67" t="s">
        <v>36</v>
      </c>
      <c r="U1238" s="67" t="s">
        <v>51</v>
      </c>
      <c r="V1238" s="67" t="s">
        <v>37</v>
      </c>
      <c r="W1238" s="67" t="s">
        <v>38</v>
      </c>
      <c r="X1238" s="67" t="s">
        <v>71</v>
      </c>
      <c r="Y1238" s="67" t="s">
        <v>103</v>
      </c>
      <c r="Z1238" s="67" t="s">
        <v>52</v>
      </c>
      <c r="AA1238" s="67" t="s">
        <v>347</v>
      </c>
      <c r="AB1238" s="67" t="s">
        <v>348</v>
      </c>
      <c r="AC1238" s="67"/>
      <c r="AD1238" s="67"/>
      <c r="AE1238" s="67"/>
    </row>
    <row r="1239" spans="1:31" hidden="1" x14ac:dyDescent="0.25">
      <c r="A1239" s="66">
        <v>43492</v>
      </c>
      <c r="B1239" s="67">
        <v>5325</v>
      </c>
      <c r="C1239" s="67">
        <v>5661</v>
      </c>
      <c r="D1239" s="67" t="s">
        <v>349</v>
      </c>
      <c r="E1239" s="67" t="s">
        <v>297</v>
      </c>
      <c r="F1239" s="67" t="s">
        <v>46</v>
      </c>
      <c r="G1239" s="68">
        <v>0.54166666666666663</v>
      </c>
      <c r="H1239" s="69" t="s">
        <v>350</v>
      </c>
      <c r="I1239" s="69" t="s">
        <v>351</v>
      </c>
      <c r="J1239" s="67" t="s">
        <v>352</v>
      </c>
      <c r="K1239" s="67" t="s">
        <v>47</v>
      </c>
      <c r="L1239" s="67">
        <v>45</v>
      </c>
      <c r="M1239" s="67" t="s">
        <v>31</v>
      </c>
      <c r="N1239" s="67" t="s">
        <v>64</v>
      </c>
      <c r="O1239" s="67" t="s">
        <v>48</v>
      </c>
      <c r="P1239" s="67" t="s">
        <v>33</v>
      </c>
      <c r="Q1239" s="67" t="s">
        <v>36</v>
      </c>
      <c r="R1239" s="67" t="s">
        <v>35</v>
      </c>
      <c r="S1239" s="67" t="s">
        <v>346</v>
      </c>
      <c r="T1239" s="67" t="s">
        <v>36</v>
      </c>
      <c r="U1239" s="67" t="s">
        <v>44</v>
      </c>
      <c r="V1239" s="67" t="s">
        <v>37</v>
      </c>
      <c r="W1239" s="67" t="s">
        <v>353</v>
      </c>
      <c r="X1239" s="67" t="s">
        <v>39</v>
      </c>
      <c r="Y1239" s="67" t="s">
        <v>103</v>
      </c>
      <c r="Z1239" s="67" t="s">
        <v>45</v>
      </c>
      <c r="AA1239" s="67" t="s">
        <v>354</v>
      </c>
      <c r="AB1239" s="67" t="s">
        <v>355</v>
      </c>
      <c r="AC1239" s="67" t="s">
        <v>3565</v>
      </c>
      <c r="AD1239" s="67"/>
      <c r="AE1239" s="67"/>
    </row>
    <row r="1240" spans="1:31" hidden="1" x14ac:dyDescent="0.25">
      <c r="A1240" s="66">
        <v>43492</v>
      </c>
      <c r="B1240" s="67">
        <v>5323</v>
      </c>
      <c r="C1240" s="67">
        <v>5659</v>
      </c>
      <c r="D1240" s="67" t="s">
        <v>356</v>
      </c>
      <c r="E1240" s="67" t="s">
        <v>357</v>
      </c>
      <c r="F1240" s="67" t="s">
        <v>358</v>
      </c>
      <c r="G1240" s="68"/>
      <c r="H1240" s="69" t="s">
        <v>359</v>
      </c>
      <c r="I1240" s="69" t="s">
        <v>360</v>
      </c>
      <c r="J1240" s="67" t="s">
        <v>361</v>
      </c>
      <c r="K1240" s="67" t="s">
        <v>47</v>
      </c>
      <c r="L1240" s="67">
        <v>60</v>
      </c>
      <c r="M1240" s="67" t="s">
        <v>31</v>
      </c>
      <c r="N1240" s="67" t="s">
        <v>64</v>
      </c>
      <c r="O1240" s="67" t="s">
        <v>48</v>
      </c>
      <c r="P1240" s="67" t="s">
        <v>33</v>
      </c>
      <c r="Q1240" s="67" t="s">
        <v>36</v>
      </c>
      <c r="R1240" s="67" t="s">
        <v>35</v>
      </c>
      <c r="S1240" s="67" t="s">
        <v>346</v>
      </c>
      <c r="T1240" s="67" t="s">
        <v>36</v>
      </c>
      <c r="U1240" s="67" t="s">
        <v>44</v>
      </c>
      <c r="V1240" s="67" t="s">
        <v>37</v>
      </c>
      <c r="W1240" s="67" t="s">
        <v>38</v>
      </c>
      <c r="X1240" s="67" t="s">
        <v>39</v>
      </c>
      <c r="Y1240" s="67" t="s">
        <v>103</v>
      </c>
      <c r="Z1240" s="67" t="s">
        <v>45</v>
      </c>
      <c r="AA1240" s="67" t="s">
        <v>362</v>
      </c>
      <c r="AB1240" s="67"/>
      <c r="AC1240" s="67"/>
      <c r="AD1240" s="67"/>
      <c r="AE1240" s="67"/>
    </row>
    <row r="1241" spans="1:31" hidden="1" x14ac:dyDescent="0.25">
      <c r="A1241" s="66">
        <v>43492</v>
      </c>
      <c r="B1241" s="67">
        <v>5321</v>
      </c>
      <c r="C1241" s="67">
        <v>5657</v>
      </c>
      <c r="D1241" s="67" t="s">
        <v>363</v>
      </c>
      <c r="E1241" s="67" t="s">
        <v>364</v>
      </c>
      <c r="F1241" s="67" t="s">
        <v>364</v>
      </c>
      <c r="G1241" s="68"/>
      <c r="H1241" s="69" t="s">
        <v>365</v>
      </c>
      <c r="I1241" s="69" t="s">
        <v>366</v>
      </c>
      <c r="J1241" s="67" t="s">
        <v>367</v>
      </c>
      <c r="K1241" s="67" t="s">
        <v>47</v>
      </c>
      <c r="L1241" s="67">
        <v>42</v>
      </c>
      <c r="M1241" s="67" t="s">
        <v>31</v>
      </c>
      <c r="N1241" s="67" t="s">
        <v>36</v>
      </c>
      <c r="O1241" s="67" t="s">
        <v>368</v>
      </c>
      <c r="P1241" s="67" t="s">
        <v>42</v>
      </c>
      <c r="Q1241" s="67" t="s">
        <v>36</v>
      </c>
      <c r="R1241" s="67" t="s">
        <v>35</v>
      </c>
      <c r="S1241" s="67" t="s">
        <v>3823</v>
      </c>
      <c r="T1241" s="67" t="s">
        <v>36</v>
      </c>
      <c r="U1241" s="67" t="s">
        <v>44</v>
      </c>
      <c r="V1241" s="67" t="s">
        <v>37</v>
      </c>
      <c r="W1241" s="67" t="s">
        <v>38</v>
      </c>
      <c r="X1241" s="67" t="s">
        <v>39</v>
      </c>
      <c r="Y1241" s="67" t="s">
        <v>103</v>
      </c>
      <c r="Z1241" s="67" t="s">
        <v>45</v>
      </c>
      <c r="AA1241" s="67" t="s">
        <v>369</v>
      </c>
      <c r="AB1241" s="67" t="s">
        <v>370</v>
      </c>
      <c r="AC1241" s="67" t="s">
        <v>371</v>
      </c>
      <c r="AD1241" s="67" t="s">
        <v>372</v>
      </c>
      <c r="AE1241" s="67"/>
    </row>
    <row r="1242" spans="1:31" hidden="1" x14ac:dyDescent="0.25">
      <c r="A1242" s="66">
        <v>43491</v>
      </c>
      <c r="B1242" s="67">
        <v>5320</v>
      </c>
      <c r="C1242" s="67">
        <v>5654</v>
      </c>
      <c r="D1242" s="67" t="s">
        <v>373</v>
      </c>
      <c r="E1242" s="67" t="s">
        <v>58</v>
      </c>
      <c r="F1242" s="67" t="s">
        <v>59</v>
      </c>
      <c r="G1242" s="68">
        <v>0.58333333333333337</v>
      </c>
      <c r="H1242" s="69" t="s">
        <v>374</v>
      </c>
      <c r="I1242" s="69" t="s">
        <v>375</v>
      </c>
      <c r="J1242" s="67" t="s">
        <v>376</v>
      </c>
      <c r="K1242" s="67" t="s">
        <v>47</v>
      </c>
      <c r="L1242" s="67"/>
      <c r="M1242" s="67" t="s">
        <v>31</v>
      </c>
      <c r="N1242" s="67" t="s">
        <v>126</v>
      </c>
      <c r="O1242" s="67" t="s">
        <v>48</v>
      </c>
      <c r="P1242" s="67" t="s">
        <v>377</v>
      </c>
      <c r="Q1242" s="67" t="s">
        <v>378</v>
      </c>
      <c r="R1242" s="67" t="s">
        <v>50</v>
      </c>
      <c r="S1242" s="67" t="s">
        <v>3823</v>
      </c>
      <c r="T1242" s="67" t="s">
        <v>147</v>
      </c>
      <c r="U1242" s="67" t="s">
        <v>51</v>
      </c>
      <c r="V1242" s="67" t="s">
        <v>37</v>
      </c>
      <c r="W1242" s="67" t="s">
        <v>128</v>
      </c>
      <c r="X1242" s="67" t="s">
        <v>39</v>
      </c>
      <c r="Y1242" s="67" t="s">
        <v>103</v>
      </c>
      <c r="Z1242" s="67" t="s">
        <v>52</v>
      </c>
      <c r="AA1242" s="67" t="s">
        <v>379</v>
      </c>
      <c r="AB1242" s="67" t="s">
        <v>380</v>
      </c>
      <c r="AC1242" s="67"/>
      <c r="AD1242" s="67"/>
      <c r="AE1242" s="67"/>
    </row>
    <row r="1243" spans="1:31" hidden="1" x14ac:dyDescent="0.25">
      <c r="A1243" s="66">
        <v>43491</v>
      </c>
      <c r="B1243" s="67">
        <v>5320</v>
      </c>
      <c r="C1243" s="67">
        <v>5655</v>
      </c>
      <c r="D1243" s="67" t="s">
        <v>373</v>
      </c>
      <c r="E1243" s="67" t="s">
        <v>58</v>
      </c>
      <c r="F1243" s="67" t="s">
        <v>59</v>
      </c>
      <c r="G1243" s="68">
        <v>0.58333333333333337</v>
      </c>
      <c r="H1243" s="69" t="s">
        <v>374</v>
      </c>
      <c r="I1243" s="69" t="s">
        <v>375</v>
      </c>
      <c r="J1243" s="67" t="s">
        <v>376</v>
      </c>
      <c r="K1243" s="67" t="s">
        <v>47</v>
      </c>
      <c r="L1243" s="67"/>
      <c r="M1243" s="67" t="s">
        <v>31</v>
      </c>
      <c r="N1243" s="67" t="s">
        <v>126</v>
      </c>
      <c r="O1243" s="67" t="s">
        <v>48</v>
      </c>
      <c r="P1243" s="67" t="s">
        <v>377</v>
      </c>
      <c r="Q1243" s="67" t="s">
        <v>378</v>
      </c>
      <c r="R1243" s="67" t="s">
        <v>50</v>
      </c>
      <c r="S1243" s="67" t="s">
        <v>3823</v>
      </c>
      <c r="T1243" s="67" t="s">
        <v>147</v>
      </c>
      <c r="U1243" s="67" t="s">
        <v>51</v>
      </c>
      <c r="V1243" s="67" t="s">
        <v>37</v>
      </c>
      <c r="W1243" s="67" t="s">
        <v>128</v>
      </c>
      <c r="X1243" s="67" t="s">
        <v>39</v>
      </c>
      <c r="Y1243" s="67" t="s">
        <v>103</v>
      </c>
      <c r="Z1243" s="67" t="s">
        <v>52</v>
      </c>
      <c r="AA1243" s="67" t="s">
        <v>379</v>
      </c>
      <c r="AB1243" s="67" t="s">
        <v>380</v>
      </c>
      <c r="AC1243" s="67"/>
      <c r="AD1243" s="67"/>
      <c r="AE1243" s="67"/>
    </row>
    <row r="1244" spans="1:31" hidden="1" x14ac:dyDescent="0.25">
      <c r="A1244" s="66">
        <v>43491</v>
      </c>
      <c r="B1244" s="67">
        <v>5320</v>
      </c>
      <c r="C1244" s="67">
        <v>5656</v>
      </c>
      <c r="D1244" s="67" t="s">
        <v>373</v>
      </c>
      <c r="E1244" s="67" t="s">
        <v>58</v>
      </c>
      <c r="F1244" s="67" t="s">
        <v>59</v>
      </c>
      <c r="G1244" s="68">
        <v>0.58333333333333337</v>
      </c>
      <c r="H1244" s="69" t="s">
        <v>374</v>
      </c>
      <c r="I1244" s="69" t="s">
        <v>375</v>
      </c>
      <c r="J1244" s="67" t="s">
        <v>376</v>
      </c>
      <c r="K1244" s="67" t="s">
        <v>47</v>
      </c>
      <c r="L1244" s="67"/>
      <c r="M1244" s="67" t="s">
        <v>31</v>
      </c>
      <c r="N1244" s="67" t="s">
        <v>126</v>
      </c>
      <c r="O1244" s="67" t="s">
        <v>48</v>
      </c>
      <c r="P1244" s="67" t="s">
        <v>377</v>
      </c>
      <c r="Q1244" s="67" t="s">
        <v>378</v>
      </c>
      <c r="R1244" s="67" t="s">
        <v>50</v>
      </c>
      <c r="S1244" s="67" t="s">
        <v>3823</v>
      </c>
      <c r="T1244" s="67" t="s">
        <v>147</v>
      </c>
      <c r="U1244" s="67" t="s">
        <v>51</v>
      </c>
      <c r="V1244" s="67" t="s">
        <v>37</v>
      </c>
      <c r="W1244" s="67" t="s">
        <v>128</v>
      </c>
      <c r="X1244" s="67" t="s">
        <v>39</v>
      </c>
      <c r="Y1244" s="67" t="s">
        <v>103</v>
      </c>
      <c r="Z1244" s="67" t="s">
        <v>52</v>
      </c>
      <c r="AA1244" s="67" t="s">
        <v>379</v>
      </c>
      <c r="AB1244" s="67" t="s">
        <v>380</v>
      </c>
      <c r="AC1244" s="67"/>
      <c r="AD1244" s="67"/>
      <c r="AE1244" s="67"/>
    </row>
    <row r="1245" spans="1:31" hidden="1" x14ac:dyDescent="0.25">
      <c r="A1245" s="66">
        <v>43491</v>
      </c>
      <c r="B1245" s="67">
        <v>5317</v>
      </c>
      <c r="C1245" s="67">
        <v>5651</v>
      </c>
      <c r="D1245" s="67" t="s">
        <v>381</v>
      </c>
      <c r="E1245" s="67" t="s">
        <v>80</v>
      </c>
      <c r="F1245" s="67" t="s">
        <v>80</v>
      </c>
      <c r="G1245" s="68">
        <v>0.33333333333333331</v>
      </c>
      <c r="H1245" s="69" t="s">
        <v>382</v>
      </c>
      <c r="I1245" s="69" t="s">
        <v>383</v>
      </c>
      <c r="J1245" s="67" t="s">
        <v>384</v>
      </c>
      <c r="K1245" s="67" t="s">
        <v>47</v>
      </c>
      <c r="L1245" s="67">
        <v>37</v>
      </c>
      <c r="M1245" s="67" t="s">
        <v>31</v>
      </c>
      <c r="N1245" s="67" t="s">
        <v>32</v>
      </c>
      <c r="O1245" s="67" t="s">
        <v>385</v>
      </c>
      <c r="P1245" s="67" t="s">
        <v>62</v>
      </c>
      <c r="Q1245" s="67" t="s">
        <v>36</v>
      </c>
      <c r="R1245" s="67" t="s">
        <v>35</v>
      </c>
      <c r="S1245" s="67" t="s">
        <v>3823</v>
      </c>
      <c r="T1245" s="67" t="s">
        <v>36</v>
      </c>
      <c r="U1245" s="67" t="s">
        <v>44</v>
      </c>
      <c r="V1245" s="67" t="s">
        <v>37</v>
      </c>
      <c r="W1245" s="67" t="s">
        <v>386</v>
      </c>
      <c r="X1245" s="67" t="s">
        <v>71</v>
      </c>
      <c r="Y1245" s="67" t="s">
        <v>163</v>
      </c>
      <c r="Z1245" s="67" t="s">
        <v>45</v>
      </c>
      <c r="AA1245" s="67" t="s">
        <v>387</v>
      </c>
      <c r="AB1245" s="67" t="s">
        <v>388</v>
      </c>
      <c r="AC1245" s="67" t="s">
        <v>389</v>
      </c>
      <c r="AD1245" s="67" t="s">
        <v>390</v>
      </c>
      <c r="AE1245" s="67"/>
    </row>
    <row r="1246" spans="1:31" hidden="1" x14ac:dyDescent="0.25">
      <c r="A1246" s="66">
        <v>43490</v>
      </c>
      <c r="B1246" s="67">
        <v>5322</v>
      </c>
      <c r="C1246" s="67">
        <v>5658</v>
      </c>
      <c r="D1246" s="67" t="s">
        <v>391</v>
      </c>
      <c r="E1246" s="67" t="s">
        <v>63</v>
      </c>
      <c r="F1246" s="67" t="s">
        <v>41</v>
      </c>
      <c r="G1246" s="68"/>
      <c r="H1246" s="69" t="s">
        <v>392</v>
      </c>
      <c r="I1246" s="69" t="s">
        <v>393</v>
      </c>
      <c r="J1246" s="67" t="s">
        <v>394</v>
      </c>
      <c r="K1246" s="67" t="s">
        <v>47</v>
      </c>
      <c r="L1246" s="67"/>
      <c r="M1246" s="67" t="s">
        <v>31</v>
      </c>
      <c r="N1246" s="67" t="s">
        <v>126</v>
      </c>
      <c r="O1246" s="67" t="s">
        <v>48</v>
      </c>
      <c r="P1246" s="67" t="s">
        <v>62</v>
      </c>
      <c r="Q1246" s="67" t="s">
        <v>36</v>
      </c>
      <c r="R1246" s="67" t="s">
        <v>35</v>
      </c>
      <c r="S1246" s="67" t="s">
        <v>127</v>
      </c>
      <c r="T1246" s="67" t="s">
        <v>36</v>
      </c>
      <c r="U1246" s="67" t="s">
        <v>44</v>
      </c>
      <c r="V1246" s="67" t="s">
        <v>37</v>
      </c>
      <c r="W1246" s="67" t="s">
        <v>140</v>
      </c>
      <c r="X1246" s="67" t="s">
        <v>132</v>
      </c>
      <c r="Y1246" s="67" t="s">
        <v>103</v>
      </c>
      <c r="Z1246" s="67" t="s">
        <v>45</v>
      </c>
      <c r="AA1246" s="67" t="s">
        <v>395</v>
      </c>
      <c r="AB1246" s="67" t="s">
        <v>396</v>
      </c>
      <c r="AC1246" s="67"/>
      <c r="AD1246" s="67"/>
      <c r="AE1246" s="67"/>
    </row>
    <row r="1247" spans="1:31" hidden="1" x14ac:dyDescent="0.25">
      <c r="A1247" s="66">
        <v>43489</v>
      </c>
      <c r="B1247" s="67">
        <v>5319</v>
      </c>
      <c r="C1247" s="67">
        <v>5653</v>
      </c>
      <c r="D1247" s="67" t="s">
        <v>397</v>
      </c>
      <c r="E1247" s="67" t="s">
        <v>106</v>
      </c>
      <c r="F1247" s="67" t="s">
        <v>41</v>
      </c>
      <c r="G1247" s="68"/>
      <c r="H1247" s="69" t="s">
        <v>398</v>
      </c>
      <c r="I1247" s="69" t="s">
        <v>399</v>
      </c>
      <c r="J1247" s="67" t="s">
        <v>400</v>
      </c>
      <c r="K1247" s="67" t="s">
        <v>47</v>
      </c>
      <c r="L1247" s="67"/>
      <c r="M1247" s="67" t="s">
        <v>31</v>
      </c>
      <c r="N1247" s="67" t="s">
        <v>401</v>
      </c>
      <c r="O1247" s="67" t="s">
        <v>36</v>
      </c>
      <c r="P1247" s="67" t="s">
        <v>49</v>
      </c>
      <c r="Q1247" s="67" t="s">
        <v>60</v>
      </c>
      <c r="R1247" s="67" t="s">
        <v>56</v>
      </c>
      <c r="S1247" s="67" t="s">
        <v>3823</v>
      </c>
      <c r="T1247" s="67" t="s">
        <v>36</v>
      </c>
      <c r="U1247" s="67" t="s">
        <v>51</v>
      </c>
      <c r="V1247" s="67" t="s">
        <v>37</v>
      </c>
      <c r="W1247" s="67" t="s">
        <v>38</v>
      </c>
      <c r="X1247" s="67" t="s">
        <v>39</v>
      </c>
      <c r="Y1247" s="67" t="s">
        <v>104</v>
      </c>
      <c r="Z1247" s="67" t="s">
        <v>52</v>
      </c>
      <c r="AA1247" s="67" t="s">
        <v>402</v>
      </c>
      <c r="AB1247" s="67"/>
      <c r="AC1247" s="67"/>
      <c r="AD1247" s="67"/>
      <c r="AE1247" s="67"/>
    </row>
    <row r="1248" spans="1:31" hidden="1" x14ac:dyDescent="0.25">
      <c r="A1248" s="66">
        <v>43489</v>
      </c>
      <c r="B1248" s="67">
        <v>5318</v>
      </c>
      <c r="C1248" s="67">
        <v>5652</v>
      </c>
      <c r="D1248" s="67" t="s">
        <v>403</v>
      </c>
      <c r="E1248" s="67" t="s">
        <v>404</v>
      </c>
      <c r="F1248" s="67" t="s">
        <v>405</v>
      </c>
      <c r="G1248" s="68"/>
      <c r="H1248" s="69" t="s">
        <v>406</v>
      </c>
      <c r="I1248" s="69" t="s">
        <v>1071</v>
      </c>
      <c r="J1248" s="67" t="s">
        <v>407</v>
      </c>
      <c r="K1248" s="67" t="s">
        <v>30</v>
      </c>
      <c r="L1248" s="67">
        <v>20</v>
      </c>
      <c r="M1248" s="67" t="s">
        <v>175</v>
      </c>
      <c r="N1248" s="67" t="s">
        <v>408</v>
      </c>
      <c r="O1248" s="67" t="s">
        <v>53</v>
      </c>
      <c r="P1248" s="67" t="s">
        <v>49</v>
      </c>
      <c r="Q1248" s="67" t="s">
        <v>36</v>
      </c>
      <c r="R1248" s="67" t="s">
        <v>50</v>
      </c>
      <c r="S1248" s="67" t="s">
        <v>57</v>
      </c>
      <c r="T1248" s="67" t="s">
        <v>36</v>
      </c>
      <c r="U1248" s="67" t="s">
        <v>51</v>
      </c>
      <c r="V1248" s="67" t="s">
        <v>37</v>
      </c>
      <c r="W1248" s="67" t="s">
        <v>38</v>
      </c>
      <c r="X1248" s="67" t="s">
        <v>71</v>
      </c>
      <c r="Y1248" s="67" t="s">
        <v>103</v>
      </c>
      <c r="Z1248" s="67" t="s">
        <v>52</v>
      </c>
      <c r="AA1248" s="67" t="s">
        <v>409</v>
      </c>
      <c r="AB1248" s="67" t="s">
        <v>410</v>
      </c>
      <c r="AC1248" s="67"/>
      <c r="AD1248" s="67"/>
      <c r="AE1248" s="67"/>
    </row>
    <row r="1249" spans="1:31" hidden="1" x14ac:dyDescent="0.25">
      <c r="A1249" s="66">
        <v>43489</v>
      </c>
      <c r="B1249" s="67">
        <v>5316</v>
      </c>
      <c r="C1249" s="67">
        <v>5650</v>
      </c>
      <c r="D1249" s="67" t="s">
        <v>411</v>
      </c>
      <c r="E1249" s="67" t="s">
        <v>412</v>
      </c>
      <c r="F1249" s="67" t="s">
        <v>59</v>
      </c>
      <c r="G1249" s="68">
        <v>4.1666666666666664E-2</v>
      </c>
      <c r="H1249" s="69" t="s">
        <v>413</v>
      </c>
      <c r="I1249" s="69" t="s">
        <v>414</v>
      </c>
      <c r="J1249" s="67" t="s">
        <v>415</v>
      </c>
      <c r="K1249" s="67" t="s">
        <v>47</v>
      </c>
      <c r="L1249" s="67">
        <v>78</v>
      </c>
      <c r="M1249" s="67" t="s">
        <v>31</v>
      </c>
      <c r="N1249" s="67" t="s">
        <v>32</v>
      </c>
      <c r="O1249" s="67" t="s">
        <v>48</v>
      </c>
      <c r="P1249" s="67" t="s">
        <v>42</v>
      </c>
      <c r="Q1249" s="67" t="s">
        <v>60</v>
      </c>
      <c r="R1249" s="67" t="s">
        <v>35</v>
      </c>
      <c r="S1249" s="67" t="s">
        <v>57</v>
      </c>
      <c r="T1249" s="67" t="s">
        <v>36</v>
      </c>
      <c r="U1249" s="67" t="s">
        <v>44</v>
      </c>
      <c r="V1249" s="67" t="s">
        <v>37</v>
      </c>
      <c r="W1249" s="67" t="s">
        <v>38</v>
      </c>
      <c r="X1249" s="67" t="s">
        <v>39</v>
      </c>
      <c r="Y1249" s="67" t="s">
        <v>103</v>
      </c>
      <c r="Z1249" s="67" t="s">
        <v>45</v>
      </c>
      <c r="AA1249" s="67" t="s">
        <v>416</v>
      </c>
      <c r="AB1249" s="67" t="s">
        <v>417</v>
      </c>
      <c r="AC1249" s="67" t="s">
        <v>418</v>
      </c>
      <c r="AD1249" s="67" t="s">
        <v>419</v>
      </c>
      <c r="AE1249" s="67"/>
    </row>
    <row r="1250" spans="1:31" hidden="1" x14ac:dyDescent="0.25">
      <c r="A1250" s="66">
        <v>43489</v>
      </c>
      <c r="B1250" s="67">
        <v>5315</v>
      </c>
      <c r="C1250" s="67">
        <v>5649</v>
      </c>
      <c r="D1250" s="67" t="s">
        <v>420</v>
      </c>
      <c r="E1250" s="67" t="s">
        <v>121</v>
      </c>
      <c r="F1250" s="67" t="s">
        <v>122</v>
      </c>
      <c r="G1250" s="68">
        <v>0.45833333333333331</v>
      </c>
      <c r="H1250" s="69" t="s">
        <v>421</v>
      </c>
      <c r="I1250" s="69" t="s">
        <v>422</v>
      </c>
      <c r="J1250" s="67" t="s">
        <v>423</v>
      </c>
      <c r="K1250" s="67" t="s">
        <v>47</v>
      </c>
      <c r="L1250" s="67">
        <v>50</v>
      </c>
      <c r="M1250" s="67" t="s">
        <v>31</v>
      </c>
      <c r="N1250" s="67" t="s">
        <v>36</v>
      </c>
      <c r="O1250" s="67" t="s">
        <v>36</v>
      </c>
      <c r="P1250" s="67" t="s">
        <v>49</v>
      </c>
      <c r="Q1250" s="67" t="s">
        <v>36</v>
      </c>
      <c r="R1250" s="67" t="s">
        <v>56</v>
      </c>
      <c r="S1250" s="67" t="s">
        <v>57</v>
      </c>
      <c r="T1250" s="67" t="s">
        <v>36</v>
      </c>
      <c r="U1250" s="67" t="s">
        <v>51</v>
      </c>
      <c r="V1250" s="67" t="s">
        <v>37</v>
      </c>
      <c r="W1250" s="67" t="s">
        <v>38</v>
      </c>
      <c r="X1250" s="67" t="s">
        <v>39</v>
      </c>
      <c r="Y1250" s="67" t="s">
        <v>39</v>
      </c>
      <c r="Z1250" s="67" t="s">
        <v>40</v>
      </c>
      <c r="AA1250" s="67" t="s">
        <v>424</v>
      </c>
      <c r="AB1250" s="67"/>
      <c r="AC1250" s="67"/>
      <c r="AD1250" s="67"/>
      <c r="AE1250" s="67"/>
    </row>
    <row r="1251" spans="1:31" hidden="1" x14ac:dyDescent="0.25">
      <c r="A1251" s="66">
        <v>43488</v>
      </c>
      <c r="B1251" s="67">
        <v>5344</v>
      </c>
      <c r="C1251" s="67">
        <v>5684</v>
      </c>
      <c r="D1251" s="67" t="s">
        <v>719</v>
      </c>
      <c r="E1251" s="67" t="s">
        <v>404</v>
      </c>
      <c r="F1251" s="67" t="s">
        <v>405</v>
      </c>
      <c r="G1251" s="68">
        <v>0.68402777777777779</v>
      </c>
      <c r="H1251" s="69" t="s">
        <v>720</v>
      </c>
      <c r="I1251" s="69" t="s">
        <v>721</v>
      </c>
      <c r="J1251" s="67" t="s">
        <v>722</v>
      </c>
      <c r="K1251" s="67" t="s">
        <v>47</v>
      </c>
      <c r="L1251" s="67">
        <v>21</v>
      </c>
      <c r="M1251" s="67" t="s">
        <v>31</v>
      </c>
      <c r="N1251" s="67" t="s">
        <v>519</v>
      </c>
      <c r="O1251" s="67" t="s">
        <v>48</v>
      </c>
      <c r="P1251" s="67" t="s">
        <v>520</v>
      </c>
      <c r="Q1251" s="67" t="s">
        <v>36</v>
      </c>
      <c r="R1251" s="67" t="s">
        <v>56</v>
      </c>
      <c r="S1251" s="67" t="s">
        <v>723</v>
      </c>
      <c r="T1251" s="67" t="s">
        <v>502</v>
      </c>
      <c r="U1251" s="67" t="s">
        <v>109</v>
      </c>
      <c r="V1251" s="67" t="s">
        <v>66</v>
      </c>
      <c r="W1251" s="67" t="s">
        <v>54</v>
      </c>
      <c r="X1251" s="67" t="s">
        <v>71</v>
      </c>
      <c r="Y1251" s="67" t="s">
        <v>129</v>
      </c>
      <c r="Z1251" s="67" t="s">
        <v>108</v>
      </c>
      <c r="AA1251" s="67" t="s">
        <v>724</v>
      </c>
      <c r="AB1251" s="67"/>
      <c r="AC1251" s="67"/>
      <c r="AD1251" s="67"/>
      <c r="AE1251" s="67"/>
    </row>
    <row r="1252" spans="1:31" hidden="1" x14ac:dyDescent="0.25">
      <c r="A1252" s="66">
        <v>43488</v>
      </c>
      <c r="B1252" s="67">
        <v>5311</v>
      </c>
      <c r="C1252" s="67">
        <v>5645</v>
      </c>
      <c r="D1252" s="67" t="s">
        <v>425</v>
      </c>
      <c r="E1252" s="67" t="s">
        <v>80</v>
      </c>
      <c r="F1252" s="67" t="s">
        <v>80</v>
      </c>
      <c r="G1252" s="68">
        <v>0.58333333333333337</v>
      </c>
      <c r="H1252" s="69" t="s">
        <v>426</v>
      </c>
      <c r="I1252" s="69" t="s">
        <v>427</v>
      </c>
      <c r="J1252" s="67" t="s">
        <v>428</v>
      </c>
      <c r="K1252" s="67" t="s">
        <v>47</v>
      </c>
      <c r="L1252" s="67">
        <v>41</v>
      </c>
      <c r="M1252" s="67" t="s">
        <v>31</v>
      </c>
      <c r="N1252" s="67" t="s">
        <v>32</v>
      </c>
      <c r="O1252" s="67" t="s">
        <v>48</v>
      </c>
      <c r="P1252" s="67" t="s">
        <v>42</v>
      </c>
      <c r="Q1252" s="67" t="s">
        <v>36</v>
      </c>
      <c r="R1252" s="67" t="s">
        <v>35</v>
      </c>
      <c r="S1252" s="67" t="s">
        <v>57</v>
      </c>
      <c r="T1252" s="67" t="s">
        <v>36</v>
      </c>
      <c r="U1252" s="67" t="s">
        <v>44</v>
      </c>
      <c r="V1252" s="67" t="s">
        <v>37</v>
      </c>
      <c r="W1252" s="67" t="s">
        <v>38</v>
      </c>
      <c r="X1252" s="67" t="s">
        <v>132</v>
      </c>
      <c r="Y1252" s="67" t="s">
        <v>103</v>
      </c>
      <c r="Z1252" s="67" t="s">
        <v>45</v>
      </c>
      <c r="AA1252" s="67" t="s">
        <v>429</v>
      </c>
      <c r="AB1252" s="67" t="s">
        <v>430</v>
      </c>
      <c r="AC1252" s="67" t="s">
        <v>431</v>
      </c>
      <c r="AD1252" s="67" t="s">
        <v>432</v>
      </c>
      <c r="AE1252" s="67"/>
    </row>
    <row r="1253" spans="1:31" hidden="1" x14ac:dyDescent="0.25">
      <c r="A1253" s="66">
        <v>43486</v>
      </c>
      <c r="B1253" s="67">
        <v>5312</v>
      </c>
      <c r="C1253" s="67">
        <v>5646</v>
      </c>
      <c r="D1253" s="67" t="s">
        <v>433</v>
      </c>
      <c r="E1253" s="67" t="s">
        <v>125</v>
      </c>
      <c r="F1253" s="67" t="s">
        <v>46</v>
      </c>
      <c r="G1253" s="68">
        <v>0.20833333333333334</v>
      </c>
      <c r="H1253" s="69" t="s">
        <v>434</v>
      </c>
      <c r="I1253" s="69" t="s">
        <v>435</v>
      </c>
      <c r="J1253" s="67" t="s">
        <v>436</v>
      </c>
      <c r="K1253" s="67" t="s">
        <v>47</v>
      </c>
      <c r="L1253" s="67">
        <v>50</v>
      </c>
      <c r="M1253" s="67" t="s">
        <v>31</v>
      </c>
      <c r="N1253" s="67" t="s">
        <v>437</v>
      </c>
      <c r="O1253" s="67" t="s">
        <v>48</v>
      </c>
      <c r="P1253" s="67" t="s">
        <v>49</v>
      </c>
      <c r="Q1253" s="67" t="s">
        <v>36</v>
      </c>
      <c r="R1253" s="67" t="s">
        <v>56</v>
      </c>
      <c r="S1253" s="67" t="s">
        <v>3823</v>
      </c>
      <c r="T1253" s="67" t="s">
        <v>36</v>
      </c>
      <c r="U1253" s="67" t="s">
        <v>51</v>
      </c>
      <c r="V1253" s="67" t="s">
        <v>37</v>
      </c>
      <c r="W1253" s="67" t="s">
        <v>160</v>
      </c>
      <c r="X1253" s="67" t="s">
        <v>132</v>
      </c>
      <c r="Y1253" s="67" t="s">
        <v>112</v>
      </c>
      <c r="Z1253" s="67" t="s">
        <v>40</v>
      </c>
      <c r="AA1253" s="67" t="s">
        <v>438</v>
      </c>
      <c r="AB1253" s="67"/>
      <c r="AC1253" s="67"/>
      <c r="AD1253" s="67"/>
      <c r="AE1253" s="67"/>
    </row>
    <row r="1254" spans="1:31" hidden="1" x14ac:dyDescent="0.25">
      <c r="A1254" s="66">
        <v>43486</v>
      </c>
      <c r="B1254" s="67">
        <v>5312</v>
      </c>
      <c r="C1254" s="67">
        <v>5647</v>
      </c>
      <c r="D1254" s="67" t="s">
        <v>433</v>
      </c>
      <c r="E1254" s="67" t="s">
        <v>125</v>
      </c>
      <c r="F1254" s="67" t="s">
        <v>46</v>
      </c>
      <c r="G1254" s="68">
        <v>0.20833333333333334</v>
      </c>
      <c r="H1254" s="69" t="s">
        <v>434</v>
      </c>
      <c r="I1254" s="69" t="s">
        <v>435</v>
      </c>
      <c r="J1254" s="67" t="s">
        <v>436</v>
      </c>
      <c r="K1254" s="67" t="s">
        <v>47</v>
      </c>
      <c r="L1254" s="67">
        <v>25</v>
      </c>
      <c r="M1254" s="67" t="s">
        <v>31</v>
      </c>
      <c r="N1254" s="67" t="s">
        <v>437</v>
      </c>
      <c r="O1254" s="67" t="s">
        <v>48</v>
      </c>
      <c r="P1254" s="67" t="s">
        <v>49</v>
      </c>
      <c r="Q1254" s="67" t="s">
        <v>36</v>
      </c>
      <c r="R1254" s="67" t="s">
        <v>56</v>
      </c>
      <c r="S1254" s="67" t="s">
        <v>3823</v>
      </c>
      <c r="T1254" s="67" t="s">
        <v>36</v>
      </c>
      <c r="U1254" s="67" t="s">
        <v>51</v>
      </c>
      <c r="V1254" s="67" t="s">
        <v>37</v>
      </c>
      <c r="W1254" s="67" t="s">
        <v>160</v>
      </c>
      <c r="X1254" s="67" t="s">
        <v>132</v>
      </c>
      <c r="Y1254" s="67" t="s">
        <v>112</v>
      </c>
      <c r="Z1254" s="67" t="s">
        <v>40</v>
      </c>
      <c r="AA1254" s="67" t="s">
        <v>438</v>
      </c>
      <c r="AB1254" s="67"/>
      <c r="AC1254" s="67"/>
      <c r="AD1254" s="67"/>
      <c r="AE1254" s="67"/>
    </row>
    <row r="1255" spans="1:31" hidden="1" x14ac:dyDescent="0.25">
      <c r="A1255" s="66">
        <v>43486</v>
      </c>
      <c r="B1255" s="67">
        <v>5309</v>
      </c>
      <c r="C1255" s="67">
        <v>5643</v>
      </c>
      <c r="D1255" s="67" t="s">
        <v>439</v>
      </c>
      <c r="E1255" s="67" t="s">
        <v>111</v>
      </c>
      <c r="F1255" s="67" t="s">
        <v>41</v>
      </c>
      <c r="G1255" s="68">
        <v>0.625</v>
      </c>
      <c r="H1255" s="69" t="s">
        <v>440</v>
      </c>
      <c r="I1255" s="69" t="s">
        <v>441</v>
      </c>
      <c r="J1255" s="67" t="s">
        <v>442</v>
      </c>
      <c r="K1255" s="67" t="s">
        <v>30</v>
      </c>
      <c r="L1255" s="67">
        <v>80</v>
      </c>
      <c r="M1255" s="67" t="s">
        <v>130</v>
      </c>
      <c r="N1255" s="67" t="s">
        <v>36</v>
      </c>
      <c r="O1255" s="67" t="s">
        <v>53</v>
      </c>
      <c r="P1255" s="67" t="s">
        <v>33</v>
      </c>
      <c r="Q1255" s="67" t="s">
        <v>60</v>
      </c>
      <c r="R1255" s="67" t="s">
        <v>35</v>
      </c>
      <c r="S1255" s="67" t="s">
        <v>65</v>
      </c>
      <c r="T1255" s="67" t="s">
        <v>36</v>
      </c>
      <c r="U1255" s="67" t="s">
        <v>109</v>
      </c>
      <c r="V1255" s="67" t="s">
        <v>66</v>
      </c>
      <c r="W1255" s="67" t="s">
        <v>54</v>
      </c>
      <c r="X1255" s="67" t="s">
        <v>107</v>
      </c>
      <c r="Y1255" s="67" t="s">
        <v>129</v>
      </c>
      <c r="Z1255" s="67" t="s">
        <v>108</v>
      </c>
      <c r="AA1255" s="67" t="s">
        <v>443</v>
      </c>
      <c r="AB1255" s="67" t="s">
        <v>444</v>
      </c>
      <c r="AC1255" s="67" t="s">
        <v>445</v>
      </c>
      <c r="AD1255" s="67" t="s">
        <v>446</v>
      </c>
      <c r="AE1255" s="67"/>
    </row>
    <row r="1256" spans="1:31" hidden="1" x14ac:dyDescent="0.25">
      <c r="A1256" s="66">
        <v>43484</v>
      </c>
      <c r="B1256" s="67">
        <v>5314</v>
      </c>
      <c r="C1256" s="67">
        <v>5648</v>
      </c>
      <c r="D1256" s="67" t="s">
        <v>447</v>
      </c>
      <c r="E1256" s="67" t="s">
        <v>58</v>
      </c>
      <c r="F1256" s="67" t="s">
        <v>59</v>
      </c>
      <c r="G1256" s="68"/>
      <c r="H1256" s="69" t="s">
        <v>448</v>
      </c>
      <c r="I1256" s="69" t="s">
        <v>449</v>
      </c>
      <c r="J1256" s="67" t="s">
        <v>450</v>
      </c>
      <c r="K1256" s="67" t="s">
        <v>47</v>
      </c>
      <c r="L1256" s="67">
        <v>46</v>
      </c>
      <c r="M1256" s="67" t="s">
        <v>31</v>
      </c>
      <c r="N1256" s="67" t="s">
        <v>32</v>
      </c>
      <c r="O1256" s="67" t="s">
        <v>451</v>
      </c>
      <c r="P1256" s="67" t="s">
        <v>42</v>
      </c>
      <c r="Q1256" s="67" t="s">
        <v>60</v>
      </c>
      <c r="R1256" s="67" t="s">
        <v>35</v>
      </c>
      <c r="S1256" s="67" t="s">
        <v>43</v>
      </c>
      <c r="T1256" s="67" t="s">
        <v>36</v>
      </c>
      <c r="U1256" s="67" t="s">
        <v>44</v>
      </c>
      <c r="V1256" s="67" t="s">
        <v>37</v>
      </c>
      <c r="W1256" s="67" t="s">
        <v>38</v>
      </c>
      <c r="X1256" s="67" t="s">
        <v>39</v>
      </c>
      <c r="Y1256" s="67" t="s">
        <v>105</v>
      </c>
      <c r="Z1256" s="67" t="s">
        <v>45</v>
      </c>
      <c r="AA1256" s="67" t="s">
        <v>452</v>
      </c>
      <c r="AB1256" s="67" t="s">
        <v>453</v>
      </c>
      <c r="AC1256" s="67" t="s">
        <v>454</v>
      </c>
      <c r="AD1256" s="67"/>
      <c r="AE1256" s="67"/>
    </row>
    <row r="1257" spans="1:31" hidden="1" x14ac:dyDescent="0.25">
      <c r="A1257" s="66">
        <v>43479</v>
      </c>
      <c r="B1257" s="67">
        <v>5310</v>
      </c>
      <c r="C1257" s="67">
        <v>5644</v>
      </c>
      <c r="D1257" s="67" t="s">
        <v>455</v>
      </c>
      <c r="E1257" s="67" t="s">
        <v>106</v>
      </c>
      <c r="F1257" s="67" t="s">
        <v>41</v>
      </c>
      <c r="G1257" s="68">
        <v>0.66666666666666663</v>
      </c>
      <c r="H1257" s="69" t="s">
        <v>456</v>
      </c>
      <c r="I1257" s="69" t="s">
        <v>457</v>
      </c>
      <c r="J1257" s="67" t="s">
        <v>458</v>
      </c>
      <c r="K1257" s="67" t="s">
        <v>30</v>
      </c>
      <c r="L1257" s="67">
        <v>76</v>
      </c>
      <c r="M1257" s="67" t="s">
        <v>180</v>
      </c>
      <c r="N1257" s="67" t="s">
        <v>459</v>
      </c>
      <c r="O1257" s="67" t="s">
        <v>53</v>
      </c>
      <c r="P1257" s="67" t="s">
        <v>49</v>
      </c>
      <c r="Q1257" s="67" t="s">
        <v>60</v>
      </c>
      <c r="R1257" s="67" t="s">
        <v>56</v>
      </c>
      <c r="S1257" s="67" t="s">
        <v>43</v>
      </c>
      <c r="T1257" s="67" t="s">
        <v>36</v>
      </c>
      <c r="U1257" s="67" t="s">
        <v>51</v>
      </c>
      <c r="V1257" s="67" t="s">
        <v>37</v>
      </c>
      <c r="W1257" s="67" t="s">
        <v>54</v>
      </c>
      <c r="X1257" s="67" t="s">
        <v>39</v>
      </c>
      <c r="Y1257" s="67" t="s">
        <v>103</v>
      </c>
      <c r="Z1257" s="67" t="s">
        <v>52</v>
      </c>
      <c r="AA1257" s="67" t="s">
        <v>460</v>
      </c>
      <c r="AB1257" s="67"/>
      <c r="AC1257" s="67"/>
      <c r="AD1257" s="67"/>
      <c r="AE1257" s="67"/>
    </row>
    <row r="1258" spans="1:31" hidden="1" x14ac:dyDescent="0.25">
      <c r="A1258" s="66">
        <v>43478</v>
      </c>
      <c r="B1258" s="67">
        <v>5307</v>
      </c>
      <c r="C1258" s="67">
        <v>5640</v>
      </c>
      <c r="D1258" s="67" t="s">
        <v>461</v>
      </c>
      <c r="E1258" s="67" t="s">
        <v>106</v>
      </c>
      <c r="F1258" s="67" t="s">
        <v>41</v>
      </c>
      <c r="G1258" s="68"/>
      <c r="H1258" s="69" t="s">
        <v>462</v>
      </c>
      <c r="I1258" s="69" t="s">
        <v>463</v>
      </c>
      <c r="J1258" s="67" t="s">
        <v>464</v>
      </c>
      <c r="K1258" s="67" t="s">
        <v>47</v>
      </c>
      <c r="L1258" s="67">
        <v>21</v>
      </c>
      <c r="M1258" s="67" t="s">
        <v>31</v>
      </c>
      <c r="N1258" s="67" t="s">
        <v>126</v>
      </c>
      <c r="O1258" s="67" t="s">
        <v>451</v>
      </c>
      <c r="P1258" s="67" t="s">
        <v>49</v>
      </c>
      <c r="Q1258" s="67" t="s">
        <v>34</v>
      </c>
      <c r="R1258" s="67" t="s">
        <v>50</v>
      </c>
      <c r="S1258" s="67" t="s">
        <v>3823</v>
      </c>
      <c r="T1258" s="67" t="s">
        <v>36</v>
      </c>
      <c r="U1258" s="67" t="s">
        <v>51</v>
      </c>
      <c r="V1258" s="67" t="s">
        <v>37</v>
      </c>
      <c r="W1258" s="67" t="s">
        <v>465</v>
      </c>
      <c r="X1258" s="67" t="s">
        <v>39</v>
      </c>
      <c r="Y1258" s="67" t="s">
        <v>117</v>
      </c>
      <c r="Z1258" s="67" t="s">
        <v>52</v>
      </c>
      <c r="AA1258" s="67" t="s">
        <v>466</v>
      </c>
      <c r="AB1258" s="67" t="s">
        <v>467</v>
      </c>
      <c r="AC1258" s="67" t="s">
        <v>468</v>
      </c>
      <c r="AD1258" s="67"/>
      <c r="AE1258" s="67"/>
    </row>
    <row r="1259" spans="1:31" hidden="1" x14ac:dyDescent="0.25">
      <c r="A1259" s="66">
        <v>43478</v>
      </c>
      <c r="B1259" s="67">
        <v>5307</v>
      </c>
      <c r="C1259" s="67">
        <v>5641</v>
      </c>
      <c r="D1259" s="67" t="s">
        <v>461</v>
      </c>
      <c r="E1259" s="67" t="s">
        <v>106</v>
      </c>
      <c r="F1259" s="67" t="s">
        <v>41</v>
      </c>
      <c r="G1259" s="68"/>
      <c r="H1259" s="69" t="s">
        <v>462</v>
      </c>
      <c r="I1259" s="69" t="s">
        <v>463</v>
      </c>
      <c r="J1259" s="67" t="s">
        <v>464</v>
      </c>
      <c r="K1259" s="67" t="s">
        <v>30</v>
      </c>
      <c r="L1259" s="67">
        <v>22</v>
      </c>
      <c r="M1259" s="67" t="s">
        <v>168</v>
      </c>
      <c r="N1259" s="67" t="s">
        <v>126</v>
      </c>
      <c r="O1259" s="67" t="s">
        <v>53</v>
      </c>
      <c r="P1259" s="67" t="s">
        <v>49</v>
      </c>
      <c r="Q1259" s="67" t="s">
        <v>34</v>
      </c>
      <c r="R1259" s="67" t="s">
        <v>50</v>
      </c>
      <c r="S1259" s="67" t="s">
        <v>3823</v>
      </c>
      <c r="T1259" s="67" t="s">
        <v>36</v>
      </c>
      <c r="U1259" s="67" t="s">
        <v>51</v>
      </c>
      <c r="V1259" s="67" t="s">
        <v>37</v>
      </c>
      <c r="W1259" s="67" t="s">
        <v>465</v>
      </c>
      <c r="X1259" s="67" t="s">
        <v>39</v>
      </c>
      <c r="Y1259" s="67" t="s">
        <v>117</v>
      </c>
      <c r="Z1259" s="67" t="s">
        <v>52</v>
      </c>
      <c r="AA1259" s="67" t="s">
        <v>466</v>
      </c>
      <c r="AB1259" s="67" t="s">
        <v>467</v>
      </c>
      <c r="AC1259" s="67" t="s">
        <v>468</v>
      </c>
      <c r="AD1259" s="67"/>
      <c r="AE1259" s="67"/>
    </row>
    <row r="1260" spans="1:31" hidden="1" x14ac:dyDescent="0.25">
      <c r="A1260" s="66">
        <v>43478</v>
      </c>
      <c r="B1260" s="67">
        <v>5304</v>
      </c>
      <c r="C1260" s="67">
        <v>5637</v>
      </c>
      <c r="D1260" s="67" t="s">
        <v>210</v>
      </c>
      <c r="E1260" s="67" t="s">
        <v>74</v>
      </c>
      <c r="F1260" s="67" t="s">
        <v>74</v>
      </c>
      <c r="G1260" s="68">
        <v>0.72499999999999998</v>
      </c>
      <c r="H1260" s="69" t="s">
        <v>211</v>
      </c>
      <c r="I1260" s="69" t="s">
        <v>212</v>
      </c>
      <c r="J1260" s="67" t="s">
        <v>213</v>
      </c>
      <c r="K1260" s="67" t="s">
        <v>47</v>
      </c>
      <c r="L1260" s="67">
        <v>52</v>
      </c>
      <c r="M1260" s="67" t="s">
        <v>31</v>
      </c>
      <c r="N1260" s="67" t="s">
        <v>138</v>
      </c>
      <c r="O1260" s="67" t="s">
        <v>36</v>
      </c>
      <c r="P1260" s="67" t="s">
        <v>49</v>
      </c>
      <c r="Q1260" s="67" t="s">
        <v>36</v>
      </c>
      <c r="R1260" s="67" t="s">
        <v>50</v>
      </c>
      <c r="S1260" s="67" t="s">
        <v>3823</v>
      </c>
      <c r="T1260" s="67" t="s">
        <v>36</v>
      </c>
      <c r="U1260" s="67" t="s">
        <v>51</v>
      </c>
      <c r="V1260" s="67" t="s">
        <v>37</v>
      </c>
      <c r="W1260" s="67" t="s">
        <v>149</v>
      </c>
      <c r="X1260" s="67" t="s">
        <v>39</v>
      </c>
      <c r="Y1260" s="67" t="s">
        <v>104</v>
      </c>
      <c r="Z1260" s="67" t="s">
        <v>52</v>
      </c>
      <c r="AA1260" s="67" t="s">
        <v>214</v>
      </c>
      <c r="AB1260" s="67" t="s">
        <v>469</v>
      </c>
      <c r="AC1260" s="67" t="s">
        <v>470</v>
      </c>
      <c r="AD1260" s="67"/>
      <c r="AE1260" s="67"/>
    </row>
    <row r="1261" spans="1:31" hidden="1" x14ac:dyDescent="0.25">
      <c r="A1261" s="66">
        <v>43478</v>
      </c>
      <c r="B1261" s="67">
        <v>5300</v>
      </c>
      <c r="C1261" s="67">
        <v>5631</v>
      </c>
      <c r="D1261" s="67" t="s">
        <v>110</v>
      </c>
      <c r="E1261" s="67" t="s">
        <v>106</v>
      </c>
      <c r="F1261" s="67" t="s">
        <v>41</v>
      </c>
      <c r="G1261" s="68">
        <v>0.54166666666666663</v>
      </c>
      <c r="H1261" s="69" t="s">
        <v>215</v>
      </c>
      <c r="I1261" s="69" t="s">
        <v>216</v>
      </c>
      <c r="J1261" s="67" t="s">
        <v>217</v>
      </c>
      <c r="K1261" s="67" t="s">
        <v>47</v>
      </c>
      <c r="L1261" s="67"/>
      <c r="M1261" s="67" t="s">
        <v>95</v>
      </c>
      <c r="N1261" s="67" t="s">
        <v>36</v>
      </c>
      <c r="O1261" s="67" t="s">
        <v>53</v>
      </c>
      <c r="P1261" s="67" t="s">
        <v>33</v>
      </c>
      <c r="Q1261" s="67" t="s">
        <v>36</v>
      </c>
      <c r="R1261" s="67" t="s">
        <v>35</v>
      </c>
      <c r="S1261" s="67" t="s">
        <v>65</v>
      </c>
      <c r="T1261" s="67" t="s">
        <v>36</v>
      </c>
      <c r="U1261" s="67" t="s">
        <v>109</v>
      </c>
      <c r="V1261" s="67" t="s">
        <v>66</v>
      </c>
      <c r="W1261" s="67" t="s">
        <v>54</v>
      </c>
      <c r="X1261" s="67" t="s">
        <v>107</v>
      </c>
      <c r="Y1261" s="67" t="s">
        <v>129</v>
      </c>
      <c r="Z1261" s="67" t="s">
        <v>108</v>
      </c>
      <c r="AA1261" s="67" t="s">
        <v>218</v>
      </c>
      <c r="AB1261" s="67" t="s">
        <v>471</v>
      </c>
      <c r="AC1261" s="67" t="s">
        <v>472</v>
      </c>
      <c r="AD1261" s="67"/>
      <c r="AE1261" s="67"/>
    </row>
    <row r="1262" spans="1:31" hidden="1" x14ac:dyDescent="0.25">
      <c r="A1262" s="66">
        <v>43477</v>
      </c>
      <c r="B1262" s="67">
        <v>5301</v>
      </c>
      <c r="C1262" s="67">
        <v>5632</v>
      </c>
      <c r="D1262" s="67" t="s">
        <v>219</v>
      </c>
      <c r="E1262" s="67" t="s">
        <v>185</v>
      </c>
      <c r="F1262" s="67" t="s">
        <v>41</v>
      </c>
      <c r="G1262" s="68">
        <v>0.59375</v>
      </c>
      <c r="H1262" s="69" t="s">
        <v>220</v>
      </c>
      <c r="I1262" s="69" t="s">
        <v>221</v>
      </c>
      <c r="J1262" s="67" t="s">
        <v>222</v>
      </c>
      <c r="K1262" s="67" t="s">
        <v>47</v>
      </c>
      <c r="L1262" s="67">
        <v>51</v>
      </c>
      <c r="M1262" s="67" t="s">
        <v>31</v>
      </c>
      <c r="N1262" s="67" t="s">
        <v>155</v>
      </c>
      <c r="O1262" s="67" t="s">
        <v>36</v>
      </c>
      <c r="P1262" s="67" t="s">
        <v>33</v>
      </c>
      <c r="Q1262" s="67" t="s">
        <v>36</v>
      </c>
      <c r="R1262" s="67" t="s">
        <v>76</v>
      </c>
      <c r="S1262" s="67" t="s">
        <v>3823</v>
      </c>
      <c r="T1262" s="67" t="s">
        <v>36</v>
      </c>
      <c r="U1262" s="67" t="s">
        <v>82</v>
      </c>
      <c r="V1262" s="67" t="s">
        <v>37</v>
      </c>
      <c r="W1262" s="67" t="s">
        <v>78</v>
      </c>
      <c r="X1262" s="67" t="s">
        <v>71</v>
      </c>
      <c r="Y1262" s="67" t="s">
        <v>71</v>
      </c>
      <c r="Z1262" s="67" t="s">
        <v>120</v>
      </c>
      <c r="AA1262" s="67" t="s">
        <v>223</v>
      </c>
      <c r="AB1262" s="67"/>
      <c r="AC1262" s="67"/>
      <c r="AD1262" s="67"/>
      <c r="AE1262" s="67"/>
    </row>
    <row r="1263" spans="1:31" hidden="1" x14ac:dyDescent="0.25">
      <c r="A1263" s="66">
        <v>43476</v>
      </c>
      <c r="B1263" s="67">
        <v>5303</v>
      </c>
      <c r="C1263" s="67">
        <v>5636</v>
      </c>
      <c r="D1263" s="67" t="s">
        <v>224</v>
      </c>
      <c r="E1263" s="67" t="s">
        <v>121</v>
      </c>
      <c r="F1263" s="67" t="s">
        <v>122</v>
      </c>
      <c r="G1263" s="68">
        <v>0.70833333333333337</v>
      </c>
      <c r="H1263" s="69" t="s">
        <v>225</v>
      </c>
      <c r="I1263" s="69" t="s">
        <v>226</v>
      </c>
      <c r="J1263" s="67" t="s">
        <v>227</v>
      </c>
      <c r="K1263" s="67" t="s">
        <v>47</v>
      </c>
      <c r="L1263" s="67">
        <v>59</v>
      </c>
      <c r="M1263" s="67" t="s">
        <v>31</v>
      </c>
      <c r="N1263" s="67" t="s">
        <v>126</v>
      </c>
      <c r="O1263" s="67" t="s">
        <v>48</v>
      </c>
      <c r="P1263" s="67" t="s">
        <v>42</v>
      </c>
      <c r="Q1263" s="67" t="s">
        <v>36</v>
      </c>
      <c r="R1263" s="67" t="s">
        <v>35</v>
      </c>
      <c r="S1263" s="67" t="s">
        <v>57</v>
      </c>
      <c r="T1263" s="67" t="s">
        <v>36</v>
      </c>
      <c r="U1263" s="67" t="s">
        <v>44</v>
      </c>
      <c r="V1263" s="67" t="s">
        <v>37</v>
      </c>
      <c r="W1263" s="67" t="s">
        <v>128</v>
      </c>
      <c r="X1263" s="67" t="s">
        <v>132</v>
      </c>
      <c r="Y1263" s="67" t="s">
        <v>103</v>
      </c>
      <c r="Z1263" s="67" t="s">
        <v>45</v>
      </c>
      <c r="AA1263" s="67" t="s">
        <v>228</v>
      </c>
      <c r="AB1263" s="67" t="s">
        <v>229</v>
      </c>
      <c r="AC1263" s="67" t="s">
        <v>230</v>
      </c>
      <c r="AD1263" s="67" t="s">
        <v>473</v>
      </c>
      <c r="AE1263" s="67"/>
    </row>
    <row r="1264" spans="1:31" hidden="1" x14ac:dyDescent="0.25">
      <c r="A1264" s="66">
        <v>43476</v>
      </c>
      <c r="B1264" s="67">
        <v>5302</v>
      </c>
      <c r="C1264" s="67">
        <v>5633</v>
      </c>
      <c r="D1264" s="67" t="s">
        <v>231</v>
      </c>
      <c r="E1264" s="67" t="s">
        <v>125</v>
      </c>
      <c r="F1264" s="67" t="s">
        <v>46</v>
      </c>
      <c r="G1264" s="68">
        <v>0.83333333333333337</v>
      </c>
      <c r="H1264" s="69" t="s">
        <v>232</v>
      </c>
      <c r="I1264" s="69" t="s">
        <v>233</v>
      </c>
      <c r="J1264" s="67" t="s">
        <v>234</v>
      </c>
      <c r="K1264" s="67" t="s">
        <v>47</v>
      </c>
      <c r="L1264" s="67"/>
      <c r="M1264" s="67" t="s">
        <v>31</v>
      </c>
      <c r="N1264" s="67" t="s">
        <v>126</v>
      </c>
      <c r="O1264" s="67" t="s">
        <v>48</v>
      </c>
      <c r="P1264" s="67" t="s">
        <v>49</v>
      </c>
      <c r="Q1264" s="67" t="s">
        <v>36</v>
      </c>
      <c r="R1264" s="67" t="s">
        <v>56</v>
      </c>
      <c r="S1264" s="67" t="s">
        <v>127</v>
      </c>
      <c r="T1264" s="67" t="s">
        <v>36</v>
      </c>
      <c r="U1264" s="67" t="s">
        <v>51</v>
      </c>
      <c r="V1264" s="67" t="s">
        <v>37</v>
      </c>
      <c r="W1264" s="67" t="s">
        <v>160</v>
      </c>
      <c r="X1264" s="67" t="s">
        <v>39</v>
      </c>
      <c r="Y1264" s="67" t="s">
        <v>104</v>
      </c>
      <c r="Z1264" s="67" t="s">
        <v>52</v>
      </c>
      <c r="AA1264" s="67" t="s">
        <v>235</v>
      </c>
      <c r="AB1264" s="67"/>
      <c r="AC1264" s="67"/>
      <c r="AD1264" s="67"/>
      <c r="AE1264" s="67"/>
    </row>
    <row r="1265" spans="1:31" hidden="1" x14ac:dyDescent="0.25">
      <c r="A1265" s="66">
        <v>43476</v>
      </c>
      <c r="B1265" s="67">
        <v>5302</v>
      </c>
      <c r="C1265" s="67">
        <v>5634</v>
      </c>
      <c r="D1265" s="67" t="s">
        <v>231</v>
      </c>
      <c r="E1265" s="67" t="s">
        <v>125</v>
      </c>
      <c r="F1265" s="67" t="s">
        <v>46</v>
      </c>
      <c r="G1265" s="68">
        <v>0.83333333333333337</v>
      </c>
      <c r="H1265" s="69" t="s">
        <v>232</v>
      </c>
      <c r="I1265" s="69" t="s">
        <v>233</v>
      </c>
      <c r="J1265" s="67" t="s">
        <v>234</v>
      </c>
      <c r="K1265" s="67" t="s">
        <v>47</v>
      </c>
      <c r="L1265" s="67"/>
      <c r="M1265" s="67" t="s">
        <v>31</v>
      </c>
      <c r="N1265" s="67" t="s">
        <v>126</v>
      </c>
      <c r="O1265" s="67" t="s">
        <v>48</v>
      </c>
      <c r="P1265" s="67" t="s">
        <v>49</v>
      </c>
      <c r="Q1265" s="67" t="s">
        <v>36</v>
      </c>
      <c r="R1265" s="67" t="s">
        <v>56</v>
      </c>
      <c r="S1265" s="67" t="s">
        <v>127</v>
      </c>
      <c r="T1265" s="67" t="s">
        <v>36</v>
      </c>
      <c r="U1265" s="67" t="s">
        <v>51</v>
      </c>
      <c r="V1265" s="67" t="s">
        <v>37</v>
      </c>
      <c r="W1265" s="67" t="s">
        <v>160</v>
      </c>
      <c r="X1265" s="67" t="s">
        <v>39</v>
      </c>
      <c r="Y1265" s="67" t="s">
        <v>104</v>
      </c>
      <c r="Z1265" s="67" t="s">
        <v>52</v>
      </c>
      <c r="AA1265" s="67" t="s">
        <v>235</v>
      </c>
      <c r="AB1265" s="67"/>
      <c r="AC1265" s="67"/>
      <c r="AD1265" s="67"/>
      <c r="AE1265" s="67"/>
    </row>
    <row r="1266" spans="1:31" hidden="1" x14ac:dyDescent="0.25">
      <c r="A1266" s="66">
        <v>43476</v>
      </c>
      <c r="B1266" s="67">
        <v>5302</v>
      </c>
      <c r="C1266" s="67">
        <v>5635</v>
      </c>
      <c r="D1266" s="67" t="s">
        <v>231</v>
      </c>
      <c r="E1266" s="67" t="s">
        <v>125</v>
      </c>
      <c r="F1266" s="67" t="s">
        <v>46</v>
      </c>
      <c r="G1266" s="68">
        <v>0.83333333333333337</v>
      </c>
      <c r="H1266" s="69" t="s">
        <v>232</v>
      </c>
      <c r="I1266" s="69" t="s">
        <v>233</v>
      </c>
      <c r="J1266" s="67" t="s">
        <v>234</v>
      </c>
      <c r="K1266" s="67" t="s">
        <v>47</v>
      </c>
      <c r="L1266" s="67"/>
      <c r="M1266" s="67" t="s">
        <v>31</v>
      </c>
      <c r="N1266" s="67" t="s">
        <v>126</v>
      </c>
      <c r="O1266" s="67" t="s">
        <v>48</v>
      </c>
      <c r="P1266" s="67" t="s">
        <v>49</v>
      </c>
      <c r="Q1266" s="67" t="s">
        <v>36</v>
      </c>
      <c r="R1266" s="67" t="s">
        <v>56</v>
      </c>
      <c r="S1266" s="67" t="s">
        <v>127</v>
      </c>
      <c r="T1266" s="67" t="s">
        <v>36</v>
      </c>
      <c r="U1266" s="67" t="s">
        <v>51</v>
      </c>
      <c r="V1266" s="67" t="s">
        <v>37</v>
      </c>
      <c r="W1266" s="67" t="s">
        <v>160</v>
      </c>
      <c r="X1266" s="67" t="s">
        <v>39</v>
      </c>
      <c r="Y1266" s="67" t="s">
        <v>104</v>
      </c>
      <c r="Z1266" s="67" t="s">
        <v>52</v>
      </c>
      <c r="AA1266" s="67" t="s">
        <v>235</v>
      </c>
      <c r="AB1266" s="67"/>
      <c r="AC1266" s="67"/>
      <c r="AD1266" s="67"/>
      <c r="AE1266" s="67"/>
    </row>
    <row r="1267" spans="1:31" hidden="1" x14ac:dyDescent="0.25">
      <c r="A1267" s="66">
        <v>43475</v>
      </c>
      <c r="B1267" s="67">
        <v>5350</v>
      </c>
      <c r="C1267" s="67">
        <v>5691</v>
      </c>
      <c r="D1267" s="67" t="s">
        <v>725</v>
      </c>
      <c r="E1267" s="67" t="s">
        <v>577</v>
      </c>
      <c r="F1267" s="67" t="s">
        <v>46</v>
      </c>
      <c r="G1267" s="68"/>
      <c r="H1267" s="69" t="s">
        <v>726</v>
      </c>
      <c r="I1267" s="69" t="s">
        <v>727</v>
      </c>
      <c r="J1267" s="67" t="s">
        <v>728</v>
      </c>
      <c r="K1267" s="67" t="s">
        <v>47</v>
      </c>
      <c r="L1267" s="67">
        <v>73</v>
      </c>
      <c r="M1267" s="67" t="s">
        <v>31</v>
      </c>
      <c r="N1267" s="67" t="s">
        <v>32</v>
      </c>
      <c r="O1267" s="67" t="s">
        <v>48</v>
      </c>
      <c r="P1267" s="67" t="s">
        <v>62</v>
      </c>
      <c r="Q1267" s="67" t="s">
        <v>60</v>
      </c>
      <c r="R1267" s="67" t="s">
        <v>35</v>
      </c>
      <c r="S1267" s="67" t="s">
        <v>346</v>
      </c>
      <c r="T1267" s="67" t="s">
        <v>36</v>
      </c>
      <c r="U1267" s="67" t="s">
        <v>44</v>
      </c>
      <c r="V1267" s="67" t="s">
        <v>37</v>
      </c>
      <c r="W1267" s="67" t="s">
        <v>38</v>
      </c>
      <c r="X1267" s="67" t="s">
        <v>39</v>
      </c>
      <c r="Y1267" s="67" t="s">
        <v>103</v>
      </c>
      <c r="Z1267" s="67" t="s">
        <v>45</v>
      </c>
      <c r="AA1267" s="67" t="s">
        <v>729</v>
      </c>
      <c r="AB1267" s="67"/>
      <c r="AC1267" s="67"/>
      <c r="AD1267" s="67"/>
      <c r="AE1267" s="67"/>
    </row>
    <row r="1268" spans="1:31" hidden="1" x14ac:dyDescent="0.25">
      <c r="A1268" s="66">
        <v>43475</v>
      </c>
      <c r="B1268" s="67">
        <v>5305</v>
      </c>
      <c r="C1268" s="67">
        <v>5638</v>
      </c>
      <c r="D1268" s="67" t="s">
        <v>236</v>
      </c>
      <c r="E1268" s="67" t="s">
        <v>1684</v>
      </c>
      <c r="F1268" s="67" t="s">
        <v>55</v>
      </c>
      <c r="G1268" s="68"/>
      <c r="H1268" s="69" t="s">
        <v>237</v>
      </c>
      <c r="I1268" s="69" t="s">
        <v>238</v>
      </c>
      <c r="J1268" s="67" t="s">
        <v>239</v>
      </c>
      <c r="K1268" s="67" t="s">
        <v>47</v>
      </c>
      <c r="L1268" s="67">
        <v>83</v>
      </c>
      <c r="M1268" s="67" t="s">
        <v>31</v>
      </c>
      <c r="N1268" s="67" t="s">
        <v>32</v>
      </c>
      <c r="O1268" s="67" t="s">
        <v>48</v>
      </c>
      <c r="P1268" s="67" t="s">
        <v>62</v>
      </c>
      <c r="Q1268" s="67" t="s">
        <v>60</v>
      </c>
      <c r="R1268" s="67" t="s">
        <v>35</v>
      </c>
      <c r="S1268" s="67" t="s">
        <v>57</v>
      </c>
      <c r="T1268" s="67" t="s">
        <v>36</v>
      </c>
      <c r="U1268" s="67" t="s">
        <v>44</v>
      </c>
      <c r="V1268" s="67" t="s">
        <v>37</v>
      </c>
      <c r="W1268" s="67" t="s">
        <v>38</v>
      </c>
      <c r="X1268" s="67" t="s">
        <v>39</v>
      </c>
      <c r="Y1268" s="67" t="s">
        <v>39</v>
      </c>
      <c r="Z1268" s="67" t="s">
        <v>45</v>
      </c>
      <c r="AA1268" s="67" t="s">
        <v>240</v>
      </c>
      <c r="AB1268" s="67" t="s">
        <v>241</v>
      </c>
      <c r="AC1268" s="67" t="s">
        <v>242</v>
      </c>
      <c r="AD1268" s="67" t="s">
        <v>243</v>
      </c>
      <c r="AE1268" s="67"/>
    </row>
    <row r="1269" spans="1:31" hidden="1" x14ac:dyDescent="0.25">
      <c r="A1269" s="66">
        <v>43474</v>
      </c>
      <c r="B1269" s="67">
        <v>5295</v>
      </c>
      <c r="C1269" s="67">
        <v>5626</v>
      </c>
      <c r="D1269" s="67" t="s">
        <v>179</v>
      </c>
      <c r="E1269" s="67" t="s">
        <v>106</v>
      </c>
      <c r="F1269" s="67" t="s">
        <v>41</v>
      </c>
      <c r="G1269" s="68">
        <v>0.45902777777777776</v>
      </c>
      <c r="H1269" s="69" t="s">
        <v>244</v>
      </c>
      <c r="I1269" s="69" t="s">
        <v>245</v>
      </c>
      <c r="J1269" s="67" t="s">
        <v>246</v>
      </c>
      <c r="K1269" s="67" t="s">
        <v>47</v>
      </c>
      <c r="L1269" s="67">
        <v>46</v>
      </c>
      <c r="M1269" s="67" t="s">
        <v>166</v>
      </c>
      <c r="N1269" s="67" t="s">
        <v>155</v>
      </c>
      <c r="O1269" s="67" t="s">
        <v>53</v>
      </c>
      <c r="P1269" s="67" t="s">
        <v>62</v>
      </c>
      <c r="Q1269" s="67" t="s">
        <v>36</v>
      </c>
      <c r="R1269" s="67" t="s">
        <v>35</v>
      </c>
      <c r="S1269" s="67" t="s">
        <v>3823</v>
      </c>
      <c r="T1269" s="67" t="s">
        <v>36</v>
      </c>
      <c r="U1269" s="67" t="s">
        <v>82</v>
      </c>
      <c r="V1269" s="67" t="s">
        <v>37</v>
      </c>
      <c r="W1269" s="67" t="s">
        <v>78</v>
      </c>
      <c r="X1269" s="67" t="s">
        <v>71</v>
      </c>
      <c r="Y1269" s="67" t="s">
        <v>39</v>
      </c>
      <c r="Z1269" s="67" t="s">
        <v>40</v>
      </c>
      <c r="AA1269" s="67" t="s">
        <v>247</v>
      </c>
      <c r="AB1269" s="67" t="s">
        <v>248</v>
      </c>
      <c r="AC1269" s="67"/>
      <c r="AD1269" s="67"/>
      <c r="AE1269" s="67"/>
    </row>
    <row r="1270" spans="1:31" hidden="1" x14ac:dyDescent="0.25">
      <c r="A1270" s="66">
        <v>43473</v>
      </c>
      <c r="B1270" s="67">
        <v>5306</v>
      </c>
      <c r="C1270" s="67">
        <v>5639</v>
      </c>
      <c r="D1270" s="67" t="s">
        <v>249</v>
      </c>
      <c r="E1270" s="67" t="s">
        <v>74</v>
      </c>
      <c r="F1270" s="67" t="s">
        <v>74</v>
      </c>
      <c r="G1270" s="68">
        <v>0.95833333333333337</v>
      </c>
      <c r="H1270" s="69" t="s">
        <v>250</v>
      </c>
      <c r="I1270" s="69" t="s">
        <v>251</v>
      </c>
      <c r="J1270" s="67" t="s">
        <v>252</v>
      </c>
      <c r="K1270" s="67" t="s">
        <v>47</v>
      </c>
      <c r="L1270" s="67">
        <v>65</v>
      </c>
      <c r="M1270" s="67" t="s">
        <v>119</v>
      </c>
      <c r="N1270" s="67" t="s">
        <v>32</v>
      </c>
      <c r="O1270" s="67" t="s">
        <v>53</v>
      </c>
      <c r="P1270" s="67" t="s">
        <v>42</v>
      </c>
      <c r="Q1270" s="67" t="s">
        <v>60</v>
      </c>
      <c r="R1270" s="67" t="s">
        <v>35</v>
      </c>
      <c r="S1270" s="67" t="s">
        <v>43</v>
      </c>
      <c r="T1270" s="67" t="s">
        <v>36</v>
      </c>
      <c r="U1270" s="67" t="s">
        <v>44</v>
      </c>
      <c r="V1270" s="67" t="s">
        <v>37</v>
      </c>
      <c r="W1270" s="67" t="s">
        <v>38</v>
      </c>
      <c r="X1270" s="67" t="s">
        <v>39</v>
      </c>
      <c r="Y1270" s="67" t="s">
        <v>103</v>
      </c>
      <c r="Z1270" s="67" t="s">
        <v>45</v>
      </c>
      <c r="AA1270" s="67" t="s">
        <v>253</v>
      </c>
      <c r="AB1270" s="67"/>
      <c r="AC1270" s="67"/>
      <c r="AD1270" s="67"/>
      <c r="AE1270" s="67"/>
    </row>
    <row r="1271" spans="1:31" hidden="1" x14ac:dyDescent="0.25">
      <c r="A1271" s="66">
        <v>43473</v>
      </c>
      <c r="B1271" s="67">
        <v>5299</v>
      </c>
      <c r="C1271" s="67">
        <v>5630</v>
      </c>
      <c r="D1271" s="67" t="s">
        <v>254</v>
      </c>
      <c r="E1271" s="67" t="s">
        <v>79</v>
      </c>
      <c r="F1271" s="67" t="s">
        <v>59</v>
      </c>
      <c r="G1271" s="68"/>
      <c r="H1271" s="69" t="s">
        <v>255</v>
      </c>
      <c r="I1271" s="69" t="s">
        <v>256</v>
      </c>
      <c r="J1271" s="67" t="s">
        <v>257</v>
      </c>
      <c r="K1271" s="67" t="s">
        <v>47</v>
      </c>
      <c r="L1271" s="67">
        <v>60</v>
      </c>
      <c r="M1271" s="67" t="s">
        <v>31</v>
      </c>
      <c r="N1271" s="67" t="s">
        <v>32</v>
      </c>
      <c r="O1271" s="67" t="s">
        <v>48</v>
      </c>
      <c r="P1271" s="67" t="s">
        <v>42</v>
      </c>
      <c r="Q1271" s="67" t="s">
        <v>36</v>
      </c>
      <c r="R1271" s="67" t="s">
        <v>35</v>
      </c>
      <c r="S1271" s="67" t="s">
        <v>57</v>
      </c>
      <c r="T1271" s="67" t="s">
        <v>36</v>
      </c>
      <c r="U1271" s="67" t="s">
        <v>44</v>
      </c>
      <c r="V1271" s="67" t="s">
        <v>37</v>
      </c>
      <c r="W1271" s="67" t="s">
        <v>38</v>
      </c>
      <c r="X1271" s="67" t="s">
        <v>39</v>
      </c>
      <c r="Y1271" s="67" t="s">
        <v>39</v>
      </c>
      <c r="Z1271" s="67" t="s">
        <v>45</v>
      </c>
      <c r="AA1271" s="67" t="s">
        <v>258</v>
      </c>
      <c r="AB1271" s="67" t="s">
        <v>259</v>
      </c>
      <c r="AC1271" s="67"/>
      <c r="AD1271" s="67"/>
      <c r="AE1271" s="67"/>
    </row>
    <row r="1272" spans="1:31" hidden="1" x14ac:dyDescent="0.25">
      <c r="A1272" s="66">
        <v>43471</v>
      </c>
      <c r="B1272" s="67">
        <v>5298</v>
      </c>
      <c r="C1272" s="67">
        <v>5629</v>
      </c>
      <c r="D1272" s="67" t="s">
        <v>260</v>
      </c>
      <c r="E1272" s="67" t="s">
        <v>58</v>
      </c>
      <c r="F1272" s="67" t="s">
        <v>59</v>
      </c>
      <c r="G1272" s="68">
        <v>0.5</v>
      </c>
      <c r="H1272" s="69" t="s">
        <v>261</v>
      </c>
      <c r="I1272" s="69" t="s">
        <v>262</v>
      </c>
      <c r="J1272" s="67" t="s">
        <v>263</v>
      </c>
      <c r="K1272" s="67" t="s">
        <v>47</v>
      </c>
      <c r="L1272" s="67">
        <v>76</v>
      </c>
      <c r="M1272" s="67" t="s">
        <v>31</v>
      </c>
      <c r="N1272" s="67" t="s">
        <v>32</v>
      </c>
      <c r="O1272" s="67" t="s">
        <v>48</v>
      </c>
      <c r="P1272" s="67" t="s">
        <v>62</v>
      </c>
      <c r="Q1272" s="67" t="s">
        <v>60</v>
      </c>
      <c r="R1272" s="67" t="s">
        <v>35</v>
      </c>
      <c r="S1272" s="67" t="s">
        <v>61</v>
      </c>
      <c r="T1272" s="67" t="s">
        <v>36</v>
      </c>
      <c r="U1272" s="67" t="s">
        <v>70</v>
      </c>
      <c r="V1272" s="67" t="s">
        <v>37</v>
      </c>
      <c r="W1272" s="67" t="s">
        <v>38</v>
      </c>
      <c r="X1272" s="67" t="s">
        <v>71</v>
      </c>
      <c r="Y1272" s="67" t="s">
        <v>39</v>
      </c>
      <c r="Z1272" s="67" t="s">
        <v>40</v>
      </c>
      <c r="AA1272" s="67" t="s">
        <v>264</v>
      </c>
      <c r="AB1272" s="67" t="s">
        <v>265</v>
      </c>
      <c r="AC1272" s="67" t="s">
        <v>266</v>
      </c>
      <c r="AD1272" s="67" t="s">
        <v>267</v>
      </c>
      <c r="AE1272" s="67"/>
    </row>
    <row r="1273" spans="1:31" hidden="1" x14ac:dyDescent="0.25">
      <c r="A1273" s="66">
        <v>43470</v>
      </c>
      <c r="B1273" s="67">
        <v>5376</v>
      </c>
      <c r="C1273" s="67">
        <v>5728</v>
      </c>
      <c r="D1273" s="67" t="s">
        <v>730</v>
      </c>
      <c r="E1273" s="67" t="s">
        <v>586</v>
      </c>
      <c r="F1273" s="67" t="s">
        <v>587</v>
      </c>
      <c r="G1273" s="68"/>
      <c r="H1273" s="69" t="s">
        <v>731</v>
      </c>
      <c r="I1273" s="69" t="s">
        <v>732</v>
      </c>
      <c r="J1273" s="67" t="s">
        <v>733</v>
      </c>
      <c r="K1273" s="67" t="s">
        <v>47</v>
      </c>
      <c r="L1273" s="67">
        <v>36</v>
      </c>
      <c r="M1273" s="67" t="s">
        <v>31</v>
      </c>
      <c r="N1273" s="67" t="s">
        <v>36</v>
      </c>
      <c r="O1273" s="67" t="s">
        <v>48</v>
      </c>
      <c r="P1273" s="67" t="s">
        <v>42</v>
      </c>
      <c r="Q1273" s="67" t="s">
        <v>36</v>
      </c>
      <c r="R1273" s="67" t="s">
        <v>35</v>
      </c>
      <c r="S1273" s="67" t="s">
        <v>57</v>
      </c>
      <c r="T1273" s="67" t="s">
        <v>36</v>
      </c>
      <c r="U1273" s="67" t="s">
        <v>44</v>
      </c>
      <c r="V1273" s="67" t="s">
        <v>37</v>
      </c>
      <c r="W1273" s="67" t="s">
        <v>36</v>
      </c>
      <c r="X1273" s="67" t="s">
        <v>39</v>
      </c>
      <c r="Y1273" s="67" t="s">
        <v>103</v>
      </c>
      <c r="Z1273" s="67" t="s">
        <v>45</v>
      </c>
      <c r="AA1273" s="67" t="s">
        <v>734</v>
      </c>
      <c r="AB1273" s="67" t="s">
        <v>735</v>
      </c>
      <c r="AC1273" s="67" t="s">
        <v>736</v>
      </c>
      <c r="AD1273" s="67" t="s">
        <v>737</v>
      </c>
      <c r="AE1273" s="67" t="s">
        <v>738</v>
      </c>
    </row>
    <row r="1274" spans="1:31" hidden="1" x14ac:dyDescent="0.25">
      <c r="A1274" s="66">
        <v>43470</v>
      </c>
      <c r="B1274" s="67">
        <v>5296</v>
      </c>
      <c r="C1274" s="67">
        <v>5627</v>
      </c>
      <c r="D1274" s="67" t="s">
        <v>268</v>
      </c>
      <c r="E1274" s="67" t="s">
        <v>80</v>
      </c>
      <c r="F1274" s="67" t="s">
        <v>80</v>
      </c>
      <c r="G1274" s="68">
        <v>0.37083333333333335</v>
      </c>
      <c r="H1274" s="69" t="s">
        <v>269</v>
      </c>
      <c r="I1274" s="69" t="s">
        <v>270</v>
      </c>
      <c r="J1274" s="67" t="s">
        <v>271</v>
      </c>
      <c r="K1274" s="67" t="s">
        <v>47</v>
      </c>
      <c r="L1274" s="67"/>
      <c r="M1274" s="67" t="s">
        <v>31</v>
      </c>
      <c r="N1274" s="67" t="s">
        <v>32</v>
      </c>
      <c r="O1274" s="67" t="s">
        <v>48</v>
      </c>
      <c r="P1274" s="67" t="s">
        <v>62</v>
      </c>
      <c r="Q1274" s="67" t="s">
        <v>36</v>
      </c>
      <c r="R1274" s="67" t="s">
        <v>56</v>
      </c>
      <c r="S1274" s="67" t="s">
        <v>57</v>
      </c>
      <c r="T1274" s="67" t="s">
        <v>36</v>
      </c>
      <c r="U1274" s="67" t="s">
        <v>51</v>
      </c>
      <c r="V1274" s="67" t="s">
        <v>37</v>
      </c>
      <c r="W1274" s="67" t="s">
        <v>38</v>
      </c>
      <c r="X1274" s="67" t="s">
        <v>39</v>
      </c>
      <c r="Y1274" s="67" t="s">
        <v>103</v>
      </c>
      <c r="Z1274" s="67" t="s">
        <v>52</v>
      </c>
      <c r="AA1274" s="67" t="s">
        <v>272</v>
      </c>
      <c r="AB1274" s="67" t="s">
        <v>273</v>
      </c>
      <c r="AC1274" s="67"/>
      <c r="AD1274" s="67"/>
      <c r="AE1274" s="67"/>
    </row>
    <row r="1275" spans="1:31" hidden="1" x14ac:dyDescent="0.25">
      <c r="A1275" s="66">
        <v>43470</v>
      </c>
      <c r="B1275" s="67">
        <v>5294</v>
      </c>
      <c r="C1275" s="67">
        <v>5625</v>
      </c>
      <c r="D1275" s="67" t="s">
        <v>274</v>
      </c>
      <c r="E1275" s="67" t="s">
        <v>63</v>
      </c>
      <c r="F1275" s="67" t="s">
        <v>41</v>
      </c>
      <c r="G1275" s="68">
        <v>0.44236111111111109</v>
      </c>
      <c r="H1275" s="69" t="s">
        <v>275</v>
      </c>
      <c r="I1275" s="69" t="s">
        <v>276</v>
      </c>
      <c r="J1275" s="67" t="s">
        <v>277</v>
      </c>
      <c r="K1275" s="67" t="s">
        <v>47</v>
      </c>
      <c r="L1275" s="67"/>
      <c r="M1275" s="67" t="s">
        <v>31</v>
      </c>
      <c r="N1275" s="67" t="s">
        <v>138</v>
      </c>
      <c r="O1275" s="67" t="s">
        <v>36</v>
      </c>
      <c r="P1275" s="67" t="s">
        <v>77</v>
      </c>
      <c r="Q1275" s="67" t="s">
        <v>36</v>
      </c>
      <c r="R1275" s="67" t="s">
        <v>81</v>
      </c>
      <c r="S1275" s="67" t="s">
        <v>3823</v>
      </c>
      <c r="T1275" s="67" t="s">
        <v>36</v>
      </c>
      <c r="U1275" s="67" t="s">
        <v>51</v>
      </c>
      <c r="V1275" s="67" t="s">
        <v>37</v>
      </c>
      <c r="W1275" s="67" t="s">
        <v>169</v>
      </c>
      <c r="X1275" s="67" t="s">
        <v>71</v>
      </c>
      <c r="Y1275" s="67" t="s">
        <v>39</v>
      </c>
      <c r="Z1275" s="67" t="s">
        <v>40</v>
      </c>
      <c r="AA1275" s="67" t="s">
        <v>278</v>
      </c>
      <c r="AB1275" s="67"/>
      <c r="AC1275" s="67"/>
      <c r="AD1275" s="67"/>
      <c r="AE1275" s="67"/>
    </row>
    <row r="1276" spans="1:31" hidden="1" x14ac:dyDescent="0.25">
      <c r="A1276" s="66">
        <v>43469</v>
      </c>
      <c r="B1276" s="67">
        <v>5297</v>
      </c>
      <c r="C1276" s="67">
        <v>5628</v>
      </c>
      <c r="D1276" s="67" t="s">
        <v>184</v>
      </c>
      <c r="E1276" s="67" t="s">
        <v>74</v>
      </c>
      <c r="F1276" s="67" t="s">
        <v>74</v>
      </c>
      <c r="G1276" s="68"/>
      <c r="H1276" s="69" t="s">
        <v>279</v>
      </c>
      <c r="I1276" s="69" t="s">
        <v>280</v>
      </c>
      <c r="J1276" s="67" t="s">
        <v>281</v>
      </c>
      <c r="K1276" s="67" t="s">
        <v>47</v>
      </c>
      <c r="L1276" s="67">
        <v>40</v>
      </c>
      <c r="M1276" s="67" t="s">
        <v>154</v>
      </c>
      <c r="N1276" s="67" t="s">
        <v>32</v>
      </c>
      <c r="O1276" s="67" t="s">
        <v>133</v>
      </c>
      <c r="P1276" s="67" t="s">
        <v>62</v>
      </c>
      <c r="Q1276" s="67" t="s">
        <v>36</v>
      </c>
      <c r="R1276" s="67" t="s">
        <v>35</v>
      </c>
      <c r="S1276" s="67" t="s">
        <v>152</v>
      </c>
      <c r="T1276" s="67" t="s">
        <v>36</v>
      </c>
      <c r="U1276" s="67" t="s">
        <v>44</v>
      </c>
      <c r="V1276" s="67" t="s">
        <v>37</v>
      </c>
      <c r="W1276" s="67" t="s">
        <v>38</v>
      </c>
      <c r="X1276" s="67" t="s">
        <v>39</v>
      </c>
      <c r="Y1276" s="67" t="s">
        <v>103</v>
      </c>
      <c r="Z1276" s="67" t="s">
        <v>45</v>
      </c>
      <c r="AA1276" s="67" t="s">
        <v>282</v>
      </c>
      <c r="AB1276" s="67"/>
      <c r="AC1276" s="67"/>
      <c r="AD1276" s="67"/>
      <c r="AE1276" s="67"/>
    </row>
    <row r="1277" spans="1:31" hidden="1" x14ac:dyDescent="0.25">
      <c r="A1277" s="66">
        <v>43469</v>
      </c>
      <c r="B1277" s="67">
        <v>5293</v>
      </c>
      <c r="C1277" s="67">
        <v>5624</v>
      </c>
      <c r="D1277" s="67" t="s">
        <v>283</v>
      </c>
      <c r="E1277" s="67" t="s">
        <v>111</v>
      </c>
      <c r="F1277" s="67" t="s">
        <v>41</v>
      </c>
      <c r="G1277" s="68"/>
      <c r="H1277" s="69" t="s">
        <v>284</v>
      </c>
      <c r="I1277" s="69" t="s">
        <v>285</v>
      </c>
      <c r="J1277" s="67" t="s">
        <v>286</v>
      </c>
      <c r="K1277" s="67" t="s">
        <v>47</v>
      </c>
      <c r="L1277" s="67">
        <v>50</v>
      </c>
      <c r="M1277" s="67" t="s">
        <v>148</v>
      </c>
      <c r="N1277" s="67" t="s">
        <v>126</v>
      </c>
      <c r="O1277" s="67" t="s">
        <v>133</v>
      </c>
      <c r="P1277" s="67" t="s">
        <v>62</v>
      </c>
      <c r="Q1277" s="67" t="s">
        <v>36</v>
      </c>
      <c r="R1277" s="67" t="s">
        <v>35</v>
      </c>
      <c r="S1277" s="67" t="s">
        <v>127</v>
      </c>
      <c r="T1277" s="67" t="s">
        <v>36</v>
      </c>
      <c r="U1277" s="67" t="s">
        <v>44</v>
      </c>
      <c r="V1277" s="67" t="s">
        <v>37</v>
      </c>
      <c r="W1277" s="67" t="s">
        <v>140</v>
      </c>
      <c r="X1277" s="67" t="s">
        <v>39</v>
      </c>
      <c r="Y1277" s="67" t="s">
        <v>104</v>
      </c>
      <c r="Z1277" s="67" t="s">
        <v>45</v>
      </c>
      <c r="AA1277" s="67" t="s">
        <v>287</v>
      </c>
      <c r="AB1277" s="67" t="s">
        <v>288</v>
      </c>
      <c r="AC1277" s="67"/>
      <c r="AD1277" s="67"/>
      <c r="AE1277" s="67"/>
    </row>
    <row r="1278" spans="1:31" hidden="1" x14ac:dyDescent="0.25">
      <c r="A1278" s="66">
        <v>43469</v>
      </c>
      <c r="B1278" s="67">
        <v>5292</v>
      </c>
      <c r="C1278" s="67">
        <v>5622</v>
      </c>
      <c r="D1278" s="67" t="s">
        <v>205</v>
      </c>
      <c r="E1278" s="67" t="s">
        <v>156</v>
      </c>
      <c r="F1278" s="67" t="s">
        <v>123</v>
      </c>
      <c r="G1278" s="68">
        <v>0.47916666666666669</v>
      </c>
      <c r="H1278" s="69" t="s">
        <v>206</v>
      </c>
      <c r="I1278" s="69" t="s">
        <v>207</v>
      </c>
      <c r="J1278" s="67" t="s">
        <v>208</v>
      </c>
      <c r="K1278" s="67" t="s">
        <v>47</v>
      </c>
      <c r="L1278" s="67">
        <v>10</v>
      </c>
      <c r="M1278" s="67" t="s">
        <v>116</v>
      </c>
      <c r="N1278" s="67" t="s">
        <v>32</v>
      </c>
      <c r="O1278" s="67" t="s">
        <v>53</v>
      </c>
      <c r="P1278" s="67" t="s">
        <v>49</v>
      </c>
      <c r="Q1278" s="67" t="s">
        <v>36</v>
      </c>
      <c r="R1278" s="67" t="s">
        <v>56</v>
      </c>
      <c r="S1278" s="67" t="s">
        <v>3823</v>
      </c>
      <c r="T1278" s="67" t="s">
        <v>147</v>
      </c>
      <c r="U1278" s="67" t="s">
        <v>51</v>
      </c>
      <c r="V1278" s="67" t="s">
        <v>37</v>
      </c>
      <c r="W1278" s="67" t="s">
        <v>38</v>
      </c>
      <c r="X1278" s="67" t="s">
        <v>71</v>
      </c>
      <c r="Y1278" s="67" t="s">
        <v>103</v>
      </c>
      <c r="Z1278" s="67" t="s">
        <v>52</v>
      </c>
      <c r="AA1278" s="67" t="s">
        <v>209</v>
      </c>
      <c r="AB1278" s="67" t="s">
        <v>289</v>
      </c>
      <c r="AC1278" s="67"/>
      <c r="AD1278" s="67"/>
      <c r="AE1278" s="67"/>
    </row>
    <row r="1279" spans="1:31" hidden="1" x14ac:dyDescent="0.25">
      <c r="A1279" s="66">
        <v>43469</v>
      </c>
      <c r="B1279" s="67">
        <v>5292</v>
      </c>
      <c r="C1279" s="67">
        <v>5623</v>
      </c>
      <c r="D1279" s="67" t="s">
        <v>205</v>
      </c>
      <c r="E1279" s="67" t="s">
        <v>156</v>
      </c>
      <c r="F1279" s="67" t="s">
        <v>123</v>
      </c>
      <c r="G1279" s="68">
        <v>0.47916666666666669</v>
      </c>
      <c r="H1279" s="69" t="s">
        <v>206</v>
      </c>
      <c r="I1279" s="69" t="s">
        <v>207</v>
      </c>
      <c r="J1279" s="67" t="s">
        <v>208</v>
      </c>
      <c r="K1279" s="67" t="s">
        <v>47</v>
      </c>
      <c r="L1279" s="67">
        <v>35</v>
      </c>
      <c r="M1279" s="67" t="s">
        <v>116</v>
      </c>
      <c r="N1279" s="67" t="s">
        <v>64</v>
      </c>
      <c r="O1279" s="67" t="s">
        <v>53</v>
      </c>
      <c r="P1279" s="67" t="s">
        <v>49</v>
      </c>
      <c r="Q1279" s="67" t="s">
        <v>36</v>
      </c>
      <c r="R1279" s="67" t="s">
        <v>56</v>
      </c>
      <c r="S1279" s="67" t="s">
        <v>3823</v>
      </c>
      <c r="T1279" s="67" t="s">
        <v>147</v>
      </c>
      <c r="U1279" s="67" t="s">
        <v>51</v>
      </c>
      <c r="V1279" s="67" t="s">
        <v>37</v>
      </c>
      <c r="W1279" s="67" t="s">
        <v>38</v>
      </c>
      <c r="X1279" s="67" t="s">
        <v>71</v>
      </c>
      <c r="Y1279" s="67" t="s">
        <v>103</v>
      </c>
      <c r="Z1279" s="67" t="s">
        <v>52</v>
      </c>
      <c r="AA1279" s="67" t="s">
        <v>209</v>
      </c>
      <c r="AB1279" s="67" t="s">
        <v>289</v>
      </c>
      <c r="AC1279" s="67"/>
      <c r="AD1279" s="67"/>
      <c r="AE1279" s="67"/>
    </row>
    <row r="1280" spans="1:31" hidden="1" x14ac:dyDescent="0.25">
      <c r="A1280" s="66">
        <v>43467</v>
      </c>
      <c r="B1280" s="67">
        <v>5291</v>
      </c>
      <c r="C1280" s="67">
        <v>5618</v>
      </c>
      <c r="D1280" s="67" t="s">
        <v>290</v>
      </c>
      <c r="E1280" s="67" t="s">
        <v>137</v>
      </c>
      <c r="F1280" s="67" t="s">
        <v>122</v>
      </c>
      <c r="G1280" s="68">
        <v>0.54166666666666663</v>
      </c>
      <c r="H1280" s="69" t="s">
        <v>291</v>
      </c>
      <c r="I1280" s="69" t="s">
        <v>292</v>
      </c>
      <c r="J1280" s="67" t="s">
        <v>293</v>
      </c>
      <c r="K1280" s="67" t="s">
        <v>47</v>
      </c>
      <c r="L1280" s="67">
        <v>35</v>
      </c>
      <c r="M1280" s="67" t="s">
        <v>31</v>
      </c>
      <c r="N1280" s="67" t="s">
        <v>155</v>
      </c>
      <c r="O1280" s="67" t="s">
        <v>48</v>
      </c>
      <c r="P1280" s="67" t="s">
        <v>49</v>
      </c>
      <c r="Q1280" s="67" t="s">
        <v>34</v>
      </c>
      <c r="R1280" s="67" t="s">
        <v>56</v>
      </c>
      <c r="S1280" s="67" t="s">
        <v>3823</v>
      </c>
      <c r="T1280" s="67" t="s">
        <v>75</v>
      </c>
      <c r="U1280" s="67" t="s">
        <v>51</v>
      </c>
      <c r="V1280" s="67" t="s">
        <v>37</v>
      </c>
      <c r="W1280" s="67" t="s">
        <v>78</v>
      </c>
      <c r="X1280" s="67" t="s">
        <v>39</v>
      </c>
      <c r="Y1280" s="67" t="s">
        <v>103</v>
      </c>
      <c r="Z1280" s="67" t="s">
        <v>52</v>
      </c>
      <c r="AA1280" s="67" t="s">
        <v>294</v>
      </c>
      <c r="AB1280" s="67" t="s">
        <v>295</v>
      </c>
      <c r="AC1280" s="67"/>
      <c r="AD1280" s="67"/>
      <c r="AE1280" s="67"/>
    </row>
    <row r="1281" spans="1:31" hidden="1" x14ac:dyDescent="0.25">
      <c r="A1281" s="66">
        <v>43467</v>
      </c>
      <c r="B1281" s="67">
        <v>5291</v>
      </c>
      <c r="C1281" s="67">
        <v>5620</v>
      </c>
      <c r="D1281" s="67" t="s">
        <v>290</v>
      </c>
      <c r="E1281" s="67" t="s">
        <v>137</v>
      </c>
      <c r="F1281" s="67" t="s">
        <v>122</v>
      </c>
      <c r="G1281" s="68">
        <v>0.54166666666666663</v>
      </c>
      <c r="H1281" s="69" t="s">
        <v>291</v>
      </c>
      <c r="I1281" s="69" t="s">
        <v>292</v>
      </c>
      <c r="J1281" s="67" t="s">
        <v>293</v>
      </c>
      <c r="K1281" s="67" t="s">
        <v>47</v>
      </c>
      <c r="L1281" s="67">
        <v>30</v>
      </c>
      <c r="M1281" s="67" t="s">
        <v>166</v>
      </c>
      <c r="N1281" s="67" t="s">
        <v>155</v>
      </c>
      <c r="O1281" s="67" t="s">
        <v>53</v>
      </c>
      <c r="P1281" s="67" t="s">
        <v>49</v>
      </c>
      <c r="Q1281" s="67" t="s">
        <v>34</v>
      </c>
      <c r="R1281" s="67" t="s">
        <v>56</v>
      </c>
      <c r="S1281" s="67" t="s">
        <v>3823</v>
      </c>
      <c r="T1281" s="67" t="s">
        <v>75</v>
      </c>
      <c r="U1281" s="67" t="s">
        <v>51</v>
      </c>
      <c r="V1281" s="67" t="s">
        <v>37</v>
      </c>
      <c r="W1281" s="67" t="s">
        <v>78</v>
      </c>
      <c r="X1281" s="67" t="s">
        <v>39</v>
      </c>
      <c r="Y1281" s="67" t="s">
        <v>103</v>
      </c>
      <c r="Z1281" s="67" t="s">
        <v>52</v>
      </c>
      <c r="AA1281" s="67" t="s">
        <v>294</v>
      </c>
      <c r="AB1281" s="67" t="s">
        <v>295</v>
      </c>
      <c r="AC1281" s="67"/>
      <c r="AD1281" s="67"/>
      <c r="AE1281" s="67"/>
    </row>
    <row r="1282" spans="1:31" hidden="1" x14ac:dyDescent="0.25">
      <c r="A1282" s="66">
        <v>43467</v>
      </c>
      <c r="B1282" s="67">
        <v>5291</v>
      </c>
      <c r="C1282" s="67">
        <v>5621</v>
      </c>
      <c r="D1282" s="67" t="s">
        <v>290</v>
      </c>
      <c r="E1282" s="67" t="s">
        <v>137</v>
      </c>
      <c r="F1282" s="67" t="s">
        <v>122</v>
      </c>
      <c r="G1282" s="68">
        <v>0.54166666666666663</v>
      </c>
      <c r="H1282" s="69" t="s">
        <v>291</v>
      </c>
      <c r="I1282" s="69" t="s">
        <v>292</v>
      </c>
      <c r="J1282" s="67" t="s">
        <v>293</v>
      </c>
      <c r="K1282" s="67" t="s">
        <v>30</v>
      </c>
      <c r="L1282" s="67">
        <v>30</v>
      </c>
      <c r="M1282" s="67" t="s">
        <v>166</v>
      </c>
      <c r="N1282" s="67" t="s">
        <v>155</v>
      </c>
      <c r="O1282" s="67" t="s">
        <v>53</v>
      </c>
      <c r="P1282" s="67" t="s">
        <v>49</v>
      </c>
      <c r="Q1282" s="67" t="s">
        <v>34</v>
      </c>
      <c r="R1282" s="67" t="s">
        <v>56</v>
      </c>
      <c r="S1282" s="67" t="s">
        <v>3823</v>
      </c>
      <c r="T1282" s="67" t="s">
        <v>75</v>
      </c>
      <c r="U1282" s="67" t="s">
        <v>51</v>
      </c>
      <c r="V1282" s="67" t="s">
        <v>37</v>
      </c>
      <c r="W1282" s="67" t="s">
        <v>78</v>
      </c>
      <c r="X1282" s="67" t="s">
        <v>39</v>
      </c>
      <c r="Y1282" s="67" t="s">
        <v>103</v>
      </c>
      <c r="Z1282" s="67" t="s">
        <v>52</v>
      </c>
      <c r="AA1282" s="67" t="s">
        <v>294</v>
      </c>
      <c r="AB1282" s="67" t="s">
        <v>295</v>
      </c>
      <c r="AC1282" s="67"/>
      <c r="AD1282" s="67"/>
      <c r="AE1282" s="67"/>
    </row>
  </sheetData>
  <printOptions gridLines="1"/>
  <pageMargins left="0.39370078740157483" right="0.39370078740157483" top="0.59055118110236227" bottom="0.59055118110236227" header="0.31496062992125984" footer="0.31496062992125984"/>
  <pageSetup paperSize="9" scale="71" fitToHeight="0" orientation="landscape" horizontalDpi="4294967293" r:id="rId1"/>
  <headerFooter>
    <oddHeader>&amp;LDatos 2017 - Impresion: &amp;D</oddHeader>
    <oddFooter>&amp;RPágina &amp;P de &amp;N</oddFooter>
  </headerFooter>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1:X1782"/>
  <sheetViews>
    <sheetView zoomScale="85" zoomScaleNormal="85" workbookViewId="0"/>
  </sheetViews>
  <sheetFormatPr baseColWidth="10" defaultRowHeight="15" x14ac:dyDescent="0.25"/>
  <cols>
    <col min="2" max="2" width="14.42578125" customWidth="1"/>
    <col min="3" max="3" width="21.28515625" customWidth="1"/>
    <col min="4" max="4" width="20.28515625" customWidth="1"/>
    <col min="5" max="5" width="9.140625" customWidth="1"/>
    <col min="6" max="7" width="12.5703125" customWidth="1"/>
    <col min="8" max="8" width="12.5703125" bestFit="1" customWidth="1"/>
    <col min="9" max="14" width="4.85546875" customWidth="1"/>
    <col min="15" max="15" width="5" customWidth="1"/>
    <col min="16" max="16" width="46.5703125" customWidth="1"/>
    <col min="17" max="17" width="14.85546875" customWidth="1"/>
    <col min="18" max="22" width="4.28515625" customWidth="1"/>
    <col min="23" max="23" width="12.5703125" customWidth="1"/>
    <col min="24" max="24" width="21.7109375" customWidth="1"/>
    <col min="25" max="25" width="20.140625" customWidth="1"/>
    <col min="26" max="26" width="12.5703125" customWidth="1"/>
    <col min="27" max="27" width="14.7109375" customWidth="1"/>
    <col min="28" max="33" width="5" customWidth="1"/>
    <col min="34" max="34" width="12.5703125" customWidth="1"/>
    <col min="35" max="35" width="20.42578125" customWidth="1"/>
    <col min="36" max="41" width="5" customWidth="1"/>
    <col min="42" max="42" width="12.5703125" customWidth="1"/>
    <col min="43" max="43" width="20.42578125" bestFit="1" customWidth="1"/>
    <col min="44" max="45" width="5" customWidth="1"/>
    <col min="46" max="46" width="11.28515625" customWidth="1"/>
    <col min="47" max="47" width="12.85546875" customWidth="1"/>
    <col min="48" max="48" width="15.85546875" customWidth="1"/>
    <col min="49" max="49" width="12.5703125" customWidth="1"/>
    <col min="50" max="50" width="19.42578125" bestFit="1" customWidth="1"/>
    <col min="51" max="51" width="22.5703125" bestFit="1" customWidth="1"/>
    <col min="52" max="52" width="27.28515625" bestFit="1" customWidth="1"/>
    <col min="53" max="53" width="14.7109375" bestFit="1" customWidth="1"/>
    <col min="54" max="54" width="19.42578125" bestFit="1" customWidth="1"/>
    <col min="55" max="55" width="14.7109375" bestFit="1" customWidth="1"/>
    <col min="56" max="56" width="19.42578125" bestFit="1" customWidth="1"/>
    <col min="57" max="57" width="14.7109375" bestFit="1" customWidth="1"/>
    <col min="58" max="58" width="19.42578125" bestFit="1" customWidth="1"/>
    <col min="59" max="59" width="14.7109375" bestFit="1" customWidth="1"/>
    <col min="60" max="60" width="19.42578125" bestFit="1" customWidth="1"/>
    <col min="61" max="61" width="14.7109375" bestFit="1" customWidth="1"/>
    <col min="62" max="62" width="19.42578125" bestFit="1" customWidth="1"/>
    <col min="63" max="63" width="14.7109375" bestFit="1" customWidth="1"/>
    <col min="64" max="64" width="19.42578125" bestFit="1" customWidth="1"/>
    <col min="65" max="65" width="14.7109375" bestFit="1" customWidth="1"/>
    <col min="66" max="66" width="19.42578125" bestFit="1" customWidth="1"/>
    <col min="67" max="67" width="20.7109375" bestFit="1" customWidth="1"/>
    <col min="68" max="68" width="25.42578125" bestFit="1" customWidth="1"/>
    <col min="69" max="69" width="14.7109375" bestFit="1" customWidth="1"/>
    <col min="70" max="70" width="19.42578125" bestFit="1" customWidth="1"/>
    <col min="71" max="71" width="25.42578125" bestFit="1" customWidth="1"/>
    <col min="72" max="72" width="30.140625" bestFit="1" customWidth="1"/>
    <col min="73" max="73" width="19.7109375" bestFit="1" customWidth="1"/>
    <col min="74" max="74" width="24.42578125" bestFit="1" customWidth="1"/>
  </cols>
  <sheetData>
    <row r="1" spans="2:24" ht="26.25" x14ac:dyDescent="0.4">
      <c r="B1" s="94" t="s">
        <v>4893</v>
      </c>
      <c r="C1" s="94"/>
      <c r="D1" s="94"/>
      <c r="E1" s="94"/>
      <c r="F1" s="2" t="s">
        <v>124</v>
      </c>
    </row>
    <row r="2" spans="2:24" ht="28.5" x14ac:dyDescent="0.45">
      <c r="B2" s="95" t="s">
        <v>94</v>
      </c>
      <c r="C2" s="95"/>
      <c r="D2" s="95"/>
      <c r="E2" s="95"/>
      <c r="F2" s="2">
        <f>SUMPRODUCT(1/COUNTIF(Completa!B2:B1282,Completa!B2:B1282))</f>
        <v>974.00000000000182</v>
      </c>
    </row>
    <row r="3" spans="2:24" x14ac:dyDescent="0.25">
      <c r="B3" s="3" t="s">
        <v>68</v>
      </c>
      <c r="C3" s="13" t="s">
        <v>10</v>
      </c>
      <c r="D3" s="2"/>
      <c r="E3" s="2"/>
      <c r="F3" s="2"/>
      <c r="P3" s="3" t="s">
        <v>69</v>
      </c>
      <c r="Q3" s="2" t="s">
        <v>68</v>
      </c>
      <c r="R3" s="82"/>
      <c r="S3" s="82"/>
      <c r="T3" s="82"/>
      <c r="U3" s="82"/>
      <c r="V3" s="82"/>
    </row>
    <row r="4" spans="2:24" x14ac:dyDescent="0.25">
      <c r="B4" s="3" t="s">
        <v>69</v>
      </c>
      <c r="C4" s="2" t="s">
        <v>47</v>
      </c>
      <c r="D4" s="2" t="s">
        <v>30</v>
      </c>
      <c r="E4" s="2" t="s">
        <v>148</v>
      </c>
      <c r="F4" s="2" t="s">
        <v>67</v>
      </c>
      <c r="P4" s="6" t="s">
        <v>153</v>
      </c>
      <c r="Q4" s="74">
        <v>14</v>
      </c>
      <c r="R4" s="83"/>
      <c r="S4" s="83"/>
      <c r="T4" s="83"/>
      <c r="U4" s="83"/>
      <c r="V4" s="83"/>
    </row>
    <row r="5" spans="2:24" x14ac:dyDescent="0.25">
      <c r="B5" s="6" t="s">
        <v>35</v>
      </c>
      <c r="C5" s="74">
        <v>413</v>
      </c>
      <c r="D5" s="74">
        <v>120</v>
      </c>
      <c r="E5" s="74"/>
      <c r="F5" s="74">
        <v>533</v>
      </c>
      <c r="P5" s="6" t="s">
        <v>36</v>
      </c>
      <c r="Q5" s="74">
        <v>8</v>
      </c>
      <c r="R5" s="83"/>
      <c r="S5" s="83"/>
      <c r="T5" s="83"/>
      <c r="U5" s="83"/>
      <c r="V5" s="83"/>
    </row>
    <row r="6" spans="2:24" x14ac:dyDescent="0.25">
      <c r="B6" s="6" t="s">
        <v>50</v>
      </c>
      <c r="C6" s="74">
        <v>265</v>
      </c>
      <c r="D6" s="74">
        <v>80</v>
      </c>
      <c r="E6" s="74">
        <v>59</v>
      </c>
      <c r="F6" s="74">
        <v>404</v>
      </c>
      <c r="P6" s="6" t="s">
        <v>56</v>
      </c>
      <c r="Q6" s="74">
        <v>122</v>
      </c>
      <c r="R6" s="83"/>
      <c r="S6" s="83"/>
      <c r="T6" s="83"/>
      <c r="U6" s="83"/>
      <c r="V6" s="83"/>
    </row>
    <row r="7" spans="2:24" x14ac:dyDescent="0.25">
      <c r="B7" s="6" t="s">
        <v>76</v>
      </c>
      <c r="C7" s="74">
        <v>108</v>
      </c>
      <c r="D7" s="74">
        <v>53</v>
      </c>
      <c r="E7" s="74"/>
      <c r="F7" s="74">
        <v>161</v>
      </c>
      <c r="P7" s="6" t="s">
        <v>50</v>
      </c>
      <c r="Q7" s="74">
        <v>404</v>
      </c>
      <c r="R7" s="83"/>
      <c r="S7" s="83"/>
      <c r="T7" s="83"/>
      <c r="U7" s="83"/>
      <c r="V7" s="83"/>
    </row>
    <row r="8" spans="2:24" x14ac:dyDescent="0.25">
      <c r="B8" s="6" t="s">
        <v>56</v>
      </c>
      <c r="C8" s="74">
        <v>92</v>
      </c>
      <c r="D8" s="74">
        <v>27</v>
      </c>
      <c r="E8" s="74">
        <v>3</v>
      </c>
      <c r="F8" s="74">
        <v>122</v>
      </c>
      <c r="P8" s="6" t="s">
        <v>83</v>
      </c>
      <c r="Q8" s="74">
        <v>10</v>
      </c>
      <c r="R8" s="83"/>
      <c r="S8" s="83"/>
      <c r="T8" s="83"/>
      <c r="U8" s="83"/>
      <c r="V8" s="83"/>
    </row>
    <row r="9" spans="2:24" x14ac:dyDescent="0.25">
      <c r="B9" s="6" t="s">
        <v>81</v>
      </c>
      <c r="C9" s="74">
        <v>21</v>
      </c>
      <c r="D9" s="74">
        <v>5</v>
      </c>
      <c r="E9" s="74"/>
      <c r="F9" s="74">
        <v>26</v>
      </c>
      <c r="P9" s="6" t="s">
        <v>81</v>
      </c>
      <c r="Q9" s="74">
        <v>26</v>
      </c>
      <c r="R9" s="83"/>
      <c r="S9" s="83"/>
      <c r="T9" s="83"/>
      <c r="U9" s="83"/>
      <c r="V9" s="83"/>
      <c r="W9" s="83"/>
      <c r="X9" s="83"/>
    </row>
    <row r="10" spans="2:24" x14ac:dyDescent="0.25">
      <c r="B10" s="6" t="s">
        <v>153</v>
      </c>
      <c r="C10" s="74">
        <v>11</v>
      </c>
      <c r="D10" s="74">
        <v>3</v>
      </c>
      <c r="E10" s="74"/>
      <c r="F10" s="74">
        <v>14</v>
      </c>
      <c r="P10" s="6" t="s">
        <v>139</v>
      </c>
      <c r="Q10" s="74">
        <v>2</v>
      </c>
      <c r="R10" s="83"/>
      <c r="S10" s="83"/>
      <c r="T10" s="83"/>
      <c r="U10" s="83"/>
      <c r="V10" s="83"/>
      <c r="W10" s="83"/>
      <c r="X10" s="83"/>
    </row>
    <row r="11" spans="2:24" x14ac:dyDescent="0.25">
      <c r="B11" s="6" t="s">
        <v>83</v>
      </c>
      <c r="C11" s="74">
        <v>8</v>
      </c>
      <c r="D11" s="74">
        <v>2</v>
      </c>
      <c r="E11" s="74"/>
      <c r="F11" s="74">
        <v>10</v>
      </c>
      <c r="P11" s="6" t="s">
        <v>76</v>
      </c>
      <c r="Q11" s="74">
        <v>161</v>
      </c>
      <c r="R11" s="83"/>
      <c r="S11" s="83"/>
      <c r="T11" s="83"/>
      <c r="U11" s="83"/>
      <c r="V11" s="83"/>
      <c r="W11" s="83"/>
      <c r="X11" s="83"/>
    </row>
    <row r="12" spans="2:24" x14ac:dyDescent="0.25">
      <c r="B12" s="6" t="s">
        <v>36</v>
      </c>
      <c r="C12" s="74">
        <v>7</v>
      </c>
      <c r="D12" s="74">
        <v>1</v>
      </c>
      <c r="E12" s="74"/>
      <c r="F12" s="74">
        <v>8</v>
      </c>
      <c r="P12" s="6" t="s">
        <v>35</v>
      </c>
      <c r="Q12" s="74">
        <v>533</v>
      </c>
      <c r="R12" s="83"/>
      <c r="S12" s="83"/>
      <c r="T12" s="83"/>
      <c r="U12" s="83"/>
      <c r="V12" s="83"/>
      <c r="W12" s="83"/>
      <c r="X12" s="83"/>
    </row>
    <row r="13" spans="2:24" x14ac:dyDescent="0.25">
      <c r="B13" s="6" t="s">
        <v>139</v>
      </c>
      <c r="C13" s="74">
        <v>2</v>
      </c>
      <c r="D13" s="74"/>
      <c r="E13" s="74"/>
      <c r="F13" s="74">
        <v>2</v>
      </c>
      <c r="P13" s="6" t="s">
        <v>67</v>
      </c>
      <c r="Q13" s="74">
        <v>1280</v>
      </c>
      <c r="R13" s="83"/>
      <c r="S13" s="83"/>
      <c r="T13" s="83"/>
      <c r="U13" s="83"/>
      <c r="V13" s="83"/>
      <c r="W13" s="83"/>
      <c r="X13" s="83"/>
    </row>
    <row r="14" spans="2:24" x14ac:dyDescent="0.25">
      <c r="B14" s="6" t="s">
        <v>67</v>
      </c>
      <c r="C14" s="74">
        <v>927</v>
      </c>
      <c r="D14" s="74">
        <v>291</v>
      </c>
      <c r="E14" s="74">
        <v>62</v>
      </c>
      <c r="F14" s="74">
        <v>1280</v>
      </c>
    </row>
    <row r="16" spans="2:24" x14ac:dyDescent="0.25">
      <c r="W16" s="3" t="s">
        <v>17</v>
      </c>
      <c r="X16" s="5" t="s">
        <v>161</v>
      </c>
    </row>
    <row r="18" spans="6:24" x14ac:dyDescent="0.25">
      <c r="W18" s="13" t="s">
        <v>10</v>
      </c>
      <c r="X18" s="2" t="s">
        <v>68</v>
      </c>
    </row>
    <row r="19" spans="6:24" x14ac:dyDescent="0.25">
      <c r="W19" s="2" t="s">
        <v>47</v>
      </c>
      <c r="X19" s="74">
        <v>512</v>
      </c>
    </row>
    <row r="20" spans="6:24" x14ac:dyDescent="0.25">
      <c r="W20" s="2" t="s">
        <v>30</v>
      </c>
      <c r="X20" s="74">
        <v>171</v>
      </c>
    </row>
    <row r="21" spans="6:24" x14ac:dyDescent="0.25">
      <c r="F21" t="s">
        <v>3249</v>
      </c>
      <c r="W21" s="2" t="s">
        <v>148</v>
      </c>
      <c r="X21" s="74">
        <v>62</v>
      </c>
    </row>
    <row r="22" spans="6:24" x14ac:dyDescent="0.25">
      <c r="W22" s="6" t="s">
        <v>67</v>
      </c>
      <c r="X22" s="74">
        <v>745</v>
      </c>
    </row>
    <row r="23" spans="6:24" x14ac:dyDescent="0.25">
      <c r="P23" s="13" t="s">
        <v>10</v>
      </c>
      <c r="Q23" s="2" t="s">
        <v>68</v>
      </c>
    </row>
    <row r="24" spans="6:24" x14ac:dyDescent="0.25">
      <c r="P24" s="2" t="s">
        <v>47</v>
      </c>
      <c r="Q24" s="74">
        <v>927</v>
      </c>
    </row>
    <row r="25" spans="6:24" x14ac:dyDescent="0.25">
      <c r="P25" s="2" t="s">
        <v>30</v>
      </c>
      <c r="Q25" s="74">
        <v>291</v>
      </c>
    </row>
    <row r="26" spans="6:24" x14ac:dyDescent="0.25">
      <c r="P26" s="2" t="s">
        <v>148</v>
      </c>
      <c r="Q26" s="74">
        <v>62</v>
      </c>
    </row>
    <row r="27" spans="6:24" x14ac:dyDescent="0.25">
      <c r="P27" s="6" t="s">
        <v>67</v>
      </c>
      <c r="Q27" s="74">
        <v>1280</v>
      </c>
    </row>
    <row r="35" spans="2:17" x14ac:dyDescent="0.25">
      <c r="B35" s="5"/>
      <c r="C35" s="3" t="s">
        <v>113</v>
      </c>
      <c r="D35" s="2"/>
    </row>
    <row r="36" spans="2:17" x14ac:dyDescent="0.25">
      <c r="B36" s="3" t="s">
        <v>69</v>
      </c>
      <c r="C36" s="5" t="s">
        <v>115</v>
      </c>
      <c r="D36" s="5" t="s">
        <v>114</v>
      </c>
    </row>
    <row r="37" spans="2:17" x14ac:dyDescent="0.25">
      <c r="B37" s="6" t="s">
        <v>97</v>
      </c>
      <c r="C37" s="74"/>
      <c r="D37" s="74"/>
    </row>
    <row r="38" spans="2:17" x14ac:dyDescent="0.25">
      <c r="B38" s="6">
        <v>5304</v>
      </c>
      <c r="C38" s="74">
        <v>1</v>
      </c>
      <c r="D38" s="74">
        <v>1</v>
      </c>
    </row>
    <row r="39" spans="2:17" x14ac:dyDescent="0.25">
      <c r="B39" s="6">
        <v>5300</v>
      </c>
      <c r="C39" s="74">
        <v>1</v>
      </c>
      <c r="D39" s="74">
        <v>1</v>
      </c>
    </row>
    <row r="40" spans="2:17" x14ac:dyDescent="0.25">
      <c r="B40" s="6">
        <v>5301</v>
      </c>
      <c r="C40" s="74">
        <v>1</v>
      </c>
      <c r="D40" s="74">
        <v>1</v>
      </c>
    </row>
    <row r="41" spans="2:17" x14ac:dyDescent="0.25">
      <c r="B41" s="6">
        <v>5303</v>
      </c>
      <c r="C41" s="74">
        <v>1</v>
      </c>
      <c r="D41" s="74">
        <v>1</v>
      </c>
      <c r="P41" s="3" t="s">
        <v>17</v>
      </c>
      <c r="Q41" s="5" t="s">
        <v>35</v>
      </c>
    </row>
    <row r="42" spans="2:17" x14ac:dyDescent="0.25">
      <c r="B42" s="6">
        <v>5302</v>
      </c>
      <c r="C42" s="74">
        <v>3</v>
      </c>
      <c r="D42" s="74">
        <v>3</v>
      </c>
    </row>
    <row r="43" spans="2:17" x14ac:dyDescent="0.25">
      <c r="B43" s="6">
        <v>5305</v>
      </c>
      <c r="C43" s="74">
        <v>1</v>
      </c>
      <c r="D43" s="74">
        <v>1</v>
      </c>
      <c r="P43" s="13" t="s">
        <v>10</v>
      </c>
      <c r="Q43" s="2" t="s">
        <v>68</v>
      </c>
    </row>
    <row r="44" spans="2:17" x14ac:dyDescent="0.25">
      <c r="B44" s="6">
        <v>5295</v>
      </c>
      <c r="C44" s="74">
        <v>1</v>
      </c>
      <c r="D44" s="74">
        <v>1</v>
      </c>
      <c r="P44" s="2" t="s">
        <v>47</v>
      </c>
      <c r="Q44" s="74">
        <v>413</v>
      </c>
    </row>
    <row r="45" spans="2:17" x14ac:dyDescent="0.25">
      <c r="B45" s="6">
        <v>5306</v>
      </c>
      <c r="C45" s="74">
        <v>1</v>
      </c>
      <c r="D45" s="74">
        <v>1</v>
      </c>
      <c r="P45" s="2" t="s">
        <v>30</v>
      </c>
      <c r="Q45" s="74">
        <v>120</v>
      </c>
    </row>
    <row r="46" spans="2:17" x14ac:dyDescent="0.25">
      <c r="B46" s="6">
        <v>5299</v>
      </c>
      <c r="C46" s="74">
        <v>1</v>
      </c>
      <c r="D46" s="74">
        <v>1</v>
      </c>
      <c r="P46" s="6" t="s">
        <v>67</v>
      </c>
      <c r="Q46" s="74">
        <v>533</v>
      </c>
    </row>
    <row r="47" spans="2:17" x14ac:dyDescent="0.25">
      <c r="B47" s="6">
        <v>5298</v>
      </c>
      <c r="C47" s="74">
        <v>1</v>
      </c>
      <c r="D47" s="74">
        <v>1</v>
      </c>
    </row>
    <row r="48" spans="2:17" x14ac:dyDescent="0.25">
      <c r="B48" s="6">
        <v>5296</v>
      </c>
      <c r="C48" s="74">
        <v>1</v>
      </c>
      <c r="D48" s="74">
        <v>1</v>
      </c>
    </row>
    <row r="49" spans="2:4" x14ac:dyDescent="0.25">
      <c r="B49" s="6">
        <v>5294</v>
      </c>
      <c r="C49" s="74">
        <v>1</v>
      </c>
      <c r="D49" s="74">
        <v>1</v>
      </c>
    </row>
    <row r="50" spans="2:4" x14ac:dyDescent="0.25">
      <c r="B50" s="6">
        <v>5297</v>
      </c>
      <c r="C50" s="74">
        <v>1</v>
      </c>
      <c r="D50" s="74">
        <v>1</v>
      </c>
    </row>
    <row r="51" spans="2:4" x14ac:dyDescent="0.25">
      <c r="B51" s="6">
        <v>5293</v>
      </c>
      <c r="C51" s="74">
        <v>1</v>
      </c>
      <c r="D51" s="74">
        <v>1</v>
      </c>
    </row>
    <row r="52" spans="2:4" x14ac:dyDescent="0.25">
      <c r="B52" s="6">
        <v>5292</v>
      </c>
      <c r="C52" s="74">
        <v>2</v>
      </c>
      <c r="D52" s="74">
        <v>2</v>
      </c>
    </row>
    <row r="53" spans="2:4" x14ac:dyDescent="0.25">
      <c r="B53" s="6">
        <v>5291</v>
      </c>
      <c r="C53" s="74">
        <v>3</v>
      </c>
      <c r="D53" s="74">
        <v>3</v>
      </c>
    </row>
    <row r="54" spans="2:4" x14ac:dyDescent="0.25">
      <c r="B54" s="6">
        <v>5331</v>
      </c>
      <c r="C54" s="74">
        <v>1</v>
      </c>
      <c r="D54" s="74">
        <v>1</v>
      </c>
    </row>
    <row r="55" spans="2:4" x14ac:dyDescent="0.25">
      <c r="B55" s="6">
        <v>5330</v>
      </c>
      <c r="C55" s="74">
        <v>1</v>
      </c>
      <c r="D55" s="74">
        <v>1</v>
      </c>
    </row>
    <row r="56" spans="2:4" x14ac:dyDescent="0.25">
      <c r="B56" s="6">
        <v>5329</v>
      </c>
      <c r="C56" s="74">
        <v>2</v>
      </c>
      <c r="D56" s="74">
        <v>2</v>
      </c>
    </row>
    <row r="57" spans="2:4" x14ac:dyDescent="0.25">
      <c r="B57" s="6">
        <v>5327</v>
      </c>
      <c r="C57" s="74">
        <v>1</v>
      </c>
      <c r="D57" s="74">
        <v>1</v>
      </c>
    </row>
    <row r="58" spans="2:4" x14ac:dyDescent="0.25">
      <c r="B58" s="6">
        <v>5326</v>
      </c>
      <c r="C58" s="74">
        <v>1</v>
      </c>
      <c r="D58" s="74">
        <v>1</v>
      </c>
    </row>
    <row r="59" spans="2:4" x14ac:dyDescent="0.25">
      <c r="B59" s="6">
        <v>5324</v>
      </c>
      <c r="C59" s="74">
        <v>1</v>
      </c>
      <c r="D59" s="74">
        <v>1</v>
      </c>
    </row>
    <row r="60" spans="2:4" x14ac:dyDescent="0.25">
      <c r="B60" s="6">
        <v>5328</v>
      </c>
      <c r="C60" s="74">
        <v>1</v>
      </c>
      <c r="D60" s="74">
        <v>1</v>
      </c>
    </row>
    <row r="61" spans="2:4" x14ac:dyDescent="0.25">
      <c r="B61" s="6">
        <v>5325</v>
      </c>
      <c r="C61" s="74">
        <v>1</v>
      </c>
      <c r="D61" s="74">
        <v>1</v>
      </c>
    </row>
    <row r="62" spans="2:4" x14ac:dyDescent="0.25">
      <c r="B62" s="6">
        <v>5323</v>
      </c>
      <c r="C62" s="74">
        <v>1</v>
      </c>
      <c r="D62" s="74">
        <v>1</v>
      </c>
    </row>
    <row r="63" spans="2:4" x14ac:dyDescent="0.25">
      <c r="B63" s="6">
        <v>5321</v>
      </c>
      <c r="C63" s="74">
        <v>1</v>
      </c>
      <c r="D63" s="74">
        <v>1</v>
      </c>
    </row>
    <row r="64" spans="2:4" x14ac:dyDescent="0.25">
      <c r="B64" s="6">
        <v>5320</v>
      </c>
      <c r="C64" s="74">
        <v>3</v>
      </c>
      <c r="D64" s="74">
        <v>3</v>
      </c>
    </row>
    <row r="65" spans="2:4" x14ac:dyDescent="0.25">
      <c r="B65" s="6">
        <v>5317</v>
      </c>
      <c r="C65" s="74">
        <v>1</v>
      </c>
      <c r="D65" s="74">
        <v>1</v>
      </c>
    </row>
    <row r="66" spans="2:4" x14ac:dyDescent="0.25">
      <c r="B66" s="6">
        <v>5322</v>
      </c>
      <c r="C66" s="74">
        <v>1</v>
      </c>
      <c r="D66" s="74">
        <v>1</v>
      </c>
    </row>
    <row r="67" spans="2:4" x14ac:dyDescent="0.25">
      <c r="B67" s="6">
        <v>5319</v>
      </c>
      <c r="C67" s="74">
        <v>1</v>
      </c>
      <c r="D67" s="74">
        <v>1</v>
      </c>
    </row>
    <row r="68" spans="2:4" x14ac:dyDescent="0.25">
      <c r="B68" s="6">
        <v>5318</v>
      </c>
      <c r="C68" s="74">
        <v>1</v>
      </c>
      <c r="D68" s="74">
        <v>1</v>
      </c>
    </row>
    <row r="69" spans="2:4" x14ac:dyDescent="0.25">
      <c r="B69" s="6">
        <v>5316</v>
      </c>
      <c r="C69" s="74">
        <v>1</v>
      </c>
      <c r="D69" s="74">
        <v>1</v>
      </c>
    </row>
    <row r="70" spans="2:4" x14ac:dyDescent="0.25">
      <c r="B70" s="6">
        <v>5315</v>
      </c>
      <c r="C70" s="74">
        <v>1</v>
      </c>
      <c r="D70" s="74">
        <v>1</v>
      </c>
    </row>
    <row r="71" spans="2:4" x14ac:dyDescent="0.25">
      <c r="B71" s="6">
        <v>5311</v>
      </c>
      <c r="C71" s="74">
        <v>1</v>
      </c>
      <c r="D71" s="74">
        <v>1</v>
      </c>
    </row>
    <row r="72" spans="2:4" x14ac:dyDescent="0.25">
      <c r="B72" s="6">
        <v>5312</v>
      </c>
      <c r="C72" s="74">
        <v>2</v>
      </c>
      <c r="D72" s="74">
        <v>2</v>
      </c>
    </row>
    <row r="73" spans="2:4" x14ac:dyDescent="0.25">
      <c r="B73" s="6">
        <v>5309</v>
      </c>
      <c r="C73" s="74">
        <v>1</v>
      </c>
      <c r="D73" s="74">
        <v>1</v>
      </c>
    </row>
    <row r="74" spans="2:4" x14ac:dyDescent="0.25">
      <c r="B74" s="6">
        <v>5314</v>
      </c>
      <c r="C74" s="74">
        <v>1</v>
      </c>
      <c r="D74" s="74">
        <v>1</v>
      </c>
    </row>
    <row r="75" spans="2:4" x14ac:dyDescent="0.25">
      <c r="B75" s="6">
        <v>5310</v>
      </c>
      <c r="C75" s="74">
        <v>1</v>
      </c>
      <c r="D75" s="74">
        <v>1</v>
      </c>
    </row>
    <row r="76" spans="2:4" x14ac:dyDescent="0.25">
      <c r="B76" s="6">
        <v>5307</v>
      </c>
      <c r="C76" s="74">
        <v>2</v>
      </c>
      <c r="D76" s="74">
        <v>2</v>
      </c>
    </row>
    <row r="77" spans="2:4" x14ac:dyDescent="0.25">
      <c r="B77" s="6">
        <v>5390</v>
      </c>
      <c r="C77" s="74">
        <v>1</v>
      </c>
      <c r="D77" s="74">
        <v>1</v>
      </c>
    </row>
    <row r="78" spans="2:4" x14ac:dyDescent="0.25">
      <c r="B78" s="6">
        <v>5392</v>
      </c>
      <c r="C78" s="74">
        <v>1</v>
      </c>
      <c r="D78" s="74">
        <v>1</v>
      </c>
    </row>
    <row r="79" spans="2:4" x14ac:dyDescent="0.25">
      <c r="B79" s="6">
        <v>5391</v>
      </c>
      <c r="C79" s="74">
        <v>1</v>
      </c>
      <c r="D79" s="74">
        <v>1</v>
      </c>
    </row>
    <row r="80" spans="2:4" x14ac:dyDescent="0.25">
      <c r="B80" s="6">
        <v>5397</v>
      </c>
      <c r="C80" s="74">
        <v>1</v>
      </c>
      <c r="D80" s="74">
        <v>1</v>
      </c>
    </row>
    <row r="81" spans="2:4" x14ac:dyDescent="0.25">
      <c r="B81" s="6">
        <v>5389</v>
      </c>
      <c r="C81" s="74">
        <v>1</v>
      </c>
      <c r="D81" s="74">
        <v>1</v>
      </c>
    </row>
    <row r="82" spans="2:4" x14ac:dyDescent="0.25">
      <c r="B82" s="6">
        <v>5396</v>
      </c>
      <c r="C82" s="74">
        <v>1</v>
      </c>
      <c r="D82" s="74">
        <v>1</v>
      </c>
    </row>
    <row r="83" spans="2:4" x14ac:dyDescent="0.25">
      <c r="B83" s="6">
        <v>5388</v>
      </c>
      <c r="C83" s="74">
        <v>1</v>
      </c>
      <c r="D83" s="74">
        <v>1</v>
      </c>
    </row>
    <row r="84" spans="2:4" x14ac:dyDescent="0.25">
      <c r="B84" s="6">
        <v>5385</v>
      </c>
      <c r="C84" s="74">
        <v>3</v>
      </c>
      <c r="D84" s="74">
        <v>3</v>
      </c>
    </row>
    <row r="85" spans="2:4" x14ac:dyDescent="0.25">
      <c r="B85" s="6">
        <v>5386</v>
      </c>
      <c r="C85" s="74">
        <v>2</v>
      </c>
      <c r="D85" s="74">
        <v>2</v>
      </c>
    </row>
    <row r="86" spans="2:4" x14ac:dyDescent="0.25">
      <c r="B86" s="6">
        <v>5384</v>
      </c>
      <c r="C86" s="74">
        <v>1</v>
      </c>
      <c r="D86" s="74">
        <v>1</v>
      </c>
    </row>
    <row r="87" spans="2:4" x14ac:dyDescent="0.25">
      <c r="B87" s="6">
        <v>5387</v>
      </c>
      <c r="C87" s="74">
        <v>1</v>
      </c>
      <c r="D87" s="74">
        <v>1</v>
      </c>
    </row>
    <row r="88" spans="2:4" x14ac:dyDescent="0.25">
      <c r="B88" s="6">
        <v>5383</v>
      </c>
      <c r="C88" s="74">
        <v>1</v>
      </c>
      <c r="D88" s="74">
        <v>1</v>
      </c>
    </row>
    <row r="89" spans="2:4" x14ac:dyDescent="0.25">
      <c r="B89" s="6">
        <v>5382</v>
      </c>
      <c r="C89" s="74">
        <v>1</v>
      </c>
      <c r="D89" s="74">
        <v>1</v>
      </c>
    </row>
    <row r="90" spans="2:4" x14ac:dyDescent="0.25">
      <c r="B90" s="6">
        <v>5381</v>
      </c>
      <c r="C90" s="74">
        <v>2</v>
      </c>
      <c r="D90" s="74">
        <v>2</v>
      </c>
    </row>
    <row r="91" spans="2:4" x14ac:dyDescent="0.25">
      <c r="B91" s="6">
        <v>5380</v>
      </c>
      <c r="C91" s="74">
        <v>1</v>
      </c>
      <c r="D91" s="74">
        <v>1</v>
      </c>
    </row>
    <row r="92" spans="2:4" x14ac:dyDescent="0.25">
      <c r="B92" s="6">
        <v>5379</v>
      </c>
      <c r="C92" s="74">
        <v>1</v>
      </c>
      <c r="D92" s="74">
        <v>1</v>
      </c>
    </row>
    <row r="93" spans="2:4" x14ac:dyDescent="0.25">
      <c r="B93" s="6">
        <v>5378</v>
      </c>
      <c r="C93" s="74">
        <v>2</v>
      </c>
      <c r="D93" s="74">
        <v>2</v>
      </c>
    </row>
    <row r="94" spans="2:4" x14ac:dyDescent="0.25">
      <c r="B94" s="6">
        <v>5375</v>
      </c>
      <c r="C94" s="74">
        <v>1</v>
      </c>
      <c r="D94" s="74">
        <v>1</v>
      </c>
    </row>
    <row r="95" spans="2:4" x14ac:dyDescent="0.25">
      <c r="B95" s="6">
        <v>5374</v>
      </c>
      <c r="C95" s="74">
        <v>1</v>
      </c>
      <c r="D95" s="74">
        <v>1</v>
      </c>
    </row>
    <row r="96" spans="2:4" x14ac:dyDescent="0.25">
      <c r="B96" s="6">
        <v>5398</v>
      </c>
      <c r="C96" s="74">
        <v>1</v>
      </c>
      <c r="D96" s="74">
        <v>1</v>
      </c>
    </row>
    <row r="97" spans="2:4" x14ac:dyDescent="0.25">
      <c r="B97" s="6">
        <v>5372</v>
      </c>
      <c r="C97" s="74">
        <v>1</v>
      </c>
      <c r="D97" s="74">
        <v>1</v>
      </c>
    </row>
    <row r="98" spans="2:4" x14ac:dyDescent="0.25">
      <c r="B98" s="6">
        <v>5373</v>
      </c>
      <c r="C98" s="74">
        <v>2</v>
      </c>
      <c r="D98" s="74">
        <v>2</v>
      </c>
    </row>
    <row r="99" spans="2:4" x14ac:dyDescent="0.25">
      <c r="B99" s="6">
        <v>5370</v>
      </c>
      <c r="C99" s="74">
        <v>1</v>
      </c>
      <c r="D99" s="74">
        <v>1</v>
      </c>
    </row>
    <row r="100" spans="2:4" x14ac:dyDescent="0.25">
      <c r="B100" s="6">
        <v>5368</v>
      </c>
      <c r="C100" s="74">
        <v>1</v>
      </c>
      <c r="D100" s="74">
        <v>1</v>
      </c>
    </row>
    <row r="101" spans="2:4" x14ac:dyDescent="0.25">
      <c r="B101" s="6">
        <v>5369</v>
      </c>
      <c r="C101" s="74">
        <v>1</v>
      </c>
      <c r="D101" s="74">
        <v>1</v>
      </c>
    </row>
    <row r="102" spans="2:4" x14ac:dyDescent="0.25">
      <c r="B102" s="6">
        <v>5361</v>
      </c>
      <c r="C102" s="74">
        <v>3</v>
      </c>
      <c r="D102" s="74">
        <v>3</v>
      </c>
    </row>
    <row r="103" spans="2:4" x14ac:dyDescent="0.25">
      <c r="B103" s="6">
        <v>5358</v>
      </c>
      <c r="C103" s="74">
        <v>1</v>
      </c>
      <c r="D103" s="74">
        <v>1</v>
      </c>
    </row>
    <row r="104" spans="2:4" x14ac:dyDescent="0.25">
      <c r="B104" s="6">
        <v>5356</v>
      </c>
      <c r="C104" s="74">
        <v>1</v>
      </c>
      <c r="D104" s="74">
        <v>1</v>
      </c>
    </row>
    <row r="105" spans="2:4" x14ac:dyDescent="0.25">
      <c r="B105" s="6">
        <v>5395</v>
      </c>
      <c r="C105" s="74">
        <v>1</v>
      </c>
      <c r="D105" s="74">
        <v>1</v>
      </c>
    </row>
    <row r="106" spans="2:4" x14ac:dyDescent="0.25">
      <c r="B106" s="6">
        <v>5355</v>
      </c>
      <c r="C106" s="74">
        <v>1</v>
      </c>
      <c r="D106" s="74">
        <v>1</v>
      </c>
    </row>
    <row r="107" spans="2:4" x14ac:dyDescent="0.25">
      <c r="B107" s="6">
        <v>5353</v>
      </c>
      <c r="C107" s="74">
        <v>1</v>
      </c>
      <c r="D107" s="74">
        <v>1</v>
      </c>
    </row>
    <row r="108" spans="2:4" x14ac:dyDescent="0.25">
      <c r="B108" s="6">
        <v>5357</v>
      </c>
      <c r="C108" s="74">
        <v>1</v>
      </c>
      <c r="D108" s="74">
        <v>1</v>
      </c>
    </row>
    <row r="109" spans="2:4" x14ac:dyDescent="0.25">
      <c r="B109" s="6">
        <v>5352</v>
      </c>
      <c r="C109" s="74">
        <v>1</v>
      </c>
      <c r="D109" s="74">
        <v>1</v>
      </c>
    </row>
    <row r="110" spans="2:4" x14ac:dyDescent="0.25">
      <c r="B110" s="6">
        <v>5354</v>
      </c>
      <c r="C110" s="74">
        <v>1</v>
      </c>
      <c r="D110" s="74">
        <v>1</v>
      </c>
    </row>
    <row r="111" spans="2:4" x14ac:dyDescent="0.25">
      <c r="B111" s="6">
        <v>5345</v>
      </c>
      <c r="C111" s="74">
        <v>3</v>
      </c>
      <c r="D111" s="74">
        <v>3</v>
      </c>
    </row>
    <row r="112" spans="2:4" x14ac:dyDescent="0.25">
      <c r="B112" s="6">
        <v>5344</v>
      </c>
      <c r="C112" s="74">
        <v>1</v>
      </c>
      <c r="D112" s="74">
        <v>1</v>
      </c>
    </row>
    <row r="113" spans="2:4" x14ac:dyDescent="0.25">
      <c r="B113" s="6">
        <v>5350</v>
      </c>
      <c r="C113" s="74">
        <v>1</v>
      </c>
      <c r="D113" s="74">
        <v>1</v>
      </c>
    </row>
    <row r="114" spans="2:4" x14ac:dyDescent="0.25">
      <c r="B114" s="6">
        <v>5376</v>
      </c>
      <c r="C114" s="74">
        <v>1</v>
      </c>
      <c r="D114" s="74">
        <v>1</v>
      </c>
    </row>
    <row r="115" spans="2:4" x14ac:dyDescent="0.25">
      <c r="B115" s="6">
        <v>5403</v>
      </c>
      <c r="C115" s="74">
        <v>1</v>
      </c>
      <c r="D115" s="74">
        <v>1</v>
      </c>
    </row>
    <row r="116" spans="2:4" x14ac:dyDescent="0.25">
      <c r="B116" s="6">
        <v>5401</v>
      </c>
      <c r="C116" s="74">
        <v>1</v>
      </c>
      <c r="D116" s="74">
        <v>1</v>
      </c>
    </row>
    <row r="117" spans="2:4" x14ac:dyDescent="0.25">
      <c r="B117" s="6">
        <v>5400</v>
      </c>
      <c r="C117" s="74">
        <v>2</v>
      </c>
      <c r="D117" s="74">
        <v>2</v>
      </c>
    </row>
    <row r="118" spans="2:4" x14ac:dyDescent="0.25">
      <c r="B118" s="6">
        <v>5399</v>
      </c>
      <c r="C118" s="74">
        <v>1</v>
      </c>
      <c r="D118" s="74">
        <v>1</v>
      </c>
    </row>
    <row r="119" spans="2:4" x14ac:dyDescent="0.25">
      <c r="B119" s="6">
        <v>5394</v>
      </c>
      <c r="C119" s="74">
        <v>1</v>
      </c>
      <c r="D119" s="74">
        <v>1</v>
      </c>
    </row>
    <row r="120" spans="2:4" x14ac:dyDescent="0.25">
      <c r="B120" s="6">
        <v>5393</v>
      </c>
      <c r="C120" s="74">
        <v>1</v>
      </c>
      <c r="D120" s="74">
        <v>1</v>
      </c>
    </row>
    <row r="121" spans="2:4" x14ac:dyDescent="0.25">
      <c r="B121" s="6">
        <v>5407</v>
      </c>
      <c r="C121" s="74">
        <v>2</v>
      </c>
      <c r="D121" s="74">
        <v>2</v>
      </c>
    </row>
    <row r="122" spans="2:4" x14ac:dyDescent="0.25">
      <c r="B122" s="6">
        <v>5405</v>
      </c>
      <c r="C122" s="74">
        <v>1</v>
      </c>
      <c r="D122" s="74">
        <v>1</v>
      </c>
    </row>
    <row r="123" spans="2:4" x14ac:dyDescent="0.25">
      <c r="B123" s="6">
        <v>5404</v>
      </c>
      <c r="C123" s="74">
        <v>1</v>
      </c>
      <c r="D123" s="74">
        <v>1</v>
      </c>
    </row>
    <row r="124" spans="2:4" x14ac:dyDescent="0.25">
      <c r="B124" s="6">
        <v>5414</v>
      </c>
      <c r="C124" s="74">
        <v>3</v>
      </c>
      <c r="D124" s="74">
        <v>3</v>
      </c>
    </row>
    <row r="125" spans="2:4" x14ac:dyDescent="0.25">
      <c r="B125" s="6">
        <v>5408</v>
      </c>
      <c r="C125" s="74">
        <v>1</v>
      </c>
      <c r="D125" s="74">
        <v>1</v>
      </c>
    </row>
    <row r="126" spans="2:4" x14ac:dyDescent="0.25">
      <c r="B126" s="6">
        <v>5413</v>
      </c>
      <c r="C126" s="74">
        <v>1</v>
      </c>
      <c r="D126" s="74">
        <v>1</v>
      </c>
    </row>
    <row r="127" spans="2:4" x14ac:dyDescent="0.25">
      <c r="B127" s="6">
        <v>5457</v>
      </c>
      <c r="C127" s="74">
        <v>3</v>
      </c>
      <c r="D127" s="74">
        <v>3</v>
      </c>
    </row>
    <row r="128" spans="2:4" x14ac:dyDescent="0.25">
      <c r="B128" s="6">
        <v>5456</v>
      </c>
      <c r="C128" s="74">
        <v>1</v>
      </c>
      <c r="D128" s="74">
        <v>1</v>
      </c>
    </row>
    <row r="129" spans="2:4" x14ac:dyDescent="0.25">
      <c r="B129" s="6">
        <v>5455</v>
      </c>
      <c r="C129" s="74">
        <v>1</v>
      </c>
      <c r="D129" s="74">
        <v>1</v>
      </c>
    </row>
    <row r="130" spans="2:4" x14ac:dyDescent="0.25">
      <c r="B130" s="6">
        <v>5453</v>
      </c>
      <c r="C130" s="74">
        <v>1</v>
      </c>
      <c r="D130" s="74">
        <v>1</v>
      </c>
    </row>
    <row r="131" spans="2:4" x14ac:dyDescent="0.25">
      <c r="B131" s="6">
        <v>5451</v>
      </c>
      <c r="C131" s="74">
        <v>1</v>
      </c>
      <c r="D131" s="74">
        <v>1</v>
      </c>
    </row>
    <row r="132" spans="2:4" x14ac:dyDescent="0.25">
      <c r="B132" s="6">
        <v>5450</v>
      </c>
      <c r="C132" s="74">
        <v>2</v>
      </c>
      <c r="D132" s="74">
        <v>2</v>
      </c>
    </row>
    <row r="133" spans="2:4" x14ac:dyDescent="0.25">
      <c r="B133" s="6">
        <v>5452</v>
      </c>
      <c r="C133" s="74">
        <v>1</v>
      </c>
      <c r="D133" s="74">
        <v>1</v>
      </c>
    </row>
    <row r="134" spans="2:4" x14ac:dyDescent="0.25">
      <c r="B134" s="6">
        <v>5449</v>
      </c>
      <c r="C134" s="74">
        <v>3</v>
      </c>
      <c r="D134" s="74">
        <v>3</v>
      </c>
    </row>
    <row r="135" spans="2:4" x14ac:dyDescent="0.25">
      <c r="B135" s="6">
        <v>5448</v>
      </c>
      <c r="C135" s="74">
        <v>1</v>
      </c>
      <c r="D135" s="74">
        <v>1</v>
      </c>
    </row>
    <row r="136" spans="2:4" x14ac:dyDescent="0.25">
      <c r="B136" s="6">
        <v>5446</v>
      </c>
      <c r="C136" s="74">
        <v>1</v>
      </c>
      <c r="D136" s="74">
        <v>1</v>
      </c>
    </row>
    <row r="137" spans="2:4" x14ac:dyDescent="0.25">
      <c r="B137" s="6">
        <v>5454</v>
      </c>
      <c r="C137" s="74">
        <v>1</v>
      </c>
      <c r="D137" s="74">
        <v>1</v>
      </c>
    </row>
    <row r="138" spans="2:4" x14ac:dyDescent="0.25">
      <c r="B138" s="6">
        <v>5445</v>
      </c>
      <c r="C138" s="74">
        <v>2</v>
      </c>
      <c r="D138" s="74">
        <v>2</v>
      </c>
    </row>
    <row r="139" spans="2:4" x14ac:dyDescent="0.25">
      <c r="B139" s="6">
        <v>5444</v>
      </c>
      <c r="C139" s="74">
        <v>1</v>
      </c>
      <c r="D139" s="74">
        <v>1</v>
      </c>
    </row>
    <row r="140" spans="2:4" x14ac:dyDescent="0.25">
      <c r="B140" s="6">
        <v>5447</v>
      </c>
      <c r="C140" s="74">
        <v>1</v>
      </c>
      <c r="D140" s="74">
        <v>1</v>
      </c>
    </row>
    <row r="141" spans="2:4" x14ac:dyDescent="0.25">
      <c r="B141" s="6">
        <v>5441</v>
      </c>
      <c r="C141" s="74">
        <v>1</v>
      </c>
      <c r="D141" s="74">
        <v>1</v>
      </c>
    </row>
    <row r="142" spans="2:4" x14ac:dyDescent="0.25">
      <c r="B142" s="6">
        <v>5440</v>
      </c>
      <c r="C142" s="74">
        <v>1</v>
      </c>
      <c r="D142" s="74">
        <v>1</v>
      </c>
    </row>
    <row r="143" spans="2:4" x14ac:dyDescent="0.25">
      <c r="B143" s="6">
        <v>5438</v>
      </c>
      <c r="C143" s="74">
        <v>1</v>
      </c>
      <c r="D143" s="74">
        <v>1</v>
      </c>
    </row>
    <row r="144" spans="2:4" x14ac:dyDescent="0.25">
      <c r="B144" s="6">
        <v>5437</v>
      </c>
      <c r="C144" s="74">
        <v>1</v>
      </c>
      <c r="D144" s="74">
        <v>1</v>
      </c>
    </row>
    <row r="145" spans="2:4" x14ac:dyDescent="0.25">
      <c r="B145" s="6">
        <v>5436</v>
      </c>
      <c r="C145" s="74">
        <v>1</v>
      </c>
      <c r="D145" s="74">
        <v>1</v>
      </c>
    </row>
    <row r="146" spans="2:4" x14ac:dyDescent="0.25">
      <c r="B146" s="6">
        <v>5442</v>
      </c>
      <c r="C146" s="74">
        <v>1</v>
      </c>
      <c r="D146" s="74">
        <v>1</v>
      </c>
    </row>
    <row r="147" spans="2:4" x14ac:dyDescent="0.25">
      <c r="B147" s="6">
        <v>5434</v>
      </c>
      <c r="C147" s="74">
        <v>1</v>
      </c>
      <c r="D147" s="74">
        <v>1</v>
      </c>
    </row>
    <row r="148" spans="2:4" x14ac:dyDescent="0.25">
      <c r="B148" s="6">
        <v>5429</v>
      </c>
      <c r="C148" s="74">
        <v>1</v>
      </c>
      <c r="D148" s="74">
        <v>1</v>
      </c>
    </row>
    <row r="149" spans="2:4" x14ac:dyDescent="0.25">
      <c r="B149" s="6">
        <v>5439</v>
      </c>
      <c r="C149" s="74">
        <v>1</v>
      </c>
      <c r="D149" s="74">
        <v>1</v>
      </c>
    </row>
    <row r="150" spans="2:4" x14ac:dyDescent="0.25">
      <c r="B150" s="6">
        <v>5428</v>
      </c>
      <c r="C150" s="74">
        <v>1</v>
      </c>
      <c r="D150" s="74">
        <v>1</v>
      </c>
    </row>
    <row r="151" spans="2:4" x14ac:dyDescent="0.25">
      <c r="B151" s="6">
        <v>5427</v>
      </c>
      <c r="C151" s="74">
        <v>2</v>
      </c>
      <c r="D151" s="74">
        <v>2</v>
      </c>
    </row>
    <row r="152" spans="2:4" x14ac:dyDescent="0.25">
      <c r="B152" s="6">
        <v>5425</v>
      </c>
      <c r="C152" s="74">
        <v>1</v>
      </c>
      <c r="D152" s="74">
        <v>1</v>
      </c>
    </row>
    <row r="153" spans="2:4" x14ac:dyDescent="0.25">
      <c r="B153" s="6">
        <v>5424</v>
      </c>
      <c r="C153" s="74">
        <v>1</v>
      </c>
      <c r="D153" s="74">
        <v>1</v>
      </c>
    </row>
    <row r="154" spans="2:4" x14ac:dyDescent="0.25">
      <c r="B154" s="6">
        <v>5423</v>
      </c>
      <c r="C154" s="74">
        <v>2</v>
      </c>
      <c r="D154" s="74">
        <v>2</v>
      </c>
    </row>
    <row r="155" spans="2:4" x14ac:dyDescent="0.25">
      <c r="B155" s="6">
        <v>5435</v>
      </c>
      <c r="C155" s="74">
        <v>1</v>
      </c>
      <c r="D155" s="74">
        <v>1</v>
      </c>
    </row>
    <row r="156" spans="2:4" x14ac:dyDescent="0.25">
      <c r="B156" s="6">
        <v>5419</v>
      </c>
      <c r="C156" s="74">
        <v>1</v>
      </c>
      <c r="D156" s="74">
        <v>1</v>
      </c>
    </row>
    <row r="157" spans="2:4" x14ac:dyDescent="0.25">
      <c r="B157" s="6">
        <v>5426</v>
      </c>
      <c r="C157" s="74">
        <v>2</v>
      </c>
      <c r="D157" s="74">
        <v>2</v>
      </c>
    </row>
    <row r="158" spans="2:4" x14ac:dyDescent="0.25">
      <c r="B158" s="6">
        <v>5420</v>
      </c>
      <c r="C158" s="74">
        <v>1</v>
      </c>
      <c r="D158" s="74">
        <v>1</v>
      </c>
    </row>
    <row r="159" spans="2:4" x14ac:dyDescent="0.25">
      <c r="B159" s="6">
        <v>5421</v>
      </c>
      <c r="C159" s="74">
        <v>1</v>
      </c>
      <c r="D159" s="74">
        <v>1</v>
      </c>
    </row>
    <row r="160" spans="2:4" x14ac:dyDescent="0.25">
      <c r="B160" s="6">
        <v>5417</v>
      </c>
      <c r="C160" s="74">
        <v>1</v>
      </c>
      <c r="D160" s="74">
        <v>1</v>
      </c>
    </row>
    <row r="161" spans="2:4" x14ac:dyDescent="0.25">
      <c r="B161" s="6">
        <v>5418</v>
      </c>
      <c r="C161" s="74">
        <v>1</v>
      </c>
      <c r="D161" s="74">
        <v>1</v>
      </c>
    </row>
    <row r="162" spans="2:4" x14ac:dyDescent="0.25">
      <c r="B162" s="6">
        <v>5416</v>
      </c>
      <c r="C162" s="74">
        <v>3</v>
      </c>
      <c r="D162" s="74">
        <v>3</v>
      </c>
    </row>
    <row r="163" spans="2:4" x14ac:dyDescent="0.25">
      <c r="B163" s="6">
        <v>5415</v>
      </c>
      <c r="C163" s="74">
        <v>1</v>
      </c>
      <c r="D163" s="74">
        <v>1</v>
      </c>
    </row>
    <row r="164" spans="2:4" x14ac:dyDescent="0.25">
      <c r="B164" s="6">
        <v>5433</v>
      </c>
      <c r="C164" s="74">
        <v>1</v>
      </c>
      <c r="D164" s="74">
        <v>1</v>
      </c>
    </row>
    <row r="165" spans="2:4" x14ac:dyDescent="0.25">
      <c r="B165" s="6">
        <v>5492</v>
      </c>
      <c r="C165" s="74">
        <v>1</v>
      </c>
      <c r="D165" s="74">
        <v>1</v>
      </c>
    </row>
    <row r="166" spans="2:4" x14ac:dyDescent="0.25">
      <c r="B166" s="6">
        <v>5491</v>
      </c>
      <c r="C166" s="74">
        <v>1</v>
      </c>
      <c r="D166" s="74">
        <v>1</v>
      </c>
    </row>
    <row r="167" spans="2:4" x14ac:dyDescent="0.25">
      <c r="B167" s="6">
        <v>5490</v>
      </c>
      <c r="C167" s="74">
        <v>1</v>
      </c>
      <c r="D167" s="74">
        <v>1</v>
      </c>
    </row>
    <row r="168" spans="2:4" x14ac:dyDescent="0.25">
      <c r="B168" s="6">
        <v>5486</v>
      </c>
      <c r="C168" s="74">
        <v>1</v>
      </c>
      <c r="D168" s="74">
        <v>1</v>
      </c>
    </row>
    <row r="169" spans="2:4" x14ac:dyDescent="0.25">
      <c r="B169" s="6">
        <v>5489</v>
      </c>
      <c r="C169" s="74">
        <v>1</v>
      </c>
      <c r="D169" s="74">
        <v>1</v>
      </c>
    </row>
    <row r="170" spans="2:4" x14ac:dyDescent="0.25">
      <c r="B170" s="6">
        <v>5483</v>
      </c>
      <c r="C170" s="74">
        <v>1</v>
      </c>
      <c r="D170" s="74">
        <v>1</v>
      </c>
    </row>
    <row r="171" spans="2:4" x14ac:dyDescent="0.25">
      <c r="B171" s="6">
        <v>5488</v>
      </c>
      <c r="C171" s="74">
        <v>1</v>
      </c>
      <c r="D171" s="74">
        <v>1</v>
      </c>
    </row>
    <row r="172" spans="2:4" x14ac:dyDescent="0.25">
      <c r="B172" s="6">
        <v>5487</v>
      </c>
      <c r="C172" s="74">
        <v>1</v>
      </c>
      <c r="D172" s="74">
        <v>1</v>
      </c>
    </row>
    <row r="173" spans="2:4" x14ac:dyDescent="0.25">
      <c r="B173" s="6">
        <v>5485</v>
      </c>
      <c r="C173" s="74">
        <v>1</v>
      </c>
      <c r="D173" s="74">
        <v>1</v>
      </c>
    </row>
    <row r="174" spans="2:4" x14ac:dyDescent="0.25">
      <c r="B174" s="6">
        <v>5480</v>
      </c>
      <c r="C174" s="74">
        <v>1</v>
      </c>
      <c r="D174" s="74">
        <v>1</v>
      </c>
    </row>
    <row r="175" spans="2:4" x14ac:dyDescent="0.25">
      <c r="B175" s="6">
        <v>5479</v>
      </c>
      <c r="C175" s="74">
        <v>2</v>
      </c>
      <c r="D175" s="74">
        <v>2</v>
      </c>
    </row>
    <row r="176" spans="2:4" x14ac:dyDescent="0.25">
      <c r="B176" s="6">
        <v>5482</v>
      </c>
      <c r="C176" s="74">
        <v>1</v>
      </c>
      <c r="D176" s="74">
        <v>1</v>
      </c>
    </row>
    <row r="177" spans="2:4" x14ac:dyDescent="0.25">
      <c r="B177" s="6">
        <v>5481</v>
      </c>
      <c r="C177" s="74">
        <v>2</v>
      </c>
      <c r="D177" s="74">
        <v>2</v>
      </c>
    </row>
    <row r="178" spans="2:4" x14ac:dyDescent="0.25">
      <c r="B178" s="6">
        <v>5478</v>
      </c>
      <c r="C178" s="74">
        <v>1</v>
      </c>
      <c r="D178" s="74">
        <v>1</v>
      </c>
    </row>
    <row r="179" spans="2:4" x14ac:dyDescent="0.25">
      <c r="B179" s="6">
        <v>5477</v>
      </c>
      <c r="C179" s="74">
        <v>1</v>
      </c>
      <c r="D179" s="74">
        <v>1</v>
      </c>
    </row>
    <row r="180" spans="2:4" x14ac:dyDescent="0.25">
      <c r="B180" s="6">
        <v>5474</v>
      </c>
      <c r="C180" s="74">
        <v>1</v>
      </c>
      <c r="D180" s="74">
        <v>1</v>
      </c>
    </row>
    <row r="181" spans="2:4" x14ac:dyDescent="0.25">
      <c r="B181" s="6">
        <v>5476</v>
      </c>
      <c r="C181" s="74">
        <v>1</v>
      </c>
      <c r="D181" s="74">
        <v>1</v>
      </c>
    </row>
    <row r="182" spans="2:4" x14ac:dyDescent="0.25">
      <c r="B182" s="6">
        <v>5472</v>
      </c>
      <c r="C182" s="74">
        <v>1</v>
      </c>
      <c r="D182" s="74">
        <v>1</v>
      </c>
    </row>
    <row r="183" spans="2:4" x14ac:dyDescent="0.25">
      <c r="B183" s="6">
        <v>5465</v>
      </c>
      <c r="C183" s="74">
        <v>1</v>
      </c>
      <c r="D183" s="74">
        <v>1</v>
      </c>
    </row>
    <row r="184" spans="2:4" x14ac:dyDescent="0.25">
      <c r="B184" s="6">
        <v>5458</v>
      </c>
      <c r="C184" s="74">
        <v>1</v>
      </c>
      <c r="D184" s="74">
        <v>1</v>
      </c>
    </row>
    <row r="185" spans="2:4" x14ac:dyDescent="0.25">
      <c r="B185" s="6">
        <v>5468</v>
      </c>
      <c r="C185" s="74">
        <v>1</v>
      </c>
      <c r="D185" s="74">
        <v>1</v>
      </c>
    </row>
    <row r="186" spans="2:4" x14ac:dyDescent="0.25">
      <c r="B186" s="6">
        <v>5471</v>
      </c>
      <c r="C186" s="74">
        <v>1</v>
      </c>
      <c r="D186" s="74">
        <v>1</v>
      </c>
    </row>
    <row r="187" spans="2:4" x14ac:dyDescent="0.25">
      <c r="B187" s="6">
        <v>5475</v>
      </c>
      <c r="C187" s="74">
        <v>1</v>
      </c>
      <c r="D187" s="74">
        <v>1</v>
      </c>
    </row>
    <row r="188" spans="2:4" x14ac:dyDescent="0.25">
      <c r="B188" s="6">
        <v>5467</v>
      </c>
      <c r="C188" s="74">
        <v>1</v>
      </c>
      <c r="D188" s="74">
        <v>1</v>
      </c>
    </row>
    <row r="189" spans="2:4" x14ac:dyDescent="0.25">
      <c r="B189" s="6">
        <v>5494</v>
      </c>
      <c r="C189" s="74">
        <v>1</v>
      </c>
      <c r="D189" s="74">
        <v>1</v>
      </c>
    </row>
    <row r="190" spans="2:4" x14ac:dyDescent="0.25">
      <c r="B190" s="6">
        <v>5493</v>
      </c>
      <c r="C190" s="74">
        <v>1</v>
      </c>
      <c r="D190" s="74">
        <v>1</v>
      </c>
    </row>
    <row r="191" spans="2:4" x14ac:dyDescent="0.25">
      <c r="B191" s="6">
        <v>5495</v>
      </c>
      <c r="C191" s="74">
        <v>2</v>
      </c>
      <c r="D191" s="74">
        <v>2</v>
      </c>
    </row>
    <row r="192" spans="2:4" x14ac:dyDescent="0.25">
      <c r="B192" s="6">
        <v>5555</v>
      </c>
      <c r="C192" s="74">
        <v>1</v>
      </c>
      <c r="D192" s="74">
        <v>1</v>
      </c>
    </row>
    <row r="193" spans="2:4" x14ac:dyDescent="0.25">
      <c r="B193" s="6">
        <v>5548</v>
      </c>
      <c r="C193" s="74">
        <v>1</v>
      </c>
      <c r="D193" s="74">
        <v>1</v>
      </c>
    </row>
    <row r="194" spans="2:4" x14ac:dyDescent="0.25">
      <c r="B194" s="6">
        <v>5547</v>
      </c>
      <c r="C194" s="74">
        <v>1</v>
      </c>
      <c r="D194" s="74">
        <v>1</v>
      </c>
    </row>
    <row r="195" spans="2:4" x14ac:dyDescent="0.25">
      <c r="B195" s="6">
        <v>5533</v>
      </c>
      <c r="C195" s="74">
        <v>1</v>
      </c>
      <c r="D195" s="74">
        <v>1</v>
      </c>
    </row>
    <row r="196" spans="2:4" x14ac:dyDescent="0.25">
      <c r="B196" s="6">
        <v>5532</v>
      </c>
      <c r="C196" s="74">
        <v>1</v>
      </c>
      <c r="D196" s="74">
        <v>1</v>
      </c>
    </row>
    <row r="197" spans="2:4" x14ac:dyDescent="0.25">
      <c r="B197" s="6">
        <v>5531</v>
      </c>
      <c r="C197" s="74">
        <v>1</v>
      </c>
      <c r="D197" s="74">
        <v>1</v>
      </c>
    </row>
    <row r="198" spans="2:4" x14ac:dyDescent="0.25">
      <c r="B198" s="6">
        <v>5530</v>
      </c>
      <c r="C198" s="74">
        <v>1</v>
      </c>
      <c r="D198" s="74">
        <v>1</v>
      </c>
    </row>
    <row r="199" spans="2:4" x14ac:dyDescent="0.25">
      <c r="B199" s="6">
        <v>5528</v>
      </c>
      <c r="C199" s="74">
        <v>1</v>
      </c>
      <c r="D199" s="74">
        <v>1</v>
      </c>
    </row>
    <row r="200" spans="2:4" x14ac:dyDescent="0.25">
      <c r="B200" s="6">
        <v>5553</v>
      </c>
      <c r="C200" s="74">
        <v>1</v>
      </c>
      <c r="D200" s="74">
        <v>1</v>
      </c>
    </row>
    <row r="201" spans="2:4" x14ac:dyDescent="0.25">
      <c r="B201" s="6">
        <v>5529</v>
      </c>
      <c r="C201" s="74">
        <v>1</v>
      </c>
      <c r="D201" s="74">
        <v>1</v>
      </c>
    </row>
    <row r="202" spans="2:4" x14ac:dyDescent="0.25">
      <c r="B202" s="6">
        <v>5552</v>
      </c>
      <c r="C202" s="74">
        <v>1</v>
      </c>
      <c r="D202" s="74">
        <v>1</v>
      </c>
    </row>
    <row r="203" spans="2:4" x14ac:dyDescent="0.25">
      <c r="B203" s="6">
        <v>5550</v>
      </c>
      <c r="C203" s="74">
        <v>3</v>
      </c>
      <c r="D203" s="74">
        <v>3</v>
      </c>
    </row>
    <row r="204" spans="2:4" x14ac:dyDescent="0.25">
      <c r="B204" s="6">
        <v>5549</v>
      </c>
      <c r="C204" s="74">
        <v>1</v>
      </c>
      <c r="D204" s="74">
        <v>1</v>
      </c>
    </row>
    <row r="205" spans="2:4" x14ac:dyDescent="0.25">
      <c r="B205" s="6">
        <v>5546</v>
      </c>
      <c r="C205" s="74">
        <v>1</v>
      </c>
      <c r="D205" s="74">
        <v>1</v>
      </c>
    </row>
    <row r="206" spans="2:4" x14ac:dyDescent="0.25">
      <c r="B206" s="6">
        <v>5551</v>
      </c>
      <c r="C206" s="74">
        <v>1</v>
      </c>
      <c r="D206" s="74">
        <v>1</v>
      </c>
    </row>
    <row r="207" spans="2:4" x14ac:dyDescent="0.25">
      <c r="B207" s="6">
        <v>5544</v>
      </c>
      <c r="C207" s="74">
        <v>1</v>
      </c>
      <c r="D207" s="74">
        <v>1</v>
      </c>
    </row>
    <row r="208" spans="2:4" x14ac:dyDescent="0.25">
      <c r="B208" s="6">
        <v>5543</v>
      </c>
      <c r="C208" s="74">
        <v>1</v>
      </c>
      <c r="D208" s="74">
        <v>1</v>
      </c>
    </row>
    <row r="209" spans="2:4" x14ac:dyDescent="0.25">
      <c r="B209" s="6">
        <v>5545</v>
      </c>
      <c r="C209" s="74">
        <v>1</v>
      </c>
      <c r="D209" s="74">
        <v>1</v>
      </c>
    </row>
    <row r="210" spans="2:4" x14ac:dyDescent="0.25">
      <c r="B210" s="6">
        <v>5542</v>
      </c>
      <c r="C210" s="74">
        <v>1</v>
      </c>
      <c r="D210" s="74">
        <v>1</v>
      </c>
    </row>
    <row r="211" spans="2:4" x14ac:dyDescent="0.25">
      <c r="B211" s="6">
        <v>5541</v>
      </c>
      <c r="C211" s="74">
        <v>2</v>
      </c>
      <c r="D211" s="74">
        <v>2</v>
      </c>
    </row>
    <row r="212" spans="2:4" x14ac:dyDescent="0.25">
      <c r="B212" s="6">
        <v>5540</v>
      </c>
      <c r="C212" s="74">
        <v>6</v>
      </c>
      <c r="D212" s="74">
        <v>6</v>
      </c>
    </row>
    <row r="213" spans="2:4" x14ac:dyDescent="0.25">
      <c r="B213" s="6">
        <v>5539</v>
      </c>
      <c r="C213" s="74">
        <v>1</v>
      </c>
      <c r="D213" s="74">
        <v>1</v>
      </c>
    </row>
    <row r="214" spans="2:4" x14ac:dyDescent="0.25">
      <c r="B214" s="6">
        <v>5554</v>
      </c>
      <c r="C214" s="74">
        <v>2</v>
      </c>
      <c r="D214" s="74">
        <v>2</v>
      </c>
    </row>
    <row r="215" spans="2:4" x14ac:dyDescent="0.25">
      <c r="B215" s="6">
        <v>5538</v>
      </c>
      <c r="C215" s="74">
        <v>1</v>
      </c>
      <c r="D215" s="74">
        <v>1</v>
      </c>
    </row>
    <row r="216" spans="2:4" x14ac:dyDescent="0.25">
      <c r="B216" s="6">
        <v>5534</v>
      </c>
      <c r="C216" s="74">
        <v>1</v>
      </c>
      <c r="D216" s="74">
        <v>1</v>
      </c>
    </row>
    <row r="217" spans="2:4" x14ac:dyDescent="0.25">
      <c r="B217" s="6">
        <v>5537</v>
      </c>
      <c r="C217" s="74">
        <v>1</v>
      </c>
      <c r="D217" s="74">
        <v>1</v>
      </c>
    </row>
    <row r="218" spans="2:4" x14ac:dyDescent="0.25">
      <c r="B218" s="6">
        <v>5536</v>
      </c>
      <c r="C218" s="74">
        <v>1</v>
      </c>
      <c r="D218" s="74">
        <v>1</v>
      </c>
    </row>
    <row r="219" spans="2:4" x14ac:dyDescent="0.25">
      <c r="B219" s="6">
        <v>5535</v>
      </c>
      <c r="C219" s="74">
        <v>1</v>
      </c>
      <c r="D219" s="74">
        <v>1</v>
      </c>
    </row>
    <row r="220" spans="2:4" x14ac:dyDescent="0.25">
      <c r="B220" s="6">
        <v>5526</v>
      </c>
      <c r="C220" s="74">
        <v>1</v>
      </c>
      <c r="D220" s="74">
        <v>1</v>
      </c>
    </row>
    <row r="221" spans="2:4" x14ac:dyDescent="0.25">
      <c r="B221" s="6">
        <v>5525</v>
      </c>
      <c r="C221" s="74">
        <v>1</v>
      </c>
      <c r="D221" s="74">
        <v>1</v>
      </c>
    </row>
    <row r="222" spans="2:4" x14ac:dyDescent="0.25">
      <c r="B222" s="6">
        <v>5524</v>
      </c>
      <c r="C222" s="74">
        <v>1</v>
      </c>
      <c r="D222" s="74">
        <v>1</v>
      </c>
    </row>
    <row r="223" spans="2:4" x14ac:dyDescent="0.25">
      <c r="B223" s="6">
        <v>5523</v>
      </c>
      <c r="C223" s="74">
        <v>1</v>
      </c>
      <c r="D223" s="74">
        <v>1</v>
      </c>
    </row>
    <row r="224" spans="2:4" x14ac:dyDescent="0.25">
      <c r="B224" s="6">
        <v>5522</v>
      </c>
      <c r="C224" s="74">
        <v>1</v>
      </c>
      <c r="D224" s="74">
        <v>1</v>
      </c>
    </row>
    <row r="225" spans="2:4" x14ac:dyDescent="0.25">
      <c r="B225" s="6">
        <v>5521</v>
      </c>
      <c r="C225" s="74">
        <v>1</v>
      </c>
      <c r="D225" s="74">
        <v>1</v>
      </c>
    </row>
    <row r="226" spans="2:4" x14ac:dyDescent="0.25">
      <c r="B226" s="6">
        <v>5520</v>
      </c>
      <c r="C226" s="74">
        <v>1</v>
      </c>
      <c r="D226" s="74">
        <v>1</v>
      </c>
    </row>
    <row r="227" spans="2:4" x14ac:dyDescent="0.25">
      <c r="B227" s="6">
        <v>5519</v>
      </c>
      <c r="C227" s="74">
        <v>1</v>
      </c>
      <c r="D227" s="74">
        <v>1</v>
      </c>
    </row>
    <row r="228" spans="2:4" x14ac:dyDescent="0.25">
      <c r="B228" s="6">
        <v>5518</v>
      </c>
      <c r="C228" s="74">
        <v>1</v>
      </c>
      <c r="D228" s="74">
        <v>1</v>
      </c>
    </row>
    <row r="229" spans="2:4" x14ac:dyDescent="0.25">
      <c r="B229" s="6">
        <v>5517</v>
      </c>
      <c r="C229" s="74">
        <v>1</v>
      </c>
      <c r="D229" s="74">
        <v>1</v>
      </c>
    </row>
    <row r="230" spans="2:4" x14ac:dyDescent="0.25">
      <c r="B230" s="6">
        <v>5516</v>
      </c>
      <c r="C230" s="74">
        <v>1</v>
      </c>
      <c r="D230" s="74">
        <v>1</v>
      </c>
    </row>
    <row r="231" spans="2:4" x14ac:dyDescent="0.25">
      <c r="B231" s="6">
        <v>5515</v>
      </c>
      <c r="C231" s="74">
        <v>1</v>
      </c>
      <c r="D231" s="74">
        <v>1</v>
      </c>
    </row>
    <row r="232" spans="2:4" x14ac:dyDescent="0.25">
      <c r="B232" s="6">
        <v>5514</v>
      </c>
      <c r="C232" s="74">
        <v>1</v>
      </c>
      <c r="D232" s="74">
        <v>1</v>
      </c>
    </row>
    <row r="233" spans="2:4" x14ac:dyDescent="0.25">
      <c r="B233" s="6">
        <v>5513</v>
      </c>
      <c r="C233" s="74">
        <v>1</v>
      </c>
      <c r="D233" s="74">
        <v>1</v>
      </c>
    </row>
    <row r="234" spans="2:4" x14ac:dyDescent="0.25">
      <c r="B234" s="6">
        <v>5511</v>
      </c>
      <c r="C234" s="74">
        <v>1</v>
      </c>
      <c r="D234" s="74">
        <v>1</v>
      </c>
    </row>
    <row r="235" spans="2:4" x14ac:dyDescent="0.25">
      <c r="B235" s="6">
        <v>5512</v>
      </c>
      <c r="C235" s="74">
        <v>1</v>
      </c>
      <c r="D235" s="74">
        <v>1</v>
      </c>
    </row>
    <row r="236" spans="2:4" x14ac:dyDescent="0.25">
      <c r="B236" s="6">
        <v>5510</v>
      </c>
      <c r="C236" s="74">
        <v>1</v>
      </c>
      <c r="D236" s="74">
        <v>1</v>
      </c>
    </row>
    <row r="237" spans="2:4" x14ac:dyDescent="0.25">
      <c r="B237" s="6">
        <v>5509</v>
      </c>
      <c r="C237" s="74">
        <v>1</v>
      </c>
      <c r="D237" s="74">
        <v>1</v>
      </c>
    </row>
    <row r="238" spans="2:4" x14ac:dyDescent="0.25">
      <c r="B238" s="6">
        <v>5506</v>
      </c>
      <c r="C238" s="74">
        <v>1</v>
      </c>
      <c r="D238" s="74">
        <v>1</v>
      </c>
    </row>
    <row r="239" spans="2:4" x14ac:dyDescent="0.25">
      <c r="B239" s="6">
        <v>5527</v>
      </c>
      <c r="C239" s="74">
        <v>1</v>
      </c>
      <c r="D239" s="74">
        <v>1</v>
      </c>
    </row>
    <row r="240" spans="2:4" x14ac:dyDescent="0.25">
      <c r="B240" s="6">
        <v>5507</v>
      </c>
      <c r="C240" s="74">
        <v>2</v>
      </c>
      <c r="D240" s="74">
        <v>2</v>
      </c>
    </row>
    <row r="241" spans="2:4" x14ac:dyDescent="0.25">
      <c r="B241" s="6">
        <v>5505</v>
      </c>
      <c r="C241" s="74">
        <v>2</v>
      </c>
      <c r="D241" s="74">
        <v>2</v>
      </c>
    </row>
    <row r="242" spans="2:4" x14ac:dyDescent="0.25">
      <c r="B242" s="6">
        <v>5504</v>
      </c>
      <c r="C242" s="74">
        <v>1</v>
      </c>
      <c r="D242" s="74">
        <v>1</v>
      </c>
    </row>
    <row r="243" spans="2:4" x14ac:dyDescent="0.25">
      <c r="B243" s="6">
        <v>5503</v>
      </c>
      <c r="C243" s="74">
        <v>2</v>
      </c>
      <c r="D243" s="74">
        <v>2</v>
      </c>
    </row>
    <row r="244" spans="2:4" x14ac:dyDescent="0.25">
      <c r="B244" s="6">
        <v>5501</v>
      </c>
      <c r="C244" s="74">
        <v>2</v>
      </c>
      <c r="D244" s="74">
        <v>2</v>
      </c>
    </row>
    <row r="245" spans="2:4" x14ac:dyDescent="0.25">
      <c r="B245" s="6">
        <v>5502</v>
      </c>
      <c r="C245" s="74">
        <v>1</v>
      </c>
      <c r="D245" s="74">
        <v>1</v>
      </c>
    </row>
    <row r="246" spans="2:4" x14ac:dyDescent="0.25">
      <c r="B246" s="6">
        <v>5500</v>
      </c>
      <c r="C246" s="74">
        <v>1</v>
      </c>
      <c r="D246" s="74">
        <v>1</v>
      </c>
    </row>
    <row r="247" spans="2:4" x14ac:dyDescent="0.25">
      <c r="B247" s="6">
        <v>5499</v>
      </c>
      <c r="C247" s="74">
        <v>2</v>
      </c>
      <c r="D247" s="74">
        <v>2</v>
      </c>
    </row>
    <row r="248" spans="2:4" x14ac:dyDescent="0.25">
      <c r="B248" s="6">
        <v>5498</v>
      </c>
      <c r="C248" s="74">
        <v>1</v>
      </c>
      <c r="D248" s="74">
        <v>1</v>
      </c>
    </row>
    <row r="249" spans="2:4" x14ac:dyDescent="0.25">
      <c r="B249" s="6">
        <v>5497</v>
      </c>
      <c r="C249" s="74">
        <v>1</v>
      </c>
      <c r="D249" s="74">
        <v>1</v>
      </c>
    </row>
    <row r="250" spans="2:4" x14ac:dyDescent="0.25">
      <c r="B250" s="6">
        <v>5496</v>
      </c>
      <c r="C250" s="74">
        <v>1</v>
      </c>
      <c r="D250" s="74">
        <v>1</v>
      </c>
    </row>
    <row r="251" spans="2:4" x14ac:dyDescent="0.25">
      <c r="B251" s="6">
        <v>5577</v>
      </c>
      <c r="C251" s="74">
        <v>1</v>
      </c>
      <c r="D251" s="74">
        <v>1</v>
      </c>
    </row>
    <row r="252" spans="2:4" x14ac:dyDescent="0.25">
      <c r="B252" s="6">
        <v>5576</v>
      </c>
      <c r="C252" s="74">
        <v>3</v>
      </c>
      <c r="D252" s="74">
        <v>3</v>
      </c>
    </row>
    <row r="253" spans="2:4" x14ac:dyDescent="0.25">
      <c r="B253" s="6">
        <v>5590</v>
      </c>
      <c r="C253" s="74">
        <v>1</v>
      </c>
      <c r="D253" s="74">
        <v>1</v>
      </c>
    </row>
    <row r="254" spans="2:4" x14ac:dyDescent="0.25">
      <c r="B254" s="6">
        <v>5587</v>
      </c>
      <c r="C254" s="74">
        <v>1</v>
      </c>
      <c r="D254" s="74">
        <v>1</v>
      </c>
    </row>
    <row r="255" spans="2:4" x14ac:dyDescent="0.25">
      <c r="B255" s="6">
        <v>5557</v>
      </c>
      <c r="C255" s="74">
        <v>1</v>
      </c>
      <c r="D255" s="74">
        <v>1</v>
      </c>
    </row>
    <row r="256" spans="2:4" x14ac:dyDescent="0.25">
      <c r="B256" s="6">
        <v>5588</v>
      </c>
      <c r="C256" s="74">
        <v>1</v>
      </c>
      <c r="D256" s="74">
        <v>1</v>
      </c>
    </row>
    <row r="257" spans="2:4" x14ac:dyDescent="0.25">
      <c r="B257" s="6">
        <v>5586</v>
      </c>
      <c r="C257" s="74">
        <v>1</v>
      </c>
      <c r="D257" s="74">
        <v>1</v>
      </c>
    </row>
    <row r="258" spans="2:4" x14ac:dyDescent="0.25">
      <c r="B258" s="6">
        <v>5584</v>
      </c>
      <c r="C258" s="74">
        <v>1</v>
      </c>
      <c r="D258" s="74">
        <v>1</v>
      </c>
    </row>
    <row r="259" spans="2:4" x14ac:dyDescent="0.25">
      <c r="B259" s="6">
        <v>5558</v>
      </c>
      <c r="C259" s="74">
        <v>1</v>
      </c>
      <c r="D259" s="74">
        <v>1</v>
      </c>
    </row>
    <row r="260" spans="2:4" x14ac:dyDescent="0.25">
      <c r="B260" s="6">
        <v>5585</v>
      </c>
      <c r="C260" s="74">
        <v>1</v>
      </c>
      <c r="D260" s="74">
        <v>1</v>
      </c>
    </row>
    <row r="261" spans="2:4" x14ac:dyDescent="0.25">
      <c r="B261" s="6">
        <v>5582</v>
      </c>
      <c r="C261" s="74">
        <v>6</v>
      </c>
      <c r="D261" s="74">
        <v>6</v>
      </c>
    </row>
    <row r="262" spans="2:4" x14ac:dyDescent="0.25">
      <c r="B262" s="6">
        <v>5580</v>
      </c>
      <c r="C262" s="74">
        <v>2</v>
      </c>
      <c r="D262" s="74">
        <v>2</v>
      </c>
    </row>
    <row r="263" spans="2:4" x14ac:dyDescent="0.25">
      <c r="B263" s="6">
        <v>5579</v>
      </c>
      <c r="C263" s="74">
        <v>1</v>
      </c>
      <c r="D263" s="74">
        <v>1</v>
      </c>
    </row>
    <row r="264" spans="2:4" x14ac:dyDescent="0.25">
      <c r="B264" s="6">
        <v>5578</v>
      </c>
      <c r="C264" s="74">
        <v>2</v>
      </c>
      <c r="D264" s="74">
        <v>2</v>
      </c>
    </row>
    <row r="265" spans="2:4" x14ac:dyDescent="0.25">
      <c r="B265" s="6">
        <v>5575</v>
      </c>
      <c r="C265" s="74">
        <v>1</v>
      </c>
      <c r="D265" s="74">
        <v>1</v>
      </c>
    </row>
    <row r="266" spans="2:4" x14ac:dyDescent="0.25">
      <c r="B266" s="6">
        <v>5583</v>
      </c>
      <c r="C266" s="74">
        <v>2</v>
      </c>
      <c r="D266" s="74">
        <v>2</v>
      </c>
    </row>
    <row r="267" spans="2:4" x14ac:dyDescent="0.25">
      <c r="B267" s="6">
        <v>5574</v>
      </c>
      <c r="C267" s="74">
        <v>1</v>
      </c>
      <c r="D267" s="74">
        <v>1</v>
      </c>
    </row>
    <row r="268" spans="2:4" x14ac:dyDescent="0.25">
      <c r="B268" s="6">
        <v>5573</v>
      </c>
      <c r="C268" s="74">
        <v>1</v>
      </c>
      <c r="D268" s="74">
        <v>1</v>
      </c>
    </row>
    <row r="269" spans="2:4" x14ac:dyDescent="0.25">
      <c r="B269" s="6">
        <v>5581</v>
      </c>
      <c r="C269" s="74">
        <v>1</v>
      </c>
      <c r="D269" s="74">
        <v>1</v>
      </c>
    </row>
    <row r="270" spans="2:4" x14ac:dyDescent="0.25">
      <c r="B270" s="6">
        <v>5572</v>
      </c>
      <c r="C270" s="74">
        <v>2</v>
      </c>
      <c r="D270" s="74">
        <v>2</v>
      </c>
    </row>
    <row r="271" spans="2:4" x14ac:dyDescent="0.25">
      <c r="B271" s="6">
        <v>5571</v>
      </c>
      <c r="C271" s="74">
        <v>1</v>
      </c>
      <c r="D271" s="74">
        <v>1</v>
      </c>
    </row>
    <row r="272" spans="2:4" x14ac:dyDescent="0.25">
      <c r="B272" s="6">
        <v>5570</v>
      </c>
      <c r="C272" s="74">
        <v>1</v>
      </c>
      <c r="D272" s="74">
        <v>1</v>
      </c>
    </row>
    <row r="273" spans="2:4" x14ac:dyDescent="0.25">
      <c r="B273" s="6">
        <v>5569</v>
      </c>
      <c r="C273" s="74">
        <v>1</v>
      </c>
      <c r="D273" s="74">
        <v>1</v>
      </c>
    </row>
    <row r="274" spans="2:4" x14ac:dyDescent="0.25">
      <c r="B274" s="6">
        <v>5568</v>
      </c>
      <c r="C274" s="74">
        <v>3</v>
      </c>
      <c r="D274" s="74">
        <v>3</v>
      </c>
    </row>
    <row r="275" spans="2:4" x14ac:dyDescent="0.25">
      <c r="B275" s="6">
        <v>5567</v>
      </c>
      <c r="C275" s="74">
        <v>1</v>
      </c>
      <c r="D275" s="74">
        <v>1</v>
      </c>
    </row>
    <row r="276" spans="2:4" x14ac:dyDescent="0.25">
      <c r="B276" s="6">
        <v>5564</v>
      </c>
      <c r="C276" s="74">
        <v>1</v>
      </c>
      <c r="D276" s="74">
        <v>1</v>
      </c>
    </row>
    <row r="277" spans="2:4" x14ac:dyDescent="0.25">
      <c r="B277" s="6">
        <v>5566</v>
      </c>
      <c r="C277" s="74">
        <v>1</v>
      </c>
      <c r="D277" s="74">
        <v>1</v>
      </c>
    </row>
    <row r="278" spans="2:4" x14ac:dyDescent="0.25">
      <c r="B278" s="6">
        <v>5563</v>
      </c>
      <c r="C278" s="74">
        <v>1</v>
      </c>
      <c r="D278" s="74">
        <v>1</v>
      </c>
    </row>
    <row r="279" spans="2:4" x14ac:dyDescent="0.25">
      <c r="B279" s="6">
        <v>5562</v>
      </c>
      <c r="C279" s="74">
        <v>1</v>
      </c>
      <c r="D279" s="74">
        <v>1</v>
      </c>
    </row>
    <row r="280" spans="2:4" x14ac:dyDescent="0.25">
      <c r="B280" s="6">
        <v>5561</v>
      </c>
      <c r="C280" s="74">
        <v>4</v>
      </c>
      <c r="D280" s="74">
        <v>4</v>
      </c>
    </row>
    <row r="281" spans="2:4" x14ac:dyDescent="0.25">
      <c r="B281" s="6">
        <v>5560</v>
      </c>
      <c r="C281" s="74">
        <v>1</v>
      </c>
      <c r="D281" s="74">
        <v>1</v>
      </c>
    </row>
    <row r="282" spans="2:4" x14ac:dyDescent="0.25">
      <c r="B282" s="6">
        <v>5565</v>
      </c>
      <c r="C282" s="74">
        <v>1</v>
      </c>
      <c r="D282" s="74">
        <v>1</v>
      </c>
    </row>
    <row r="283" spans="2:4" x14ac:dyDescent="0.25">
      <c r="B283" s="6">
        <v>5559</v>
      </c>
      <c r="C283" s="74">
        <v>1</v>
      </c>
      <c r="D283" s="74">
        <v>1</v>
      </c>
    </row>
    <row r="284" spans="2:4" x14ac:dyDescent="0.25">
      <c r="B284" s="6">
        <v>5556</v>
      </c>
      <c r="C284" s="74">
        <v>1</v>
      </c>
      <c r="D284" s="74">
        <v>1</v>
      </c>
    </row>
    <row r="285" spans="2:4" x14ac:dyDescent="0.25">
      <c r="B285" s="6">
        <v>5589</v>
      </c>
      <c r="C285" s="74">
        <v>1</v>
      </c>
      <c r="D285" s="74">
        <v>1</v>
      </c>
    </row>
    <row r="286" spans="2:4" x14ac:dyDescent="0.25">
      <c r="B286" s="6">
        <v>5597</v>
      </c>
      <c r="C286" s="74">
        <v>1</v>
      </c>
      <c r="D286" s="74">
        <v>1</v>
      </c>
    </row>
    <row r="287" spans="2:4" x14ac:dyDescent="0.25">
      <c r="B287" s="6">
        <v>5596</v>
      </c>
      <c r="C287" s="74">
        <v>1</v>
      </c>
      <c r="D287" s="74">
        <v>1</v>
      </c>
    </row>
    <row r="288" spans="2:4" x14ac:dyDescent="0.25">
      <c r="B288" s="6">
        <v>5595</v>
      </c>
      <c r="C288" s="74">
        <v>2</v>
      </c>
      <c r="D288" s="74">
        <v>2</v>
      </c>
    </row>
    <row r="289" spans="2:4" x14ac:dyDescent="0.25">
      <c r="B289" s="6">
        <v>5594</v>
      </c>
      <c r="C289" s="74">
        <v>4</v>
      </c>
      <c r="D289" s="74">
        <v>4</v>
      </c>
    </row>
    <row r="290" spans="2:4" x14ac:dyDescent="0.25">
      <c r="B290" s="6">
        <v>5593</v>
      </c>
      <c r="C290" s="74">
        <v>2</v>
      </c>
      <c r="D290" s="74">
        <v>2</v>
      </c>
    </row>
    <row r="291" spans="2:4" x14ac:dyDescent="0.25">
      <c r="B291" s="6">
        <v>5598</v>
      </c>
      <c r="C291" s="74">
        <v>2</v>
      </c>
      <c r="D291" s="74">
        <v>2</v>
      </c>
    </row>
    <row r="292" spans="2:4" x14ac:dyDescent="0.25">
      <c r="B292" s="6">
        <v>5591</v>
      </c>
      <c r="C292" s="74">
        <v>1</v>
      </c>
      <c r="D292" s="74">
        <v>1</v>
      </c>
    </row>
    <row r="293" spans="2:4" x14ac:dyDescent="0.25">
      <c r="B293" s="6">
        <v>5599</v>
      </c>
      <c r="C293" s="74">
        <v>1</v>
      </c>
      <c r="D293" s="74">
        <v>1</v>
      </c>
    </row>
    <row r="294" spans="2:4" x14ac:dyDescent="0.25">
      <c r="B294" s="6">
        <v>5592</v>
      </c>
      <c r="C294" s="74">
        <v>1</v>
      </c>
      <c r="D294" s="74">
        <v>1</v>
      </c>
    </row>
    <row r="295" spans="2:4" x14ac:dyDescent="0.25">
      <c r="B295" s="6">
        <v>5621</v>
      </c>
      <c r="C295" s="74">
        <v>1</v>
      </c>
      <c r="D295" s="74">
        <v>1</v>
      </c>
    </row>
    <row r="296" spans="2:4" x14ac:dyDescent="0.25">
      <c r="B296" s="6">
        <v>5617</v>
      </c>
      <c r="C296" s="74">
        <v>2</v>
      </c>
      <c r="D296" s="74">
        <v>2</v>
      </c>
    </row>
    <row r="297" spans="2:4" x14ac:dyDescent="0.25">
      <c r="B297" s="6">
        <v>5615</v>
      </c>
      <c r="C297" s="74">
        <v>2</v>
      </c>
      <c r="D297" s="74">
        <v>2</v>
      </c>
    </row>
    <row r="298" spans="2:4" x14ac:dyDescent="0.25">
      <c r="B298" s="6">
        <v>5605</v>
      </c>
      <c r="C298" s="74">
        <v>1</v>
      </c>
      <c r="D298" s="74">
        <v>1</v>
      </c>
    </row>
    <row r="299" spans="2:4" x14ac:dyDescent="0.25">
      <c r="B299" s="6">
        <v>5618</v>
      </c>
      <c r="C299" s="74">
        <v>1</v>
      </c>
      <c r="D299" s="74">
        <v>1</v>
      </c>
    </row>
    <row r="300" spans="2:4" x14ac:dyDescent="0.25">
      <c r="B300" s="6">
        <v>5606</v>
      </c>
      <c r="C300" s="74">
        <v>2</v>
      </c>
      <c r="D300" s="74">
        <v>2</v>
      </c>
    </row>
    <row r="301" spans="2:4" x14ac:dyDescent="0.25">
      <c r="B301" s="6">
        <v>5607</v>
      </c>
      <c r="C301" s="74">
        <v>1</v>
      </c>
      <c r="D301" s="74">
        <v>1</v>
      </c>
    </row>
    <row r="302" spans="2:4" x14ac:dyDescent="0.25">
      <c r="B302" s="6">
        <v>5600</v>
      </c>
      <c r="C302" s="74">
        <v>1</v>
      </c>
      <c r="D302" s="74">
        <v>1</v>
      </c>
    </row>
    <row r="303" spans="2:4" x14ac:dyDescent="0.25">
      <c r="B303" s="6">
        <v>5608</v>
      </c>
      <c r="C303" s="74">
        <v>3</v>
      </c>
      <c r="D303" s="74">
        <v>3</v>
      </c>
    </row>
    <row r="304" spans="2:4" x14ac:dyDescent="0.25">
      <c r="B304" s="6">
        <v>5610</v>
      </c>
      <c r="C304" s="74">
        <v>1</v>
      </c>
      <c r="D304" s="74">
        <v>1</v>
      </c>
    </row>
    <row r="305" spans="2:4" x14ac:dyDescent="0.25">
      <c r="B305" s="6">
        <v>5609</v>
      </c>
      <c r="C305" s="74">
        <v>1</v>
      </c>
      <c r="D305" s="74">
        <v>1</v>
      </c>
    </row>
    <row r="306" spans="2:4" x14ac:dyDescent="0.25">
      <c r="B306" s="6">
        <v>5611</v>
      </c>
      <c r="C306" s="74">
        <v>1</v>
      </c>
      <c r="D306" s="74">
        <v>1</v>
      </c>
    </row>
    <row r="307" spans="2:4" x14ac:dyDescent="0.25">
      <c r="B307" s="6">
        <v>5619</v>
      </c>
      <c r="C307" s="74">
        <v>1</v>
      </c>
      <c r="D307" s="74">
        <v>1</v>
      </c>
    </row>
    <row r="308" spans="2:4" x14ac:dyDescent="0.25">
      <c r="B308" s="6">
        <v>5612</v>
      </c>
      <c r="C308" s="74">
        <v>1</v>
      </c>
      <c r="D308" s="74">
        <v>1</v>
      </c>
    </row>
    <row r="309" spans="2:4" x14ac:dyDescent="0.25">
      <c r="B309" s="6">
        <v>5613</v>
      </c>
      <c r="C309" s="74">
        <v>1</v>
      </c>
      <c r="D309" s="74">
        <v>1</v>
      </c>
    </row>
    <row r="310" spans="2:4" x14ac:dyDescent="0.25">
      <c r="B310" s="6">
        <v>5614</v>
      </c>
      <c r="C310" s="74">
        <v>1</v>
      </c>
      <c r="D310" s="74">
        <v>1</v>
      </c>
    </row>
    <row r="311" spans="2:4" x14ac:dyDescent="0.25">
      <c r="B311" s="6">
        <v>5601</v>
      </c>
      <c r="C311" s="74">
        <v>1</v>
      </c>
      <c r="D311" s="74">
        <v>1</v>
      </c>
    </row>
    <row r="312" spans="2:4" x14ac:dyDescent="0.25">
      <c r="B312" s="6">
        <v>5602</v>
      </c>
      <c r="C312" s="74">
        <v>1</v>
      </c>
      <c r="D312" s="74">
        <v>1</v>
      </c>
    </row>
    <row r="313" spans="2:4" x14ac:dyDescent="0.25">
      <c r="B313" s="6">
        <v>5603</v>
      </c>
      <c r="C313" s="74">
        <v>1</v>
      </c>
      <c r="D313" s="74">
        <v>1</v>
      </c>
    </row>
    <row r="314" spans="2:4" x14ac:dyDescent="0.25">
      <c r="B314" s="6">
        <v>5604</v>
      </c>
      <c r="C314" s="74">
        <v>1</v>
      </c>
      <c r="D314" s="74">
        <v>1</v>
      </c>
    </row>
    <row r="315" spans="2:4" x14ac:dyDescent="0.25">
      <c r="B315" s="6">
        <v>5630</v>
      </c>
      <c r="C315" s="74">
        <v>2</v>
      </c>
      <c r="D315" s="74">
        <v>2</v>
      </c>
    </row>
    <row r="316" spans="2:4" x14ac:dyDescent="0.25">
      <c r="B316" s="6">
        <v>5627</v>
      </c>
      <c r="C316" s="74">
        <v>1</v>
      </c>
      <c r="D316" s="74">
        <v>1</v>
      </c>
    </row>
    <row r="317" spans="2:4" x14ac:dyDescent="0.25">
      <c r="B317" s="6">
        <v>5626</v>
      </c>
      <c r="C317" s="74">
        <v>1</v>
      </c>
      <c r="D317" s="74">
        <v>1</v>
      </c>
    </row>
    <row r="318" spans="2:4" x14ac:dyDescent="0.25">
      <c r="B318" s="6">
        <v>5625</v>
      </c>
      <c r="C318" s="74">
        <v>2</v>
      </c>
      <c r="D318" s="74">
        <v>2</v>
      </c>
    </row>
    <row r="319" spans="2:4" x14ac:dyDescent="0.25">
      <c r="B319" s="6">
        <v>5624</v>
      </c>
      <c r="C319" s="74">
        <v>1</v>
      </c>
      <c r="D319" s="74">
        <v>1</v>
      </c>
    </row>
    <row r="320" spans="2:4" x14ac:dyDescent="0.25">
      <c r="B320" s="6">
        <v>5629</v>
      </c>
      <c r="C320" s="74">
        <v>1</v>
      </c>
      <c r="D320" s="74">
        <v>1</v>
      </c>
    </row>
    <row r="321" spans="2:4" x14ac:dyDescent="0.25">
      <c r="B321" s="6">
        <v>5623</v>
      </c>
      <c r="C321" s="74">
        <v>1</v>
      </c>
      <c r="D321" s="74">
        <v>1</v>
      </c>
    </row>
    <row r="322" spans="2:4" x14ac:dyDescent="0.25">
      <c r="B322" s="6">
        <v>5622</v>
      </c>
      <c r="C322" s="74">
        <v>1</v>
      </c>
      <c r="D322" s="74">
        <v>1</v>
      </c>
    </row>
    <row r="323" spans="2:4" x14ac:dyDescent="0.25">
      <c r="B323" s="6">
        <v>5631</v>
      </c>
      <c r="C323" s="74">
        <v>1</v>
      </c>
      <c r="D323" s="74">
        <v>1</v>
      </c>
    </row>
    <row r="324" spans="2:4" x14ac:dyDescent="0.25">
      <c r="B324" s="6">
        <v>5620</v>
      </c>
      <c r="C324" s="74">
        <v>1</v>
      </c>
      <c r="D324" s="74">
        <v>1</v>
      </c>
    </row>
    <row r="325" spans="2:4" x14ac:dyDescent="0.25">
      <c r="B325" s="6">
        <v>5632</v>
      </c>
      <c r="C325" s="74">
        <v>1</v>
      </c>
      <c r="D325" s="74">
        <v>1</v>
      </c>
    </row>
    <row r="326" spans="2:4" x14ac:dyDescent="0.25">
      <c r="B326" s="6">
        <v>5692</v>
      </c>
      <c r="C326" s="74">
        <v>1</v>
      </c>
      <c r="D326" s="74">
        <v>1</v>
      </c>
    </row>
    <row r="327" spans="2:4" x14ac:dyDescent="0.25">
      <c r="B327" s="6">
        <v>5734</v>
      </c>
      <c r="C327" s="74">
        <v>2</v>
      </c>
      <c r="D327" s="74">
        <v>2</v>
      </c>
    </row>
    <row r="328" spans="2:4" x14ac:dyDescent="0.25">
      <c r="B328" s="6">
        <v>5716</v>
      </c>
      <c r="C328" s="74">
        <v>1</v>
      </c>
      <c r="D328" s="74">
        <v>1</v>
      </c>
    </row>
    <row r="329" spans="2:4" x14ac:dyDescent="0.25">
      <c r="B329" s="6">
        <v>5741</v>
      </c>
      <c r="C329" s="74">
        <v>1</v>
      </c>
      <c r="D329" s="74">
        <v>1</v>
      </c>
    </row>
    <row r="330" spans="2:4" x14ac:dyDescent="0.25">
      <c r="B330" s="6">
        <v>5725</v>
      </c>
      <c r="C330" s="74">
        <v>1</v>
      </c>
      <c r="D330" s="74">
        <v>1</v>
      </c>
    </row>
    <row r="331" spans="2:4" x14ac:dyDescent="0.25">
      <c r="B331" s="6">
        <v>5708</v>
      </c>
      <c r="C331" s="74">
        <v>1</v>
      </c>
      <c r="D331" s="74">
        <v>1</v>
      </c>
    </row>
    <row r="332" spans="2:4" x14ac:dyDescent="0.25">
      <c r="B332" s="6">
        <v>5691</v>
      </c>
      <c r="C332" s="74">
        <v>1</v>
      </c>
      <c r="D332" s="74">
        <v>1</v>
      </c>
    </row>
    <row r="333" spans="2:4" x14ac:dyDescent="0.25">
      <c r="B333" s="6">
        <v>5683</v>
      </c>
      <c r="C333" s="74">
        <v>1</v>
      </c>
      <c r="D333" s="74">
        <v>1</v>
      </c>
    </row>
    <row r="334" spans="2:4" x14ac:dyDescent="0.25">
      <c r="B334" s="6">
        <v>5737</v>
      </c>
      <c r="C334" s="74">
        <v>1</v>
      </c>
      <c r="D334" s="74">
        <v>1</v>
      </c>
    </row>
    <row r="335" spans="2:4" x14ac:dyDescent="0.25">
      <c r="B335" s="6">
        <v>5695</v>
      </c>
      <c r="C335" s="74">
        <v>1</v>
      </c>
      <c r="D335" s="74">
        <v>1</v>
      </c>
    </row>
    <row r="336" spans="2:4" x14ac:dyDescent="0.25">
      <c r="B336" s="6">
        <v>5682</v>
      </c>
      <c r="C336" s="74">
        <v>1</v>
      </c>
      <c r="D336" s="74">
        <v>1</v>
      </c>
    </row>
    <row r="337" spans="2:4" x14ac:dyDescent="0.25">
      <c r="B337" s="6">
        <v>5739</v>
      </c>
      <c r="C337" s="74">
        <v>1</v>
      </c>
      <c r="D337" s="74">
        <v>1</v>
      </c>
    </row>
    <row r="338" spans="2:4" x14ac:dyDescent="0.25">
      <c r="B338" s="6">
        <v>5738</v>
      </c>
      <c r="C338" s="74">
        <v>1</v>
      </c>
      <c r="D338" s="74">
        <v>1</v>
      </c>
    </row>
    <row r="339" spans="2:4" x14ac:dyDescent="0.25">
      <c r="B339" s="6">
        <v>5733</v>
      </c>
      <c r="C339" s="74">
        <v>1</v>
      </c>
      <c r="D339" s="74">
        <v>1</v>
      </c>
    </row>
    <row r="340" spans="2:4" x14ac:dyDescent="0.25">
      <c r="B340" s="6">
        <v>5736</v>
      </c>
      <c r="C340" s="74">
        <v>1</v>
      </c>
      <c r="D340" s="74">
        <v>1</v>
      </c>
    </row>
    <row r="341" spans="2:4" x14ac:dyDescent="0.25">
      <c r="B341" s="6">
        <v>5735</v>
      </c>
      <c r="C341" s="74">
        <v>4</v>
      </c>
      <c r="D341" s="74">
        <v>4</v>
      </c>
    </row>
    <row r="342" spans="2:4" x14ac:dyDescent="0.25">
      <c r="B342" s="6">
        <v>5732</v>
      </c>
      <c r="C342" s="74">
        <v>1</v>
      </c>
      <c r="D342" s="74">
        <v>1</v>
      </c>
    </row>
    <row r="343" spans="2:4" x14ac:dyDescent="0.25">
      <c r="B343" s="6">
        <v>5731</v>
      </c>
      <c r="C343" s="74">
        <v>2</v>
      </c>
      <c r="D343" s="74">
        <v>2</v>
      </c>
    </row>
    <row r="344" spans="2:4" x14ac:dyDescent="0.25">
      <c r="B344" s="6">
        <v>5730</v>
      </c>
      <c r="C344" s="74">
        <v>1</v>
      </c>
      <c r="D344" s="74">
        <v>1</v>
      </c>
    </row>
    <row r="345" spans="2:4" x14ac:dyDescent="0.25">
      <c r="B345" s="6">
        <v>5728</v>
      </c>
      <c r="C345" s="74">
        <v>1</v>
      </c>
      <c r="D345" s="74">
        <v>1</v>
      </c>
    </row>
    <row r="346" spans="2:4" x14ac:dyDescent="0.25">
      <c r="B346" s="6">
        <v>5727</v>
      </c>
      <c r="C346" s="74">
        <v>1</v>
      </c>
      <c r="D346" s="74">
        <v>1</v>
      </c>
    </row>
    <row r="347" spans="2:4" x14ac:dyDescent="0.25">
      <c r="B347" s="6">
        <v>5726</v>
      </c>
      <c r="C347" s="74">
        <v>1</v>
      </c>
      <c r="D347" s="74">
        <v>1</v>
      </c>
    </row>
    <row r="348" spans="2:4" x14ac:dyDescent="0.25">
      <c r="B348" s="6">
        <v>5724</v>
      </c>
      <c r="C348" s="74">
        <v>1</v>
      </c>
      <c r="D348" s="74">
        <v>1</v>
      </c>
    </row>
    <row r="349" spans="2:4" x14ac:dyDescent="0.25">
      <c r="B349" s="6">
        <v>5667</v>
      </c>
      <c r="C349" s="74">
        <v>1</v>
      </c>
      <c r="D349" s="74">
        <v>1</v>
      </c>
    </row>
    <row r="350" spans="2:4" x14ac:dyDescent="0.25">
      <c r="B350" s="6">
        <v>5729</v>
      </c>
      <c r="C350" s="74">
        <v>1</v>
      </c>
      <c r="D350" s="74">
        <v>1</v>
      </c>
    </row>
    <row r="351" spans="2:4" x14ac:dyDescent="0.25">
      <c r="B351" s="6">
        <v>5722</v>
      </c>
      <c r="C351" s="74">
        <v>1</v>
      </c>
      <c r="D351" s="74">
        <v>1</v>
      </c>
    </row>
    <row r="352" spans="2:4" x14ac:dyDescent="0.25">
      <c r="B352" s="6">
        <v>5721</v>
      </c>
      <c r="C352" s="74">
        <v>1</v>
      </c>
      <c r="D352" s="74">
        <v>1</v>
      </c>
    </row>
    <row r="353" spans="2:4" x14ac:dyDescent="0.25">
      <c r="B353" s="6">
        <v>5680</v>
      </c>
      <c r="C353" s="74">
        <v>1</v>
      </c>
      <c r="D353" s="74">
        <v>1</v>
      </c>
    </row>
    <row r="354" spans="2:4" x14ac:dyDescent="0.25">
      <c r="B354" s="6">
        <v>5718</v>
      </c>
      <c r="C354" s="74">
        <v>1</v>
      </c>
      <c r="D354" s="74">
        <v>1</v>
      </c>
    </row>
    <row r="355" spans="2:4" x14ac:dyDescent="0.25">
      <c r="B355" s="6">
        <v>5717</v>
      </c>
      <c r="C355" s="74">
        <v>1</v>
      </c>
      <c r="D355" s="74">
        <v>1</v>
      </c>
    </row>
    <row r="356" spans="2:4" x14ac:dyDescent="0.25">
      <c r="B356" s="6">
        <v>5720</v>
      </c>
      <c r="C356" s="74">
        <v>1</v>
      </c>
      <c r="D356" s="74">
        <v>1</v>
      </c>
    </row>
    <row r="357" spans="2:4" x14ac:dyDescent="0.25">
      <c r="B357" s="6">
        <v>5715</v>
      </c>
      <c r="C357" s="74">
        <v>1</v>
      </c>
      <c r="D357" s="74">
        <v>1</v>
      </c>
    </row>
    <row r="358" spans="2:4" x14ac:dyDescent="0.25">
      <c r="B358" s="6">
        <v>5714</v>
      </c>
      <c r="C358" s="74">
        <v>8</v>
      </c>
      <c r="D358" s="74">
        <v>8</v>
      </c>
    </row>
    <row r="359" spans="2:4" x14ac:dyDescent="0.25">
      <c r="B359" s="6">
        <v>5663</v>
      </c>
      <c r="C359" s="74">
        <v>1</v>
      </c>
      <c r="D359" s="74">
        <v>1</v>
      </c>
    </row>
    <row r="360" spans="2:4" x14ac:dyDescent="0.25">
      <c r="B360" s="6">
        <v>5713</v>
      </c>
      <c r="C360" s="74">
        <v>1</v>
      </c>
      <c r="D360" s="74">
        <v>1</v>
      </c>
    </row>
    <row r="361" spans="2:4" x14ac:dyDescent="0.25">
      <c r="B361" s="6">
        <v>5712</v>
      </c>
      <c r="C361" s="74">
        <v>1</v>
      </c>
      <c r="D361" s="74">
        <v>1</v>
      </c>
    </row>
    <row r="362" spans="2:4" x14ac:dyDescent="0.25">
      <c r="B362" s="6">
        <v>5711</v>
      </c>
      <c r="C362" s="74">
        <v>1</v>
      </c>
      <c r="D362" s="74">
        <v>1</v>
      </c>
    </row>
    <row r="363" spans="2:4" x14ac:dyDescent="0.25">
      <c r="B363" s="6">
        <v>5674</v>
      </c>
      <c r="C363" s="74">
        <v>2</v>
      </c>
      <c r="D363" s="74">
        <v>2</v>
      </c>
    </row>
    <row r="364" spans="2:4" x14ac:dyDescent="0.25">
      <c r="B364" s="6">
        <v>5664</v>
      </c>
      <c r="C364" s="74">
        <v>1</v>
      </c>
      <c r="D364" s="74">
        <v>1</v>
      </c>
    </row>
    <row r="365" spans="2:4" x14ac:dyDescent="0.25">
      <c r="B365" s="6">
        <v>5662</v>
      </c>
      <c r="C365" s="74">
        <v>1</v>
      </c>
      <c r="D365" s="74">
        <v>1</v>
      </c>
    </row>
    <row r="366" spans="2:4" x14ac:dyDescent="0.25">
      <c r="B366" s="6">
        <v>5719</v>
      </c>
      <c r="C366" s="74">
        <v>1</v>
      </c>
      <c r="D366" s="74">
        <v>1</v>
      </c>
    </row>
    <row r="367" spans="2:4" x14ac:dyDescent="0.25">
      <c r="B367" s="6">
        <v>5710</v>
      </c>
      <c r="C367" s="74">
        <v>4</v>
      </c>
      <c r="D367" s="74">
        <v>4</v>
      </c>
    </row>
    <row r="368" spans="2:4" x14ac:dyDescent="0.25">
      <c r="B368" s="6">
        <v>5709</v>
      </c>
      <c r="C368" s="74">
        <v>1</v>
      </c>
      <c r="D368" s="74">
        <v>1</v>
      </c>
    </row>
    <row r="369" spans="2:4" x14ac:dyDescent="0.25">
      <c r="B369" s="6">
        <v>5665</v>
      </c>
      <c r="C369" s="74">
        <v>1</v>
      </c>
      <c r="D369" s="74">
        <v>1</v>
      </c>
    </row>
    <row r="370" spans="2:4" x14ac:dyDescent="0.25">
      <c r="B370" s="6">
        <v>5707</v>
      </c>
      <c r="C370" s="74">
        <v>1</v>
      </c>
      <c r="D370" s="74">
        <v>1</v>
      </c>
    </row>
    <row r="371" spans="2:4" x14ac:dyDescent="0.25">
      <c r="B371" s="6">
        <v>5706</v>
      </c>
      <c r="C371" s="74">
        <v>2</v>
      </c>
      <c r="D371" s="74">
        <v>2</v>
      </c>
    </row>
    <row r="372" spans="2:4" x14ac:dyDescent="0.25">
      <c r="B372" s="6">
        <v>5705</v>
      </c>
      <c r="C372" s="74">
        <v>2</v>
      </c>
      <c r="D372" s="74">
        <v>2</v>
      </c>
    </row>
    <row r="373" spans="2:4" x14ac:dyDescent="0.25">
      <c r="B373" s="6">
        <v>5704</v>
      </c>
      <c r="C373" s="74">
        <v>1</v>
      </c>
      <c r="D373" s="74">
        <v>1</v>
      </c>
    </row>
    <row r="374" spans="2:4" x14ac:dyDescent="0.25">
      <c r="B374" s="6">
        <v>5672</v>
      </c>
      <c r="C374" s="74">
        <v>1</v>
      </c>
      <c r="D374" s="74">
        <v>1</v>
      </c>
    </row>
    <row r="375" spans="2:4" x14ac:dyDescent="0.25">
      <c r="B375" s="6">
        <v>5700</v>
      </c>
      <c r="C375" s="74">
        <v>1</v>
      </c>
      <c r="D375" s="74">
        <v>1</v>
      </c>
    </row>
    <row r="376" spans="2:4" x14ac:dyDescent="0.25">
      <c r="B376" s="6">
        <v>5699</v>
      </c>
      <c r="C376" s="74">
        <v>1</v>
      </c>
      <c r="D376" s="74">
        <v>1</v>
      </c>
    </row>
    <row r="377" spans="2:4" x14ac:dyDescent="0.25">
      <c r="B377" s="6">
        <v>5698</v>
      </c>
      <c r="C377" s="74">
        <v>1</v>
      </c>
      <c r="D377" s="74">
        <v>1</v>
      </c>
    </row>
    <row r="378" spans="2:4" x14ac:dyDescent="0.25">
      <c r="B378" s="6">
        <v>5702</v>
      </c>
      <c r="C378" s="74">
        <v>1</v>
      </c>
      <c r="D378" s="74">
        <v>1</v>
      </c>
    </row>
    <row r="379" spans="2:4" x14ac:dyDescent="0.25">
      <c r="B379" s="6">
        <v>5701</v>
      </c>
      <c r="C379" s="74">
        <v>1</v>
      </c>
      <c r="D379" s="74">
        <v>1</v>
      </c>
    </row>
    <row r="380" spans="2:4" x14ac:dyDescent="0.25">
      <c r="B380" s="6">
        <v>5697</v>
      </c>
      <c r="C380" s="74">
        <v>2</v>
      </c>
      <c r="D380" s="74">
        <v>2</v>
      </c>
    </row>
    <row r="381" spans="2:4" x14ac:dyDescent="0.25">
      <c r="B381" s="6">
        <v>5696</v>
      </c>
      <c r="C381" s="74">
        <v>1</v>
      </c>
      <c r="D381" s="74">
        <v>1</v>
      </c>
    </row>
    <row r="382" spans="2:4" x14ac:dyDescent="0.25">
      <c r="B382" s="6">
        <v>5693</v>
      </c>
      <c r="C382" s="74">
        <v>1</v>
      </c>
      <c r="D382" s="74">
        <v>1</v>
      </c>
    </row>
    <row r="383" spans="2:4" x14ac:dyDescent="0.25">
      <c r="B383" s="6">
        <v>5673</v>
      </c>
      <c r="C383" s="74">
        <v>1</v>
      </c>
      <c r="D383" s="74">
        <v>1</v>
      </c>
    </row>
    <row r="384" spans="2:4" x14ac:dyDescent="0.25">
      <c r="B384" s="6">
        <v>5690</v>
      </c>
      <c r="C384" s="74">
        <v>1</v>
      </c>
      <c r="D384" s="74">
        <v>1</v>
      </c>
    </row>
    <row r="385" spans="2:4" x14ac:dyDescent="0.25">
      <c r="B385" s="6">
        <v>5688</v>
      </c>
      <c r="C385" s="74">
        <v>2</v>
      </c>
      <c r="D385" s="74">
        <v>2</v>
      </c>
    </row>
    <row r="386" spans="2:4" x14ac:dyDescent="0.25">
      <c r="B386" s="6">
        <v>5660</v>
      </c>
      <c r="C386" s="74">
        <v>1</v>
      </c>
      <c r="D386" s="74">
        <v>1</v>
      </c>
    </row>
    <row r="387" spans="2:4" x14ac:dyDescent="0.25">
      <c r="B387" s="6">
        <v>5689</v>
      </c>
      <c r="C387" s="74">
        <v>1</v>
      </c>
      <c r="D387" s="74">
        <v>1</v>
      </c>
    </row>
    <row r="388" spans="2:4" x14ac:dyDescent="0.25">
      <c r="B388" s="6">
        <v>5687</v>
      </c>
      <c r="C388" s="74">
        <v>1</v>
      </c>
      <c r="D388" s="74">
        <v>1</v>
      </c>
    </row>
    <row r="389" spans="2:4" x14ac:dyDescent="0.25">
      <c r="B389" s="6">
        <v>5686</v>
      </c>
      <c r="C389" s="74">
        <v>1</v>
      </c>
      <c r="D389" s="74">
        <v>1</v>
      </c>
    </row>
    <row r="390" spans="2:4" x14ac:dyDescent="0.25">
      <c r="B390" s="6">
        <v>5670</v>
      </c>
      <c r="C390" s="74">
        <v>1</v>
      </c>
      <c r="D390" s="74">
        <v>1</v>
      </c>
    </row>
    <row r="391" spans="2:4" x14ac:dyDescent="0.25">
      <c r="B391" s="6">
        <v>5661</v>
      </c>
      <c r="C391" s="74">
        <v>1</v>
      </c>
      <c r="D391" s="74">
        <v>1</v>
      </c>
    </row>
    <row r="392" spans="2:4" x14ac:dyDescent="0.25">
      <c r="B392" s="6">
        <v>5659</v>
      </c>
      <c r="C392" s="74">
        <v>1</v>
      </c>
      <c r="D392" s="74">
        <v>1</v>
      </c>
    </row>
    <row r="393" spans="2:4" x14ac:dyDescent="0.25">
      <c r="B393" s="6">
        <v>5684</v>
      </c>
      <c r="C393" s="74">
        <v>1</v>
      </c>
      <c r="D393" s="74">
        <v>1</v>
      </c>
    </row>
    <row r="394" spans="2:4" x14ac:dyDescent="0.25">
      <c r="B394" s="6">
        <v>5668</v>
      </c>
      <c r="C394" s="74">
        <v>9</v>
      </c>
      <c r="D394" s="74">
        <v>9</v>
      </c>
    </row>
    <row r="395" spans="2:4" x14ac:dyDescent="0.25">
      <c r="B395" s="6">
        <v>5658</v>
      </c>
      <c r="C395" s="74">
        <v>1</v>
      </c>
      <c r="D395" s="74">
        <v>1</v>
      </c>
    </row>
    <row r="396" spans="2:4" x14ac:dyDescent="0.25">
      <c r="B396" s="6">
        <v>5651</v>
      </c>
      <c r="C396" s="74">
        <v>1</v>
      </c>
      <c r="D396" s="74">
        <v>1</v>
      </c>
    </row>
    <row r="397" spans="2:4" x14ac:dyDescent="0.25">
      <c r="B397" s="6">
        <v>5679</v>
      </c>
      <c r="C397" s="74">
        <v>3</v>
      </c>
      <c r="D397" s="74">
        <v>3</v>
      </c>
    </row>
    <row r="398" spans="2:4" x14ac:dyDescent="0.25">
      <c r="B398" s="6">
        <v>5677</v>
      </c>
      <c r="C398" s="74">
        <v>1</v>
      </c>
      <c r="D398" s="74">
        <v>1</v>
      </c>
    </row>
    <row r="399" spans="2:4" x14ac:dyDescent="0.25">
      <c r="B399" s="6">
        <v>5666</v>
      </c>
      <c r="C399" s="74">
        <v>1</v>
      </c>
      <c r="D399" s="74">
        <v>1</v>
      </c>
    </row>
    <row r="400" spans="2:4" x14ac:dyDescent="0.25">
      <c r="B400" s="6">
        <v>5678</v>
      </c>
      <c r="C400" s="74">
        <v>1</v>
      </c>
      <c r="D400" s="74">
        <v>1</v>
      </c>
    </row>
    <row r="401" spans="2:4" x14ac:dyDescent="0.25">
      <c r="B401" s="6">
        <v>5657</v>
      </c>
      <c r="C401" s="74">
        <v>1</v>
      </c>
      <c r="D401" s="74">
        <v>1</v>
      </c>
    </row>
    <row r="402" spans="2:4" x14ac:dyDescent="0.25">
      <c r="B402" s="6">
        <v>5656</v>
      </c>
      <c r="C402" s="74">
        <v>1</v>
      </c>
      <c r="D402" s="74">
        <v>1</v>
      </c>
    </row>
    <row r="403" spans="2:4" x14ac:dyDescent="0.25">
      <c r="B403" s="6">
        <v>5655</v>
      </c>
      <c r="C403" s="74">
        <v>1</v>
      </c>
      <c r="D403" s="74">
        <v>1</v>
      </c>
    </row>
    <row r="404" spans="2:4" x14ac:dyDescent="0.25">
      <c r="B404" s="6">
        <v>5654</v>
      </c>
      <c r="C404" s="74">
        <v>1</v>
      </c>
      <c r="D404" s="74">
        <v>1</v>
      </c>
    </row>
    <row r="405" spans="2:4" x14ac:dyDescent="0.25">
      <c r="B405" s="6">
        <v>5675</v>
      </c>
      <c r="C405" s="74">
        <v>3</v>
      </c>
      <c r="D405" s="74">
        <v>3</v>
      </c>
    </row>
    <row r="406" spans="2:4" x14ac:dyDescent="0.25">
      <c r="B406" s="6">
        <v>5669</v>
      </c>
      <c r="C406" s="74">
        <v>2</v>
      </c>
      <c r="D406" s="74">
        <v>2</v>
      </c>
    </row>
    <row r="407" spans="2:4" x14ac:dyDescent="0.25">
      <c r="B407" s="6">
        <v>5653</v>
      </c>
      <c r="C407" s="74">
        <v>1</v>
      </c>
      <c r="D407" s="74">
        <v>1</v>
      </c>
    </row>
    <row r="408" spans="2:4" x14ac:dyDescent="0.25">
      <c r="B408" s="6">
        <v>5652</v>
      </c>
      <c r="C408" s="74">
        <v>1</v>
      </c>
      <c r="D408" s="74">
        <v>1</v>
      </c>
    </row>
    <row r="409" spans="2:4" x14ac:dyDescent="0.25">
      <c r="B409" s="6">
        <v>5649</v>
      </c>
      <c r="C409" s="74">
        <v>1</v>
      </c>
      <c r="D409" s="74">
        <v>1</v>
      </c>
    </row>
    <row r="410" spans="2:4" x14ac:dyDescent="0.25">
      <c r="B410" s="6">
        <v>5650</v>
      </c>
      <c r="C410" s="74">
        <v>4</v>
      </c>
      <c r="D410" s="74">
        <v>4</v>
      </c>
    </row>
    <row r="411" spans="2:4" x14ac:dyDescent="0.25">
      <c r="B411" s="6">
        <v>5648</v>
      </c>
      <c r="C411" s="74">
        <v>1</v>
      </c>
      <c r="D411" s="74">
        <v>1</v>
      </c>
    </row>
    <row r="412" spans="2:4" x14ac:dyDescent="0.25">
      <c r="B412" s="6">
        <v>5646</v>
      </c>
      <c r="C412" s="74">
        <v>1</v>
      </c>
      <c r="D412" s="74">
        <v>1</v>
      </c>
    </row>
    <row r="413" spans="2:4" x14ac:dyDescent="0.25">
      <c r="B413" s="6">
        <v>5645</v>
      </c>
      <c r="C413" s="74">
        <v>1</v>
      </c>
      <c r="D413" s="74">
        <v>1</v>
      </c>
    </row>
    <row r="414" spans="2:4" x14ac:dyDescent="0.25">
      <c r="B414" s="6">
        <v>5647</v>
      </c>
      <c r="C414" s="74">
        <v>1</v>
      </c>
      <c r="D414" s="74">
        <v>1</v>
      </c>
    </row>
    <row r="415" spans="2:4" x14ac:dyDescent="0.25">
      <c r="B415" s="6">
        <v>5643</v>
      </c>
      <c r="C415" s="74">
        <v>1</v>
      </c>
      <c r="D415" s="74">
        <v>1</v>
      </c>
    </row>
    <row r="416" spans="2:4" x14ac:dyDescent="0.25">
      <c r="B416" s="6">
        <v>5644</v>
      </c>
      <c r="C416" s="74">
        <v>3</v>
      </c>
      <c r="D416" s="74">
        <v>3</v>
      </c>
    </row>
    <row r="417" spans="2:4" x14ac:dyDescent="0.25">
      <c r="B417" s="6">
        <v>5642</v>
      </c>
      <c r="C417" s="74">
        <v>1</v>
      </c>
      <c r="D417" s="74">
        <v>1</v>
      </c>
    </row>
    <row r="418" spans="2:4" x14ac:dyDescent="0.25">
      <c r="B418" s="6">
        <v>5640</v>
      </c>
      <c r="C418" s="74">
        <v>1</v>
      </c>
      <c r="D418" s="74">
        <v>1</v>
      </c>
    </row>
    <row r="419" spans="2:4" x14ac:dyDescent="0.25">
      <c r="B419" s="6">
        <v>5639</v>
      </c>
      <c r="C419" s="74">
        <v>1</v>
      </c>
      <c r="D419" s="74">
        <v>1</v>
      </c>
    </row>
    <row r="420" spans="2:4" x14ac:dyDescent="0.25">
      <c r="B420" s="6">
        <v>5637</v>
      </c>
      <c r="C420" s="74">
        <v>1</v>
      </c>
      <c r="D420" s="74">
        <v>1</v>
      </c>
    </row>
    <row r="421" spans="2:4" x14ac:dyDescent="0.25">
      <c r="B421" s="6">
        <v>5641</v>
      </c>
      <c r="C421" s="74">
        <v>3</v>
      </c>
      <c r="D421" s="74">
        <v>3</v>
      </c>
    </row>
    <row r="422" spans="2:4" x14ac:dyDescent="0.25">
      <c r="B422" s="6">
        <v>5638</v>
      </c>
      <c r="C422" s="74">
        <v>1</v>
      </c>
      <c r="D422" s="74">
        <v>1</v>
      </c>
    </row>
    <row r="423" spans="2:4" x14ac:dyDescent="0.25">
      <c r="B423" s="6">
        <v>5636</v>
      </c>
      <c r="C423" s="74">
        <v>1</v>
      </c>
      <c r="D423" s="74">
        <v>1</v>
      </c>
    </row>
    <row r="424" spans="2:4" x14ac:dyDescent="0.25">
      <c r="B424" s="6">
        <v>5635</v>
      </c>
      <c r="C424" s="74">
        <v>1</v>
      </c>
      <c r="D424" s="74">
        <v>1</v>
      </c>
    </row>
    <row r="425" spans="2:4" x14ac:dyDescent="0.25">
      <c r="B425" s="6">
        <v>5634</v>
      </c>
      <c r="C425" s="74">
        <v>1</v>
      </c>
      <c r="D425" s="74">
        <v>1</v>
      </c>
    </row>
    <row r="426" spans="2:4" x14ac:dyDescent="0.25">
      <c r="B426" s="6">
        <v>5633</v>
      </c>
      <c r="C426" s="74">
        <v>1</v>
      </c>
      <c r="D426" s="74">
        <v>1</v>
      </c>
    </row>
    <row r="427" spans="2:4" x14ac:dyDescent="0.25">
      <c r="B427" s="6">
        <v>5685</v>
      </c>
      <c r="C427" s="74">
        <v>1</v>
      </c>
      <c r="D427" s="74">
        <v>1</v>
      </c>
    </row>
    <row r="428" spans="2:4" x14ac:dyDescent="0.25">
      <c r="B428" s="6">
        <v>5752</v>
      </c>
      <c r="C428" s="74">
        <v>4</v>
      </c>
      <c r="D428" s="74">
        <v>4</v>
      </c>
    </row>
    <row r="429" spans="2:4" x14ac:dyDescent="0.25">
      <c r="B429" s="7">
        <v>6209</v>
      </c>
      <c r="C429" s="74">
        <v>1</v>
      </c>
      <c r="D429" s="74">
        <v>1</v>
      </c>
    </row>
    <row r="430" spans="2:4" x14ac:dyDescent="0.25">
      <c r="B430" s="7">
        <v>6210</v>
      </c>
      <c r="C430" s="74">
        <v>1</v>
      </c>
      <c r="D430" s="74">
        <v>1</v>
      </c>
    </row>
    <row r="431" spans="2:4" x14ac:dyDescent="0.25">
      <c r="B431" s="7">
        <v>6211</v>
      </c>
      <c r="C431" s="74">
        <v>1</v>
      </c>
      <c r="D431" s="74">
        <v>1</v>
      </c>
    </row>
    <row r="432" spans="2:4" x14ac:dyDescent="0.25">
      <c r="B432" s="7">
        <v>6212</v>
      </c>
      <c r="C432" s="74">
        <v>1</v>
      </c>
      <c r="D432" s="74">
        <v>1</v>
      </c>
    </row>
    <row r="433" spans="2:4" x14ac:dyDescent="0.25">
      <c r="B433" s="6">
        <v>5751</v>
      </c>
      <c r="C433" s="74">
        <v>1</v>
      </c>
      <c r="D433" s="74">
        <v>1</v>
      </c>
    </row>
    <row r="434" spans="2:4" x14ac:dyDescent="0.25">
      <c r="B434" s="7">
        <v>6208</v>
      </c>
      <c r="C434" s="74">
        <v>1</v>
      </c>
      <c r="D434" s="74">
        <v>1</v>
      </c>
    </row>
    <row r="435" spans="2:4" x14ac:dyDescent="0.25">
      <c r="B435" s="6">
        <v>5750</v>
      </c>
      <c r="C435" s="74">
        <v>1</v>
      </c>
      <c r="D435" s="74">
        <v>1</v>
      </c>
    </row>
    <row r="436" spans="2:4" x14ac:dyDescent="0.25">
      <c r="B436" s="7">
        <v>6207</v>
      </c>
      <c r="C436" s="74">
        <v>1</v>
      </c>
      <c r="D436" s="74">
        <v>1</v>
      </c>
    </row>
    <row r="437" spans="2:4" x14ac:dyDescent="0.25">
      <c r="B437" s="6">
        <v>5748</v>
      </c>
      <c r="C437" s="74">
        <v>1</v>
      </c>
      <c r="D437" s="74">
        <v>1</v>
      </c>
    </row>
    <row r="438" spans="2:4" x14ac:dyDescent="0.25">
      <c r="B438" s="7">
        <v>6205</v>
      </c>
      <c r="C438" s="74">
        <v>1</v>
      </c>
      <c r="D438" s="74">
        <v>1</v>
      </c>
    </row>
    <row r="439" spans="2:4" x14ac:dyDescent="0.25">
      <c r="B439" s="6">
        <v>5747</v>
      </c>
      <c r="C439" s="74">
        <v>1</v>
      </c>
      <c r="D439" s="74">
        <v>1</v>
      </c>
    </row>
    <row r="440" spans="2:4" x14ac:dyDescent="0.25">
      <c r="B440" s="7">
        <v>6204</v>
      </c>
      <c r="C440" s="74">
        <v>1</v>
      </c>
      <c r="D440" s="74">
        <v>1</v>
      </c>
    </row>
    <row r="441" spans="2:4" x14ac:dyDescent="0.25">
      <c r="B441" s="6">
        <v>5746</v>
      </c>
      <c r="C441" s="74">
        <v>1</v>
      </c>
      <c r="D441" s="74">
        <v>1</v>
      </c>
    </row>
    <row r="442" spans="2:4" x14ac:dyDescent="0.25">
      <c r="B442" s="7">
        <v>6203</v>
      </c>
      <c r="C442" s="74">
        <v>1</v>
      </c>
      <c r="D442" s="74">
        <v>1</v>
      </c>
    </row>
    <row r="443" spans="2:4" x14ac:dyDescent="0.25">
      <c r="B443" s="6">
        <v>5744</v>
      </c>
      <c r="C443" s="74">
        <v>1</v>
      </c>
      <c r="D443" s="74">
        <v>1</v>
      </c>
    </row>
    <row r="444" spans="2:4" x14ac:dyDescent="0.25">
      <c r="B444" s="7">
        <v>6200</v>
      </c>
      <c r="C444" s="74">
        <v>1</v>
      </c>
      <c r="D444" s="74">
        <v>1</v>
      </c>
    </row>
    <row r="445" spans="2:4" x14ac:dyDescent="0.25">
      <c r="B445" s="6">
        <v>5743</v>
      </c>
      <c r="C445" s="74">
        <v>1</v>
      </c>
      <c r="D445" s="74">
        <v>1</v>
      </c>
    </row>
    <row r="446" spans="2:4" x14ac:dyDescent="0.25">
      <c r="B446" s="7">
        <v>6199</v>
      </c>
      <c r="C446" s="74">
        <v>1</v>
      </c>
      <c r="D446" s="74">
        <v>1</v>
      </c>
    </row>
    <row r="447" spans="2:4" x14ac:dyDescent="0.25">
      <c r="B447" s="6">
        <v>5742</v>
      </c>
      <c r="C447" s="74">
        <v>1</v>
      </c>
      <c r="D447" s="74">
        <v>1</v>
      </c>
    </row>
    <row r="448" spans="2:4" x14ac:dyDescent="0.25">
      <c r="B448" s="7">
        <v>6198</v>
      </c>
      <c r="C448" s="74">
        <v>1</v>
      </c>
      <c r="D448" s="74">
        <v>1</v>
      </c>
    </row>
    <row r="449" spans="2:4" x14ac:dyDescent="0.25">
      <c r="B449" s="6">
        <v>5753</v>
      </c>
      <c r="C449" s="74">
        <v>1</v>
      </c>
      <c r="D449" s="74">
        <v>1</v>
      </c>
    </row>
    <row r="450" spans="2:4" x14ac:dyDescent="0.25">
      <c r="B450" s="7">
        <v>6213</v>
      </c>
      <c r="C450" s="74">
        <v>1</v>
      </c>
      <c r="D450" s="74">
        <v>1</v>
      </c>
    </row>
    <row r="451" spans="2:4" x14ac:dyDescent="0.25">
      <c r="B451" s="6">
        <v>5681</v>
      </c>
      <c r="C451" s="74">
        <v>1</v>
      </c>
      <c r="D451" s="74">
        <v>1</v>
      </c>
    </row>
    <row r="452" spans="2:4" x14ac:dyDescent="0.25">
      <c r="B452" s="7">
        <v>6202</v>
      </c>
      <c r="C452" s="74">
        <v>1</v>
      </c>
      <c r="D452" s="74">
        <v>1</v>
      </c>
    </row>
    <row r="453" spans="2:4" x14ac:dyDescent="0.25">
      <c r="B453" s="6">
        <v>5745</v>
      </c>
      <c r="C453" s="74">
        <v>1</v>
      </c>
      <c r="D453" s="74">
        <v>1</v>
      </c>
    </row>
    <row r="454" spans="2:4" x14ac:dyDescent="0.25">
      <c r="B454" s="7">
        <v>6201</v>
      </c>
      <c r="C454" s="74">
        <v>1</v>
      </c>
      <c r="D454" s="74">
        <v>1</v>
      </c>
    </row>
    <row r="455" spans="2:4" x14ac:dyDescent="0.25">
      <c r="B455" s="6">
        <v>5749</v>
      </c>
      <c r="C455" s="74">
        <v>1</v>
      </c>
      <c r="D455" s="74">
        <v>1</v>
      </c>
    </row>
    <row r="456" spans="2:4" x14ac:dyDescent="0.25">
      <c r="B456" s="7">
        <v>6206</v>
      </c>
      <c r="C456" s="74">
        <v>1</v>
      </c>
      <c r="D456" s="74">
        <v>1</v>
      </c>
    </row>
    <row r="457" spans="2:4" x14ac:dyDescent="0.25">
      <c r="B457" s="6">
        <v>5794</v>
      </c>
      <c r="C457" s="74">
        <v>1</v>
      </c>
      <c r="D457" s="74">
        <v>1</v>
      </c>
    </row>
    <row r="458" spans="2:4" x14ac:dyDescent="0.25">
      <c r="B458" s="7">
        <v>6259</v>
      </c>
      <c r="C458" s="74">
        <v>1</v>
      </c>
      <c r="D458" s="74">
        <v>1</v>
      </c>
    </row>
    <row r="459" spans="2:4" x14ac:dyDescent="0.25">
      <c r="B459" s="6">
        <v>5793</v>
      </c>
      <c r="C459" s="74">
        <v>1</v>
      </c>
      <c r="D459" s="74">
        <v>1</v>
      </c>
    </row>
    <row r="460" spans="2:4" x14ac:dyDescent="0.25">
      <c r="B460" s="7">
        <v>6258</v>
      </c>
      <c r="C460" s="74">
        <v>1</v>
      </c>
      <c r="D460" s="74">
        <v>1</v>
      </c>
    </row>
    <row r="461" spans="2:4" x14ac:dyDescent="0.25">
      <c r="B461" s="6">
        <v>5791</v>
      </c>
      <c r="C461" s="74">
        <v>1</v>
      </c>
      <c r="D461" s="74">
        <v>1</v>
      </c>
    </row>
    <row r="462" spans="2:4" x14ac:dyDescent="0.25">
      <c r="B462" s="7">
        <v>6256</v>
      </c>
      <c r="C462" s="74">
        <v>1</v>
      </c>
      <c r="D462" s="74">
        <v>1</v>
      </c>
    </row>
    <row r="463" spans="2:4" x14ac:dyDescent="0.25">
      <c r="B463" s="6">
        <v>5802</v>
      </c>
      <c r="C463" s="74">
        <v>1</v>
      </c>
      <c r="D463" s="74">
        <v>1</v>
      </c>
    </row>
    <row r="464" spans="2:4" x14ac:dyDescent="0.25">
      <c r="B464" s="7">
        <v>6267</v>
      </c>
      <c r="C464" s="74">
        <v>1</v>
      </c>
      <c r="D464" s="74">
        <v>1</v>
      </c>
    </row>
    <row r="465" spans="2:4" x14ac:dyDescent="0.25">
      <c r="B465" s="6">
        <v>5801</v>
      </c>
      <c r="C465" s="74">
        <v>1</v>
      </c>
      <c r="D465" s="74">
        <v>1</v>
      </c>
    </row>
    <row r="466" spans="2:4" x14ac:dyDescent="0.25">
      <c r="B466" s="7">
        <v>6266</v>
      </c>
      <c r="C466" s="74">
        <v>1</v>
      </c>
      <c r="D466" s="74">
        <v>1</v>
      </c>
    </row>
    <row r="467" spans="2:4" x14ac:dyDescent="0.25">
      <c r="B467" s="6">
        <v>5800</v>
      </c>
      <c r="C467" s="74">
        <v>1</v>
      </c>
      <c r="D467" s="74">
        <v>1</v>
      </c>
    </row>
    <row r="468" spans="2:4" x14ac:dyDescent="0.25">
      <c r="B468" s="7">
        <v>6265</v>
      </c>
      <c r="C468" s="74">
        <v>1</v>
      </c>
      <c r="D468" s="74">
        <v>1</v>
      </c>
    </row>
    <row r="469" spans="2:4" x14ac:dyDescent="0.25">
      <c r="B469" s="6">
        <v>5799</v>
      </c>
      <c r="C469" s="74">
        <v>1</v>
      </c>
      <c r="D469" s="74">
        <v>1</v>
      </c>
    </row>
    <row r="470" spans="2:4" x14ac:dyDescent="0.25">
      <c r="B470" s="7">
        <v>6264</v>
      </c>
      <c r="C470" s="74">
        <v>1</v>
      </c>
      <c r="D470" s="74">
        <v>1</v>
      </c>
    </row>
    <row r="471" spans="2:4" x14ac:dyDescent="0.25">
      <c r="B471" s="6">
        <v>5795</v>
      </c>
      <c r="C471" s="74">
        <v>1</v>
      </c>
      <c r="D471" s="74">
        <v>1</v>
      </c>
    </row>
    <row r="472" spans="2:4" x14ac:dyDescent="0.25">
      <c r="B472" s="7">
        <v>6260</v>
      </c>
      <c r="C472" s="74">
        <v>1</v>
      </c>
      <c r="D472" s="74">
        <v>1</v>
      </c>
    </row>
    <row r="473" spans="2:4" x14ac:dyDescent="0.25">
      <c r="B473" s="6">
        <v>5792</v>
      </c>
      <c r="C473" s="74">
        <v>1</v>
      </c>
      <c r="D473" s="74">
        <v>1</v>
      </c>
    </row>
    <row r="474" spans="2:4" x14ac:dyDescent="0.25">
      <c r="B474" s="7">
        <v>6257</v>
      </c>
      <c r="C474" s="74">
        <v>1</v>
      </c>
      <c r="D474" s="74">
        <v>1</v>
      </c>
    </row>
    <row r="475" spans="2:4" x14ac:dyDescent="0.25">
      <c r="B475" s="6">
        <v>5790</v>
      </c>
      <c r="C475" s="74">
        <v>1</v>
      </c>
      <c r="D475" s="74">
        <v>1</v>
      </c>
    </row>
    <row r="476" spans="2:4" x14ac:dyDescent="0.25">
      <c r="B476" s="7">
        <v>6255</v>
      </c>
      <c r="C476" s="74">
        <v>1</v>
      </c>
      <c r="D476" s="74">
        <v>1</v>
      </c>
    </row>
    <row r="477" spans="2:4" x14ac:dyDescent="0.25">
      <c r="B477" s="6">
        <v>5798</v>
      </c>
      <c r="C477" s="74">
        <v>1</v>
      </c>
      <c r="D477" s="74">
        <v>1</v>
      </c>
    </row>
    <row r="478" spans="2:4" x14ac:dyDescent="0.25">
      <c r="B478" s="7">
        <v>6263</v>
      </c>
      <c r="C478" s="74">
        <v>1</v>
      </c>
      <c r="D478" s="74">
        <v>1</v>
      </c>
    </row>
    <row r="479" spans="2:4" x14ac:dyDescent="0.25">
      <c r="B479" s="6">
        <v>5782</v>
      </c>
      <c r="C479" s="74">
        <v>1</v>
      </c>
      <c r="D479" s="74">
        <v>1</v>
      </c>
    </row>
    <row r="480" spans="2:4" x14ac:dyDescent="0.25">
      <c r="B480" s="7">
        <v>6243</v>
      </c>
      <c r="C480" s="74">
        <v>1</v>
      </c>
      <c r="D480" s="74">
        <v>1</v>
      </c>
    </row>
    <row r="481" spans="2:4" x14ac:dyDescent="0.25">
      <c r="B481" s="6">
        <v>5781</v>
      </c>
      <c r="C481" s="74">
        <v>1</v>
      </c>
      <c r="D481" s="74">
        <v>1</v>
      </c>
    </row>
    <row r="482" spans="2:4" x14ac:dyDescent="0.25">
      <c r="B482" s="7">
        <v>6242</v>
      </c>
      <c r="C482" s="74">
        <v>1</v>
      </c>
      <c r="D482" s="74">
        <v>1</v>
      </c>
    </row>
    <row r="483" spans="2:4" x14ac:dyDescent="0.25">
      <c r="B483" s="6">
        <v>5780</v>
      </c>
      <c r="C483" s="74">
        <v>3</v>
      </c>
      <c r="D483" s="74">
        <v>3</v>
      </c>
    </row>
    <row r="484" spans="2:4" x14ac:dyDescent="0.25">
      <c r="B484" s="7">
        <v>6239</v>
      </c>
      <c r="C484" s="74">
        <v>1</v>
      </c>
      <c r="D484" s="74">
        <v>1</v>
      </c>
    </row>
    <row r="485" spans="2:4" x14ac:dyDescent="0.25">
      <c r="B485" s="7">
        <v>6240</v>
      </c>
      <c r="C485" s="74">
        <v>1</v>
      </c>
      <c r="D485" s="74">
        <v>1</v>
      </c>
    </row>
    <row r="486" spans="2:4" x14ac:dyDescent="0.25">
      <c r="B486" s="7">
        <v>6241</v>
      </c>
      <c r="C486" s="74">
        <v>1</v>
      </c>
      <c r="D486" s="74">
        <v>1</v>
      </c>
    </row>
    <row r="487" spans="2:4" x14ac:dyDescent="0.25">
      <c r="B487" s="6">
        <v>5779</v>
      </c>
      <c r="C487" s="74">
        <v>1</v>
      </c>
      <c r="D487" s="74">
        <v>1</v>
      </c>
    </row>
    <row r="488" spans="2:4" x14ac:dyDescent="0.25">
      <c r="B488" s="7">
        <v>6238</v>
      </c>
      <c r="C488" s="74">
        <v>1</v>
      </c>
      <c r="D488" s="74">
        <v>1</v>
      </c>
    </row>
    <row r="489" spans="2:4" x14ac:dyDescent="0.25">
      <c r="B489" s="6">
        <v>5777</v>
      </c>
      <c r="C489" s="74">
        <v>1</v>
      </c>
      <c r="D489" s="74">
        <v>1</v>
      </c>
    </row>
    <row r="490" spans="2:4" x14ac:dyDescent="0.25">
      <c r="B490" s="7">
        <v>6236</v>
      </c>
      <c r="C490" s="74">
        <v>1</v>
      </c>
      <c r="D490" s="74">
        <v>1</v>
      </c>
    </row>
    <row r="491" spans="2:4" x14ac:dyDescent="0.25">
      <c r="B491" s="6">
        <v>5778</v>
      </c>
      <c r="C491" s="74">
        <v>1</v>
      </c>
      <c r="D491" s="74">
        <v>1</v>
      </c>
    </row>
    <row r="492" spans="2:4" x14ac:dyDescent="0.25">
      <c r="B492" s="7">
        <v>6237</v>
      </c>
      <c r="C492" s="74">
        <v>1</v>
      </c>
      <c r="D492" s="74">
        <v>1</v>
      </c>
    </row>
    <row r="493" spans="2:4" x14ac:dyDescent="0.25">
      <c r="B493" s="6">
        <v>5771</v>
      </c>
      <c r="C493" s="74">
        <v>1</v>
      </c>
      <c r="D493" s="74">
        <v>1</v>
      </c>
    </row>
    <row r="494" spans="2:4" x14ac:dyDescent="0.25">
      <c r="B494" s="7">
        <v>6231</v>
      </c>
      <c r="C494" s="74">
        <v>1</v>
      </c>
      <c r="D494" s="74">
        <v>1</v>
      </c>
    </row>
    <row r="495" spans="2:4" x14ac:dyDescent="0.25">
      <c r="B495" s="6">
        <v>5775</v>
      </c>
      <c r="C495" s="74">
        <v>1</v>
      </c>
      <c r="D495" s="74">
        <v>1</v>
      </c>
    </row>
    <row r="496" spans="2:4" x14ac:dyDescent="0.25">
      <c r="B496" s="7">
        <v>6234</v>
      </c>
      <c r="C496" s="74">
        <v>1</v>
      </c>
      <c r="D496" s="74">
        <v>1</v>
      </c>
    </row>
    <row r="497" spans="2:4" x14ac:dyDescent="0.25">
      <c r="B497" s="6">
        <v>5773</v>
      </c>
      <c r="C497" s="74">
        <v>1</v>
      </c>
      <c r="D497" s="74">
        <v>1</v>
      </c>
    </row>
    <row r="498" spans="2:4" x14ac:dyDescent="0.25">
      <c r="B498" s="7">
        <v>6232</v>
      </c>
      <c r="C498" s="74">
        <v>1</v>
      </c>
      <c r="D498" s="74">
        <v>1</v>
      </c>
    </row>
    <row r="499" spans="2:4" x14ac:dyDescent="0.25">
      <c r="B499" s="6">
        <v>5770</v>
      </c>
      <c r="C499" s="74">
        <v>1</v>
      </c>
      <c r="D499" s="74">
        <v>1</v>
      </c>
    </row>
    <row r="500" spans="2:4" x14ac:dyDescent="0.25">
      <c r="B500" s="7">
        <v>6230</v>
      </c>
      <c r="C500" s="74">
        <v>1</v>
      </c>
      <c r="D500" s="74">
        <v>1</v>
      </c>
    </row>
    <row r="501" spans="2:4" x14ac:dyDescent="0.25">
      <c r="B501" s="6">
        <v>5769</v>
      </c>
      <c r="C501" s="74">
        <v>1</v>
      </c>
      <c r="D501" s="74">
        <v>1</v>
      </c>
    </row>
    <row r="502" spans="2:4" x14ac:dyDescent="0.25">
      <c r="B502" s="7">
        <v>6229</v>
      </c>
      <c r="C502" s="74">
        <v>1</v>
      </c>
      <c r="D502" s="74">
        <v>1</v>
      </c>
    </row>
    <row r="503" spans="2:4" x14ac:dyDescent="0.25">
      <c r="B503" s="6">
        <v>5768</v>
      </c>
      <c r="C503" s="74">
        <v>1</v>
      </c>
      <c r="D503" s="74">
        <v>1</v>
      </c>
    </row>
    <row r="504" spans="2:4" x14ac:dyDescent="0.25">
      <c r="B504" s="7">
        <v>6228</v>
      </c>
      <c r="C504" s="74">
        <v>1</v>
      </c>
      <c r="D504" s="74">
        <v>1</v>
      </c>
    </row>
    <row r="505" spans="2:4" x14ac:dyDescent="0.25">
      <c r="B505" s="6">
        <v>5767</v>
      </c>
      <c r="C505" s="74">
        <v>1</v>
      </c>
      <c r="D505" s="74">
        <v>1</v>
      </c>
    </row>
    <row r="506" spans="2:4" x14ac:dyDescent="0.25">
      <c r="B506" s="7">
        <v>6227</v>
      </c>
      <c r="C506" s="74">
        <v>1</v>
      </c>
      <c r="D506" s="74">
        <v>1</v>
      </c>
    </row>
    <row r="507" spans="2:4" x14ac:dyDescent="0.25">
      <c r="B507" s="6">
        <v>5766</v>
      </c>
      <c r="C507" s="74">
        <v>1</v>
      </c>
      <c r="D507" s="74">
        <v>1</v>
      </c>
    </row>
    <row r="508" spans="2:4" x14ac:dyDescent="0.25">
      <c r="B508" s="7">
        <v>6226</v>
      </c>
      <c r="C508" s="74">
        <v>1</v>
      </c>
      <c r="D508" s="74">
        <v>1</v>
      </c>
    </row>
    <row r="509" spans="2:4" x14ac:dyDescent="0.25">
      <c r="B509" s="6">
        <v>5765</v>
      </c>
      <c r="C509" s="74">
        <v>1</v>
      </c>
      <c r="D509" s="74">
        <v>1</v>
      </c>
    </row>
    <row r="510" spans="2:4" x14ac:dyDescent="0.25">
      <c r="B510" s="7">
        <v>6225</v>
      </c>
      <c r="C510" s="74">
        <v>1</v>
      </c>
      <c r="D510" s="74">
        <v>1</v>
      </c>
    </row>
    <row r="511" spans="2:4" x14ac:dyDescent="0.25">
      <c r="B511" s="6">
        <v>5783</v>
      </c>
      <c r="C511" s="74">
        <v>1</v>
      </c>
      <c r="D511" s="74">
        <v>1</v>
      </c>
    </row>
    <row r="512" spans="2:4" x14ac:dyDescent="0.25">
      <c r="B512" s="7">
        <v>6244</v>
      </c>
      <c r="C512" s="74">
        <v>1</v>
      </c>
      <c r="D512" s="74">
        <v>1</v>
      </c>
    </row>
    <row r="513" spans="2:4" x14ac:dyDescent="0.25">
      <c r="B513" s="6">
        <v>5764</v>
      </c>
      <c r="C513" s="74">
        <v>1</v>
      </c>
      <c r="D513" s="74">
        <v>1</v>
      </c>
    </row>
    <row r="514" spans="2:4" x14ac:dyDescent="0.25">
      <c r="B514" s="7">
        <v>6224</v>
      </c>
      <c r="C514" s="74">
        <v>1</v>
      </c>
      <c r="D514" s="74">
        <v>1</v>
      </c>
    </row>
    <row r="515" spans="2:4" x14ac:dyDescent="0.25">
      <c r="B515" s="6">
        <v>5763</v>
      </c>
      <c r="C515" s="74">
        <v>1</v>
      </c>
      <c r="D515" s="74">
        <v>1</v>
      </c>
    </row>
    <row r="516" spans="2:4" x14ac:dyDescent="0.25">
      <c r="B516" s="7">
        <v>6223</v>
      </c>
      <c r="C516" s="74">
        <v>1</v>
      </c>
      <c r="D516" s="74">
        <v>1</v>
      </c>
    </row>
    <row r="517" spans="2:4" x14ac:dyDescent="0.25">
      <c r="B517" s="6">
        <v>5762</v>
      </c>
      <c r="C517" s="74">
        <v>1</v>
      </c>
      <c r="D517" s="74">
        <v>1</v>
      </c>
    </row>
    <row r="518" spans="2:4" x14ac:dyDescent="0.25">
      <c r="B518" s="7">
        <v>6222</v>
      </c>
      <c r="C518" s="74">
        <v>1</v>
      </c>
      <c r="D518" s="74">
        <v>1</v>
      </c>
    </row>
    <row r="519" spans="2:4" x14ac:dyDescent="0.25">
      <c r="B519" s="6">
        <v>5761</v>
      </c>
      <c r="C519" s="74">
        <v>1</v>
      </c>
      <c r="D519" s="74">
        <v>1</v>
      </c>
    </row>
    <row r="520" spans="2:4" x14ac:dyDescent="0.25">
      <c r="B520" s="7">
        <v>6221</v>
      </c>
      <c r="C520" s="74">
        <v>1</v>
      </c>
      <c r="D520" s="74">
        <v>1</v>
      </c>
    </row>
    <row r="521" spans="2:4" x14ac:dyDescent="0.25">
      <c r="B521" s="6">
        <v>5784</v>
      </c>
      <c r="C521" s="74">
        <v>1</v>
      </c>
      <c r="D521" s="74">
        <v>1</v>
      </c>
    </row>
    <row r="522" spans="2:4" x14ac:dyDescent="0.25">
      <c r="B522" s="7">
        <v>6245</v>
      </c>
      <c r="C522" s="74">
        <v>1</v>
      </c>
      <c r="D522" s="74">
        <v>1</v>
      </c>
    </row>
    <row r="523" spans="2:4" x14ac:dyDescent="0.25">
      <c r="B523" s="6">
        <v>5760</v>
      </c>
      <c r="C523" s="74">
        <v>1</v>
      </c>
      <c r="D523" s="74">
        <v>1</v>
      </c>
    </row>
    <row r="524" spans="2:4" x14ac:dyDescent="0.25">
      <c r="B524" s="7">
        <v>6220</v>
      </c>
      <c r="C524" s="74">
        <v>1</v>
      </c>
      <c r="D524" s="74">
        <v>1</v>
      </c>
    </row>
    <row r="525" spans="2:4" x14ac:dyDescent="0.25">
      <c r="B525" s="6">
        <v>5759</v>
      </c>
      <c r="C525" s="74">
        <v>1</v>
      </c>
      <c r="D525" s="74">
        <v>1</v>
      </c>
    </row>
    <row r="526" spans="2:4" x14ac:dyDescent="0.25">
      <c r="B526" s="7">
        <v>6219</v>
      </c>
      <c r="C526" s="74">
        <v>1</v>
      </c>
      <c r="D526" s="74">
        <v>1</v>
      </c>
    </row>
    <row r="527" spans="2:4" x14ac:dyDescent="0.25">
      <c r="B527" s="6">
        <v>5758</v>
      </c>
      <c r="C527" s="74">
        <v>1</v>
      </c>
      <c r="D527" s="74">
        <v>1</v>
      </c>
    </row>
    <row r="528" spans="2:4" x14ac:dyDescent="0.25">
      <c r="B528" s="7">
        <v>6218</v>
      </c>
      <c r="C528" s="74">
        <v>1</v>
      </c>
      <c r="D528" s="74">
        <v>1</v>
      </c>
    </row>
    <row r="529" spans="2:4" x14ac:dyDescent="0.25">
      <c r="B529" s="6">
        <v>5757</v>
      </c>
      <c r="C529" s="74">
        <v>1</v>
      </c>
      <c r="D529" s="74">
        <v>1</v>
      </c>
    </row>
    <row r="530" spans="2:4" x14ac:dyDescent="0.25">
      <c r="B530" s="7">
        <v>6217</v>
      </c>
      <c r="C530" s="74">
        <v>1</v>
      </c>
      <c r="D530" s="74">
        <v>1</v>
      </c>
    </row>
    <row r="531" spans="2:4" x14ac:dyDescent="0.25">
      <c r="B531" s="6">
        <v>5756</v>
      </c>
      <c r="C531" s="74">
        <v>1</v>
      </c>
      <c r="D531" s="74">
        <v>1</v>
      </c>
    </row>
    <row r="532" spans="2:4" x14ac:dyDescent="0.25">
      <c r="B532" s="7">
        <v>6216</v>
      </c>
      <c r="C532" s="74">
        <v>1</v>
      </c>
      <c r="D532" s="74">
        <v>1</v>
      </c>
    </row>
    <row r="533" spans="2:4" x14ac:dyDescent="0.25">
      <c r="B533" s="6">
        <v>5755</v>
      </c>
      <c r="C533" s="74">
        <v>1</v>
      </c>
      <c r="D533" s="74">
        <v>1</v>
      </c>
    </row>
    <row r="534" spans="2:4" x14ac:dyDescent="0.25">
      <c r="B534" s="7">
        <v>6215</v>
      </c>
      <c r="C534" s="74">
        <v>1</v>
      </c>
      <c r="D534" s="74">
        <v>1</v>
      </c>
    </row>
    <row r="535" spans="2:4" x14ac:dyDescent="0.25">
      <c r="B535" s="6">
        <v>5786</v>
      </c>
      <c r="C535" s="74">
        <v>1</v>
      </c>
      <c r="D535" s="74">
        <v>1</v>
      </c>
    </row>
    <row r="536" spans="2:4" x14ac:dyDescent="0.25">
      <c r="B536" s="7">
        <v>6250</v>
      </c>
      <c r="C536" s="74">
        <v>1</v>
      </c>
      <c r="D536" s="74">
        <v>1</v>
      </c>
    </row>
    <row r="537" spans="2:4" x14ac:dyDescent="0.25">
      <c r="B537" s="6">
        <v>5785</v>
      </c>
      <c r="C537" s="74">
        <v>4</v>
      </c>
      <c r="D537" s="74">
        <v>4</v>
      </c>
    </row>
    <row r="538" spans="2:4" x14ac:dyDescent="0.25">
      <c r="B538" s="7">
        <v>6246</v>
      </c>
      <c r="C538" s="74">
        <v>1</v>
      </c>
      <c r="D538" s="74">
        <v>1</v>
      </c>
    </row>
    <row r="539" spans="2:4" x14ac:dyDescent="0.25">
      <c r="B539" s="7">
        <v>6247</v>
      </c>
      <c r="C539" s="74">
        <v>1</v>
      </c>
      <c r="D539" s="74">
        <v>1</v>
      </c>
    </row>
    <row r="540" spans="2:4" x14ac:dyDescent="0.25">
      <c r="B540" s="7">
        <v>6248</v>
      </c>
      <c r="C540" s="74">
        <v>1</v>
      </c>
      <c r="D540" s="74">
        <v>1</v>
      </c>
    </row>
    <row r="541" spans="2:4" x14ac:dyDescent="0.25">
      <c r="B541" s="7">
        <v>6249</v>
      </c>
      <c r="C541" s="74">
        <v>1</v>
      </c>
      <c r="D541" s="74">
        <v>1</v>
      </c>
    </row>
    <row r="542" spans="2:4" x14ac:dyDescent="0.25">
      <c r="B542" s="6">
        <v>5776</v>
      </c>
      <c r="C542" s="74">
        <v>1</v>
      </c>
      <c r="D542" s="74">
        <v>1</v>
      </c>
    </row>
    <row r="543" spans="2:4" x14ac:dyDescent="0.25">
      <c r="B543" s="7">
        <v>6235</v>
      </c>
      <c r="C543" s="74">
        <v>1</v>
      </c>
      <c r="D543" s="74">
        <v>1</v>
      </c>
    </row>
    <row r="544" spans="2:4" x14ac:dyDescent="0.25">
      <c r="B544" s="6">
        <v>5796</v>
      </c>
      <c r="C544" s="74">
        <v>1</v>
      </c>
      <c r="D544" s="74">
        <v>1</v>
      </c>
    </row>
    <row r="545" spans="2:4" x14ac:dyDescent="0.25">
      <c r="B545" s="7">
        <v>6261</v>
      </c>
      <c r="C545" s="74">
        <v>1</v>
      </c>
      <c r="D545" s="74">
        <v>1</v>
      </c>
    </row>
    <row r="546" spans="2:4" x14ac:dyDescent="0.25">
      <c r="B546" s="6">
        <v>5788</v>
      </c>
      <c r="C546" s="74">
        <v>1</v>
      </c>
      <c r="D546" s="74">
        <v>1</v>
      </c>
    </row>
    <row r="547" spans="2:4" x14ac:dyDescent="0.25">
      <c r="B547" s="7">
        <v>6252</v>
      </c>
      <c r="C547" s="74">
        <v>1</v>
      </c>
      <c r="D547" s="74">
        <v>1</v>
      </c>
    </row>
    <row r="548" spans="2:4" x14ac:dyDescent="0.25">
      <c r="B548" s="6">
        <v>5787</v>
      </c>
      <c r="C548" s="74">
        <v>1</v>
      </c>
      <c r="D548" s="74">
        <v>1</v>
      </c>
    </row>
    <row r="549" spans="2:4" x14ac:dyDescent="0.25">
      <c r="B549" s="7">
        <v>6251</v>
      </c>
      <c r="C549" s="74">
        <v>1</v>
      </c>
      <c r="D549" s="74">
        <v>1</v>
      </c>
    </row>
    <row r="550" spans="2:4" x14ac:dyDescent="0.25">
      <c r="B550" s="6">
        <v>5797</v>
      </c>
      <c r="C550" s="74">
        <v>1</v>
      </c>
      <c r="D550" s="74">
        <v>1</v>
      </c>
    </row>
    <row r="551" spans="2:4" x14ac:dyDescent="0.25">
      <c r="B551" s="7">
        <v>6262</v>
      </c>
      <c r="C551" s="74">
        <v>1</v>
      </c>
      <c r="D551" s="74">
        <v>1</v>
      </c>
    </row>
    <row r="552" spans="2:4" x14ac:dyDescent="0.25">
      <c r="B552" s="6">
        <v>5754</v>
      </c>
      <c r="C552" s="74">
        <v>1</v>
      </c>
      <c r="D552" s="74">
        <v>1</v>
      </c>
    </row>
    <row r="553" spans="2:4" x14ac:dyDescent="0.25">
      <c r="B553" s="7">
        <v>6214</v>
      </c>
      <c r="C553" s="74">
        <v>1</v>
      </c>
      <c r="D553" s="74">
        <v>1</v>
      </c>
    </row>
    <row r="554" spans="2:4" x14ac:dyDescent="0.25">
      <c r="B554" s="6">
        <v>5819</v>
      </c>
      <c r="C554" s="74">
        <v>1</v>
      </c>
      <c r="D554" s="74">
        <v>1</v>
      </c>
    </row>
    <row r="555" spans="2:4" x14ac:dyDescent="0.25">
      <c r="B555" s="7">
        <v>6284</v>
      </c>
      <c r="C555" s="74">
        <v>1</v>
      </c>
      <c r="D555" s="74">
        <v>1</v>
      </c>
    </row>
    <row r="556" spans="2:4" x14ac:dyDescent="0.25">
      <c r="B556" s="6">
        <v>5818</v>
      </c>
      <c r="C556" s="74">
        <v>1</v>
      </c>
      <c r="D556" s="74">
        <v>1</v>
      </c>
    </row>
    <row r="557" spans="2:4" x14ac:dyDescent="0.25">
      <c r="B557" s="7">
        <v>6283</v>
      </c>
      <c r="C557" s="74">
        <v>1</v>
      </c>
      <c r="D557" s="74">
        <v>1</v>
      </c>
    </row>
    <row r="558" spans="2:4" x14ac:dyDescent="0.25">
      <c r="B558" s="6">
        <v>5815</v>
      </c>
      <c r="C558" s="74">
        <v>1</v>
      </c>
      <c r="D558" s="74">
        <v>1</v>
      </c>
    </row>
    <row r="559" spans="2:4" x14ac:dyDescent="0.25">
      <c r="B559" s="7">
        <v>6280</v>
      </c>
      <c r="C559" s="74">
        <v>1</v>
      </c>
      <c r="D559" s="74">
        <v>1</v>
      </c>
    </row>
    <row r="560" spans="2:4" x14ac:dyDescent="0.25">
      <c r="B560" s="6">
        <v>5814</v>
      </c>
      <c r="C560" s="74">
        <v>1</v>
      </c>
      <c r="D560" s="74">
        <v>1</v>
      </c>
    </row>
    <row r="561" spans="2:4" x14ac:dyDescent="0.25">
      <c r="B561" s="7">
        <v>6279</v>
      </c>
      <c r="C561" s="74">
        <v>1</v>
      </c>
      <c r="D561" s="74">
        <v>1</v>
      </c>
    </row>
    <row r="562" spans="2:4" x14ac:dyDescent="0.25">
      <c r="B562" s="6">
        <v>5820</v>
      </c>
      <c r="C562" s="74">
        <v>1</v>
      </c>
      <c r="D562" s="74">
        <v>1</v>
      </c>
    </row>
    <row r="563" spans="2:4" x14ac:dyDescent="0.25">
      <c r="B563" s="7">
        <v>6285</v>
      </c>
      <c r="C563" s="74">
        <v>1</v>
      </c>
      <c r="D563" s="74">
        <v>1</v>
      </c>
    </row>
    <row r="564" spans="2:4" x14ac:dyDescent="0.25">
      <c r="B564" s="6">
        <v>5817</v>
      </c>
      <c r="C564" s="74">
        <v>1</v>
      </c>
      <c r="D564" s="74">
        <v>1</v>
      </c>
    </row>
    <row r="565" spans="2:4" x14ac:dyDescent="0.25">
      <c r="B565" s="7">
        <v>6282</v>
      </c>
      <c r="C565" s="74">
        <v>1</v>
      </c>
      <c r="D565" s="74">
        <v>1</v>
      </c>
    </row>
    <row r="566" spans="2:4" x14ac:dyDescent="0.25">
      <c r="B566" s="6">
        <v>5816</v>
      </c>
      <c r="C566" s="74">
        <v>1</v>
      </c>
      <c r="D566" s="74">
        <v>1</v>
      </c>
    </row>
    <row r="567" spans="2:4" x14ac:dyDescent="0.25">
      <c r="B567" s="7">
        <v>6281</v>
      </c>
      <c r="C567" s="74">
        <v>1</v>
      </c>
      <c r="D567" s="74">
        <v>1</v>
      </c>
    </row>
    <row r="568" spans="2:4" x14ac:dyDescent="0.25">
      <c r="B568" s="6">
        <v>5813</v>
      </c>
      <c r="C568" s="74">
        <v>1</v>
      </c>
      <c r="D568" s="74">
        <v>1</v>
      </c>
    </row>
    <row r="569" spans="2:4" x14ac:dyDescent="0.25">
      <c r="B569" s="7">
        <v>6278</v>
      </c>
      <c r="C569" s="74">
        <v>1</v>
      </c>
      <c r="D569" s="74">
        <v>1</v>
      </c>
    </row>
    <row r="570" spans="2:4" x14ac:dyDescent="0.25">
      <c r="B570" s="6">
        <v>5812</v>
      </c>
      <c r="C570" s="74">
        <v>1</v>
      </c>
      <c r="D570" s="74">
        <v>1</v>
      </c>
    </row>
    <row r="571" spans="2:4" x14ac:dyDescent="0.25">
      <c r="B571" s="7">
        <v>6277</v>
      </c>
      <c r="C571" s="74">
        <v>1</v>
      </c>
      <c r="D571" s="74">
        <v>1</v>
      </c>
    </row>
    <row r="572" spans="2:4" x14ac:dyDescent="0.25">
      <c r="B572" s="6">
        <v>5811</v>
      </c>
      <c r="C572" s="74">
        <v>1</v>
      </c>
      <c r="D572" s="74">
        <v>1</v>
      </c>
    </row>
    <row r="573" spans="2:4" x14ac:dyDescent="0.25">
      <c r="B573" s="7">
        <v>6276</v>
      </c>
      <c r="C573" s="74">
        <v>1</v>
      </c>
      <c r="D573" s="74">
        <v>1</v>
      </c>
    </row>
    <row r="574" spans="2:4" x14ac:dyDescent="0.25">
      <c r="B574" s="6">
        <v>5810</v>
      </c>
      <c r="C574" s="74">
        <v>1</v>
      </c>
      <c r="D574" s="74">
        <v>1</v>
      </c>
    </row>
    <row r="575" spans="2:4" x14ac:dyDescent="0.25">
      <c r="B575" s="7">
        <v>6275</v>
      </c>
      <c r="C575" s="74">
        <v>1</v>
      </c>
      <c r="D575" s="74">
        <v>1</v>
      </c>
    </row>
    <row r="576" spans="2:4" x14ac:dyDescent="0.25">
      <c r="B576" s="6">
        <v>5809</v>
      </c>
      <c r="C576" s="74">
        <v>1</v>
      </c>
      <c r="D576" s="74">
        <v>1</v>
      </c>
    </row>
    <row r="577" spans="2:4" x14ac:dyDescent="0.25">
      <c r="B577" s="7">
        <v>6274</v>
      </c>
      <c r="C577" s="74">
        <v>1</v>
      </c>
      <c r="D577" s="74">
        <v>1</v>
      </c>
    </row>
    <row r="578" spans="2:4" x14ac:dyDescent="0.25">
      <c r="B578" s="6">
        <v>5808</v>
      </c>
      <c r="C578" s="74">
        <v>1</v>
      </c>
      <c r="D578" s="74">
        <v>1</v>
      </c>
    </row>
    <row r="579" spans="2:4" x14ac:dyDescent="0.25">
      <c r="B579" s="7">
        <v>6273</v>
      </c>
      <c r="C579" s="74">
        <v>1</v>
      </c>
      <c r="D579" s="74">
        <v>1</v>
      </c>
    </row>
    <row r="580" spans="2:4" x14ac:dyDescent="0.25">
      <c r="B580" s="6">
        <v>5807</v>
      </c>
      <c r="C580" s="74">
        <v>1</v>
      </c>
      <c r="D580" s="74">
        <v>1</v>
      </c>
    </row>
    <row r="581" spans="2:4" x14ac:dyDescent="0.25">
      <c r="B581" s="7">
        <v>6272</v>
      </c>
      <c r="C581" s="74">
        <v>1</v>
      </c>
      <c r="D581" s="74">
        <v>1</v>
      </c>
    </row>
    <row r="582" spans="2:4" x14ac:dyDescent="0.25">
      <c r="B582" s="6">
        <v>5806</v>
      </c>
      <c r="C582" s="74">
        <v>1</v>
      </c>
      <c r="D582" s="74">
        <v>1</v>
      </c>
    </row>
    <row r="583" spans="2:4" x14ac:dyDescent="0.25">
      <c r="B583" s="7">
        <v>6271</v>
      </c>
      <c r="C583" s="74">
        <v>1</v>
      </c>
      <c r="D583" s="74">
        <v>1</v>
      </c>
    </row>
    <row r="584" spans="2:4" x14ac:dyDescent="0.25">
      <c r="B584" s="6">
        <v>5804</v>
      </c>
      <c r="C584" s="74">
        <v>1</v>
      </c>
      <c r="D584" s="74">
        <v>1</v>
      </c>
    </row>
    <row r="585" spans="2:4" x14ac:dyDescent="0.25">
      <c r="B585" s="7">
        <v>6269</v>
      </c>
      <c r="C585" s="74">
        <v>1</v>
      </c>
      <c r="D585" s="74">
        <v>1</v>
      </c>
    </row>
    <row r="586" spans="2:4" x14ac:dyDescent="0.25">
      <c r="B586" s="6">
        <v>5805</v>
      </c>
      <c r="C586" s="74">
        <v>1</v>
      </c>
      <c r="D586" s="74">
        <v>1</v>
      </c>
    </row>
    <row r="587" spans="2:4" x14ac:dyDescent="0.25">
      <c r="B587" s="7">
        <v>6270</v>
      </c>
      <c r="C587" s="74">
        <v>1</v>
      </c>
      <c r="D587" s="74">
        <v>1</v>
      </c>
    </row>
    <row r="588" spans="2:4" x14ac:dyDescent="0.25">
      <c r="B588" s="6">
        <v>5803</v>
      </c>
      <c r="C588" s="74">
        <v>1</v>
      </c>
      <c r="D588" s="74">
        <v>1</v>
      </c>
    </row>
    <row r="589" spans="2:4" x14ac:dyDescent="0.25">
      <c r="B589" s="7">
        <v>6268</v>
      </c>
      <c r="C589" s="74">
        <v>1</v>
      </c>
      <c r="D589" s="74">
        <v>1</v>
      </c>
    </row>
    <row r="590" spans="2:4" x14ac:dyDescent="0.25">
      <c r="B590" s="6">
        <v>5831</v>
      </c>
      <c r="C590" s="74">
        <v>1</v>
      </c>
      <c r="D590" s="74">
        <v>1</v>
      </c>
    </row>
    <row r="591" spans="2:4" x14ac:dyDescent="0.25">
      <c r="B591" s="7">
        <v>6296</v>
      </c>
      <c r="C591" s="74">
        <v>1</v>
      </c>
      <c r="D591" s="74">
        <v>1</v>
      </c>
    </row>
    <row r="592" spans="2:4" x14ac:dyDescent="0.25">
      <c r="B592" s="6">
        <v>5832</v>
      </c>
      <c r="C592" s="74">
        <v>2</v>
      </c>
      <c r="D592" s="74">
        <v>2</v>
      </c>
    </row>
    <row r="593" spans="2:4" x14ac:dyDescent="0.25">
      <c r="B593" s="7">
        <v>6297</v>
      </c>
      <c r="C593" s="74">
        <v>1</v>
      </c>
      <c r="D593" s="74">
        <v>1</v>
      </c>
    </row>
    <row r="594" spans="2:4" x14ac:dyDescent="0.25">
      <c r="B594" s="7">
        <v>6298</v>
      </c>
      <c r="C594" s="74">
        <v>1</v>
      </c>
      <c r="D594" s="74">
        <v>1</v>
      </c>
    </row>
    <row r="595" spans="2:4" x14ac:dyDescent="0.25">
      <c r="B595" s="6">
        <v>5829</v>
      </c>
      <c r="C595" s="74">
        <v>1</v>
      </c>
      <c r="D595" s="74">
        <v>1</v>
      </c>
    </row>
    <row r="596" spans="2:4" x14ac:dyDescent="0.25">
      <c r="B596" s="7">
        <v>6294</v>
      </c>
      <c r="C596" s="74">
        <v>1</v>
      </c>
      <c r="D596" s="74">
        <v>1</v>
      </c>
    </row>
    <row r="597" spans="2:4" x14ac:dyDescent="0.25">
      <c r="B597" s="6">
        <v>5828</v>
      </c>
      <c r="C597" s="74">
        <v>1</v>
      </c>
      <c r="D597" s="74">
        <v>1</v>
      </c>
    </row>
    <row r="598" spans="2:4" x14ac:dyDescent="0.25">
      <c r="B598" s="7">
        <v>6293</v>
      </c>
      <c r="C598" s="74">
        <v>1</v>
      </c>
      <c r="D598" s="74">
        <v>1</v>
      </c>
    </row>
    <row r="599" spans="2:4" x14ac:dyDescent="0.25">
      <c r="B599" s="6">
        <v>5824</v>
      </c>
      <c r="C599" s="74">
        <v>1</v>
      </c>
      <c r="D599" s="74">
        <v>1</v>
      </c>
    </row>
    <row r="600" spans="2:4" x14ac:dyDescent="0.25">
      <c r="B600" s="7">
        <v>6289</v>
      </c>
      <c r="C600" s="74">
        <v>1</v>
      </c>
      <c r="D600" s="74">
        <v>1</v>
      </c>
    </row>
    <row r="601" spans="2:4" x14ac:dyDescent="0.25">
      <c r="B601" s="6">
        <v>5823</v>
      </c>
      <c r="C601" s="74">
        <v>1</v>
      </c>
      <c r="D601" s="74">
        <v>1</v>
      </c>
    </row>
    <row r="602" spans="2:4" x14ac:dyDescent="0.25">
      <c r="B602" s="7">
        <v>6288</v>
      </c>
      <c r="C602" s="74">
        <v>1</v>
      </c>
      <c r="D602" s="74">
        <v>1</v>
      </c>
    </row>
    <row r="603" spans="2:4" x14ac:dyDescent="0.25">
      <c r="B603" s="6">
        <v>5821</v>
      </c>
      <c r="C603" s="74">
        <v>1</v>
      </c>
      <c r="D603" s="74">
        <v>1</v>
      </c>
    </row>
    <row r="604" spans="2:4" x14ac:dyDescent="0.25">
      <c r="B604" s="7">
        <v>6286</v>
      </c>
      <c r="C604" s="74">
        <v>1</v>
      </c>
      <c r="D604" s="74">
        <v>1</v>
      </c>
    </row>
    <row r="605" spans="2:4" x14ac:dyDescent="0.25">
      <c r="B605" s="6">
        <v>5830</v>
      </c>
      <c r="C605" s="74">
        <v>1</v>
      </c>
      <c r="D605" s="74">
        <v>1</v>
      </c>
    </row>
    <row r="606" spans="2:4" x14ac:dyDescent="0.25">
      <c r="B606" s="7">
        <v>6295</v>
      </c>
      <c r="C606" s="74">
        <v>1</v>
      </c>
      <c r="D606" s="74">
        <v>1</v>
      </c>
    </row>
    <row r="607" spans="2:4" x14ac:dyDescent="0.25">
      <c r="B607" s="6">
        <v>5826</v>
      </c>
      <c r="C607" s="74">
        <v>1</v>
      </c>
      <c r="D607" s="74">
        <v>1</v>
      </c>
    </row>
    <row r="608" spans="2:4" x14ac:dyDescent="0.25">
      <c r="B608" s="7">
        <v>6291</v>
      </c>
      <c r="C608" s="74">
        <v>1</v>
      </c>
      <c r="D608" s="74">
        <v>1</v>
      </c>
    </row>
    <row r="609" spans="2:4" x14ac:dyDescent="0.25">
      <c r="B609" s="6">
        <v>5822</v>
      </c>
      <c r="C609" s="74">
        <v>1</v>
      </c>
      <c r="D609" s="74">
        <v>1</v>
      </c>
    </row>
    <row r="610" spans="2:4" x14ac:dyDescent="0.25">
      <c r="B610" s="7">
        <v>6287</v>
      </c>
      <c r="C610" s="74">
        <v>1</v>
      </c>
      <c r="D610" s="74">
        <v>1</v>
      </c>
    </row>
    <row r="611" spans="2:4" x14ac:dyDescent="0.25">
      <c r="B611" s="6">
        <v>5827</v>
      </c>
      <c r="C611" s="74">
        <v>1</v>
      </c>
      <c r="D611" s="74">
        <v>1</v>
      </c>
    </row>
    <row r="612" spans="2:4" x14ac:dyDescent="0.25">
      <c r="B612" s="7">
        <v>6292</v>
      </c>
      <c r="C612" s="74">
        <v>1</v>
      </c>
      <c r="D612" s="74">
        <v>1</v>
      </c>
    </row>
    <row r="613" spans="2:4" x14ac:dyDescent="0.25">
      <c r="B613" s="6">
        <v>5825</v>
      </c>
      <c r="C613" s="74">
        <v>1</v>
      </c>
      <c r="D613" s="74">
        <v>1</v>
      </c>
    </row>
    <row r="614" spans="2:4" x14ac:dyDescent="0.25">
      <c r="B614" s="7">
        <v>6290</v>
      </c>
      <c r="C614" s="74">
        <v>1</v>
      </c>
      <c r="D614" s="74">
        <v>1</v>
      </c>
    </row>
    <row r="615" spans="2:4" x14ac:dyDescent="0.25">
      <c r="B615" s="6">
        <v>5834</v>
      </c>
      <c r="C615" s="74">
        <v>1</v>
      </c>
      <c r="D615" s="74">
        <v>1</v>
      </c>
    </row>
    <row r="616" spans="2:4" x14ac:dyDescent="0.25">
      <c r="B616" s="7">
        <v>6300</v>
      </c>
      <c r="C616" s="74">
        <v>1</v>
      </c>
      <c r="D616" s="74">
        <v>1</v>
      </c>
    </row>
    <row r="617" spans="2:4" x14ac:dyDescent="0.25">
      <c r="B617" s="6">
        <v>5833</v>
      </c>
      <c r="C617" s="74">
        <v>1</v>
      </c>
      <c r="D617" s="74">
        <v>1</v>
      </c>
    </row>
    <row r="618" spans="2:4" x14ac:dyDescent="0.25">
      <c r="B618" s="7">
        <v>6299</v>
      </c>
      <c r="C618" s="74">
        <v>1</v>
      </c>
      <c r="D618" s="74">
        <v>1</v>
      </c>
    </row>
    <row r="619" spans="2:4" x14ac:dyDescent="0.25">
      <c r="B619" s="6">
        <v>5836</v>
      </c>
      <c r="C619" s="74">
        <v>1</v>
      </c>
      <c r="D619" s="74">
        <v>1</v>
      </c>
    </row>
    <row r="620" spans="2:4" x14ac:dyDescent="0.25">
      <c r="B620" s="7">
        <v>6301</v>
      </c>
      <c r="C620" s="74">
        <v>1</v>
      </c>
      <c r="D620" s="74">
        <v>1</v>
      </c>
    </row>
    <row r="621" spans="2:4" x14ac:dyDescent="0.25">
      <c r="B621" s="6">
        <v>5838</v>
      </c>
      <c r="C621" s="74">
        <v>1</v>
      </c>
      <c r="D621" s="74">
        <v>1</v>
      </c>
    </row>
    <row r="622" spans="2:4" x14ac:dyDescent="0.25">
      <c r="B622" s="7">
        <v>6303</v>
      </c>
      <c r="C622" s="74">
        <v>1</v>
      </c>
      <c r="D622" s="74">
        <v>1</v>
      </c>
    </row>
    <row r="623" spans="2:4" x14ac:dyDescent="0.25">
      <c r="B623" s="6">
        <v>5837</v>
      </c>
      <c r="C623" s="74">
        <v>1</v>
      </c>
      <c r="D623" s="74">
        <v>1</v>
      </c>
    </row>
    <row r="624" spans="2:4" x14ac:dyDescent="0.25">
      <c r="B624" s="7">
        <v>6302</v>
      </c>
      <c r="C624" s="74">
        <v>1</v>
      </c>
      <c r="D624" s="74">
        <v>1</v>
      </c>
    </row>
    <row r="625" spans="2:4" x14ac:dyDescent="0.25">
      <c r="B625" s="6">
        <v>5839</v>
      </c>
      <c r="C625" s="74">
        <v>1</v>
      </c>
      <c r="D625" s="74">
        <v>1</v>
      </c>
    </row>
    <row r="626" spans="2:4" x14ac:dyDescent="0.25">
      <c r="B626" s="7">
        <v>6304</v>
      </c>
      <c r="C626" s="74">
        <v>1</v>
      </c>
      <c r="D626" s="74">
        <v>1</v>
      </c>
    </row>
    <row r="627" spans="2:4" x14ac:dyDescent="0.25">
      <c r="B627" s="6">
        <v>5847</v>
      </c>
      <c r="C627" s="74">
        <v>1</v>
      </c>
      <c r="D627" s="74">
        <v>1</v>
      </c>
    </row>
    <row r="628" spans="2:4" x14ac:dyDescent="0.25">
      <c r="B628" s="7">
        <v>6315</v>
      </c>
      <c r="C628" s="74">
        <v>1</v>
      </c>
      <c r="D628" s="74">
        <v>1</v>
      </c>
    </row>
    <row r="629" spans="2:4" x14ac:dyDescent="0.25">
      <c r="B629" s="6">
        <v>5845</v>
      </c>
      <c r="C629" s="74">
        <v>1</v>
      </c>
      <c r="D629" s="74">
        <v>1</v>
      </c>
    </row>
    <row r="630" spans="2:4" x14ac:dyDescent="0.25">
      <c r="B630" s="7">
        <v>6313</v>
      </c>
      <c r="C630" s="74">
        <v>1</v>
      </c>
      <c r="D630" s="74">
        <v>1</v>
      </c>
    </row>
    <row r="631" spans="2:4" x14ac:dyDescent="0.25">
      <c r="B631" s="6">
        <v>5844</v>
      </c>
      <c r="C631" s="74">
        <v>1</v>
      </c>
      <c r="D631" s="74">
        <v>1</v>
      </c>
    </row>
    <row r="632" spans="2:4" x14ac:dyDescent="0.25">
      <c r="B632" s="7">
        <v>6312</v>
      </c>
      <c r="C632" s="74">
        <v>1</v>
      </c>
      <c r="D632" s="74">
        <v>1</v>
      </c>
    </row>
    <row r="633" spans="2:4" x14ac:dyDescent="0.25">
      <c r="B633" s="6">
        <v>5846</v>
      </c>
      <c r="C633" s="74">
        <v>1</v>
      </c>
      <c r="D633" s="74">
        <v>1</v>
      </c>
    </row>
    <row r="634" spans="2:4" x14ac:dyDescent="0.25">
      <c r="B634" s="7">
        <v>6314</v>
      </c>
      <c r="C634" s="74">
        <v>1</v>
      </c>
      <c r="D634" s="74">
        <v>1</v>
      </c>
    </row>
    <row r="635" spans="2:4" x14ac:dyDescent="0.25">
      <c r="B635" s="6">
        <v>5843</v>
      </c>
      <c r="C635" s="74">
        <v>2</v>
      </c>
      <c r="D635" s="74">
        <v>2</v>
      </c>
    </row>
    <row r="636" spans="2:4" x14ac:dyDescent="0.25">
      <c r="B636" s="7">
        <v>6309</v>
      </c>
      <c r="C636" s="74">
        <v>1</v>
      </c>
      <c r="D636" s="74">
        <v>1</v>
      </c>
    </row>
    <row r="637" spans="2:4" x14ac:dyDescent="0.25">
      <c r="B637" s="7">
        <v>6310</v>
      </c>
      <c r="C637" s="74">
        <v>1</v>
      </c>
      <c r="D637" s="74">
        <v>1</v>
      </c>
    </row>
    <row r="638" spans="2:4" x14ac:dyDescent="0.25">
      <c r="B638" s="6">
        <v>5842</v>
      </c>
      <c r="C638" s="74">
        <v>2</v>
      </c>
      <c r="D638" s="74">
        <v>2</v>
      </c>
    </row>
    <row r="639" spans="2:4" x14ac:dyDescent="0.25">
      <c r="B639" s="7">
        <v>6307</v>
      </c>
      <c r="C639" s="74">
        <v>1</v>
      </c>
      <c r="D639" s="74">
        <v>1</v>
      </c>
    </row>
    <row r="640" spans="2:4" x14ac:dyDescent="0.25">
      <c r="B640" s="7">
        <v>6308</v>
      </c>
      <c r="C640" s="74">
        <v>1</v>
      </c>
      <c r="D640" s="74">
        <v>1</v>
      </c>
    </row>
    <row r="641" spans="2:4" x14ac:dyDescent="0.25">
      <c r="B641" s="6">
        <v>5841</v>
      </c>
      <c r="C641" s="74">
        <v>1</v>
      </c>
      <c r="D641" s="74">
        <v>1</v>
      </c>
    </row>
    <row r="642" spans="2:4" x14ac:dyDescent="0.25">
      <c r="B642" s="7">
        <v>6306</v>
      </c>
      <c r="C642" s="74">
        <v>1</v>
      </c>
      <c r="D642" s="74">
        <v>1</v>
      </c>
    </row>
    <row r="643" spans="2:4" x14ac:dyDescent="0.25">
      <c r="B643" s="6">
        <v>5840</v>
      </c>
      <c r="C643" s="74">
        <v>2</v>
      </c>
      <c r="D643" s="74">
        <v>2</v>
      </c>
    </row>
    <row r="644" spans="2:4" x14ac:dyDescent="0.25">
      <c r="B644" s="7">
        <v>6305</v>
      </c>
      <c r="C644" s="74">
        <v>1</v>
      </c>
      <c r="D644" s="74">
        <v>1</v>
      </c>
    </row>
    <row r="645" spans="2:4" x14ac:dyDescent="0.25">
      <c r="B645" s="7">
        <v>6311</v>
      </c>
      <c r="C645" s="74">
        <v>1</v>
      </c>
      <c r="D645" s="74">
        <v>1</v>
      </c>
    </row>
    <row r="646" spans="2:4" x14ac:dyDescent="0.25">
      <c r="B646" s="6">
        <v>5848</v>
      </c>
      <c r="C646" s="74">
        <v>1</v>
      </c>
      <c r="D646" s="74">
        <v>1</v>
      </c>
    </row>
    <row r="647" spans="2:4" x14ac:dyDescent="0.25">
      <c r="B647" s="7">
        <v>6316</v>
      </c>
      <c r="C647" s="74">
        <v>1</v>
      </c>
      <c r="D647" s="74">
        <v>1</v>
      </c>
    </row>
    <row r="648" spans="2:4" x14ac:dyDescent="0.25">
      <c r="B648" s="6">
        <v>5857</v>
      </c>
      <c r="C648" s="74">
        <v>1</v>
      </c>
      <c r="D648" s="74">
        <v>1</v>
      </c>
    </row>
    <row r="649" spans="2:4" x14ac:dyDescent="0.25">
      <c r="B649" s="7">
        <v>6326</v>
      </c>
      <c r="C649" s="74">
        <v>1</v>
      </c>
      <c r="D649" s="74">
        <v>1</v>
      </c>
    </row>
    <row r="650" spans="2:4" x14ac:dyDescent="0.25">
      <c r="B650" s="6">
        <v>5856</v>
      </c>
      <c r="C650" s="74">
        <v>2</v>
      </c>
      <c r="D650" s="74">
        <v>2</v>
      </c>
    </row>
    <row r="651" spans="2:4" x14ac:dyDescent="0.25">
      <c r="B651" s="7">
        <v>6324</v>
      </c>
      <c r="C651" s="74">
        <v>1</v>
      </c>
      <c r="D651" s="74">
        <v>1</v>
      </c>
    </row>
    <row r="652" spans="2:4" x14ac:dyDescent="0.25">
      <c r="B652" s="7">
        <v>6325</v>
      </c>
      <c r="C652" s="74">
        <v>1</v>
      </c>
      <c r="D652" s="74">
        <v>1</v>
      </c>
    </row>
    <row r="653" spans="2:4" x14ac:dyDescent="0.25">
      <c r="B653" s="6">
        <v>5851</v>
      </c>
      <c r="C653" s="74">
        <v>1</v>
      </c>
      <c r="D653" s="74">
        <v>1</v>
      </c>
    </row>
    <row r="654" spans="2:4" x14ac:dyDescent="0.25">
      <c r="B654" s="7">
        <v>6319</v>
      </c>
      <c r="C654" s="74">
        <v>1</v>
      </c>
      <c r="D654" s="74">
        <v>1</v>
      </c>
    </row>
    <row r="655" spans="2:4" x14ac:dyDescent="0.25">
      <c r="B655" s="6">
        <v>5858</v>
      </c>
      <c r="C655" s="74">
        <v>1</v>
      </c>
      <c r="D655" s="74">
        <v>1</v>
      </c>
    </row>
    <row r="656" spans="2:4" x14ac:dyDescent="0.25">
      <c r="B656" s="7">
        <v>6327</v>
      </c>
      <c r="C656" s="74">
        <v>1</v>
      </c>
      <c r="D656" s="74">
        <v>1</v>
      </c>
    </row>
    <row r="657" spans="2:4" x14ac:dyDescent="0.25">
      <c r="B657" s="6">
        <v>5855</v>
      </c>
      <c r="C657" s="74">
        <v>1</v>
      </c>
      <c r="D657" s="74">
        <v>1</v>
      </c>
    </row>
    <row r="658" spans="2:4" x14ac:dyDescent="0.25">
      <c r="B658" s="7">
        <v>6323</v>
      </c>
      <c r="C658" s="74">
        <v>1</v>
      </c>
      <c r="D658" s="74">
        <v>1</v>
      </c>
    </row>
    <row r="659" spans="2:4" x14ac:dyDescent="0.25">
      <c r="B659" s="6">
        <v>5854</v>
      </c>
      <c r="C659" s="74">
        <v>1</v>
      </c>
      <c r="D659" s="74">
        <v>1</v>
      </c>
    </row>
    <row r="660" spans="2:4" x14ac:dyDescent="0.25">
      <c r="B660" s="7">
        <v>6322</v>
      </c>
      <c r="C660" s="74">
        <v>1</v>
      </c>
      <c r="D660" s="74">
        <v>1</v>
      </c>
    </row>
    <row r="661" spans="2:4" x14ac:dyDescent="0.25">
      <c r="B661" s="6">
        <v>5852</v>
      </c>
      <c r="C661" s="74">
        <v>1</v>
      </c>
      <c r="D661" s="74">
        <v>1</v>
      </c>
    </row>
    <row r="662" spans="2:4" x14ac:dyDescent="0.25">
      <c r="B662" s="7">
        <v>6320</v>
      </c>
      <c r="C662" s="74">
        <v>1</v>
      </c>
      <c r="D662" s="74">
        <v>1</v>
      </c>
    </row>
    <row r="663" spans="2:4" x14ac:dyDescent="0.25">
      <c r="B663" s="6">
        <v>5850</v>
      </c>
      <c r="C663" s="74">
        <v>1</v>
      </c>
      <c r="D663" s="74">
        <v>1</v>
      </c>
    </row>
    <row r="664" spans="2:4" x14ac:dyDescent="0.25">
      <c r="B664" s="7">
        <v>6318</v>
      </c>
      <c r="C664" s="74">
        <v>1</v>
      </c>
      <c r="D664" s="74">
        <v>1</v>
      </c>
    </row>
    <row r="665" spans="2:4" x14ac:dyDescent="0.25">
      <c r="B665" s="6">
        <v>5853</v>
      </c>
      <c r="C665" s="74">
        <v>1</v>
      </c>
      <c r="D665" s="74">
        <v>1</v>
      </c>
    </row>
    <row r="666" spans="2:4" x14ac:dyDescent="0.25">
      <c r="B666" s="7">
        <v>6321</v>
      </c>
      <c r="C666" s="74">
        <v>1</v>
      </c>
      <c r="D666" s="74">
        <v>1</v>
      </c>
    </row>
    <row r="667" spans="2:4" x14ac:dyDescent="0.25">
      <c r="B667" s="6">
        <v>5849</v>
      </c>
      <c r="C667" s="74">
        <v>1</v>
      </c>
      <c r="D667" s="74">
        <v>1</v>
      </c>
    </row>
    <row r="668" spans="2:4" x14ac:dyDescent="0.25">
      <c r="B668" s="7">
        <v>6317</v>
      </c>
      <c r="C668" s="74">
        <v>1</v>
      </c>
      <c r="D668" s="74">
        <v>1</v>
      </c>
    </row>
    <row r="669" spans="2:4" x14ac:dyDescent="0.25">
      <c r="B669" s="6">
        <v>5870</v>
      </c>
      <c r="C669" s="74">
        <v>1</v>
      </c>
      <c r="D669" s="74">
        <v>1</v>
      </c>
    </row>
    <row r="670" spans="2:4" x14ac:dyDescent="0.25">
      <c r="B670" s="7">
        <v>6338</v>
      </c>
      <c r="C670" s="74">
        <v>1</v>
      </c>
      <c r="D670" s="74">
        <v>1</v>
      </c>
    </row>
    <row r="671" spans="2:4" x14ac:dyDescent="0.25">
      <c r="B671" s="6">
        <v>5868</v>
      </c>
      <c r="C671" s="74">
        <v>1</v>
      </c>
      <c r="D671" s="74">
        <v>1</v>
      </c>
    </row>
    <row r="672" spans="2:4" x14ac:dyDescent="0.25">
      <c r="B672" s="7">
        <v>6336</v>
      </c>
      <c r="C672" s="74">
        <v>1</v>
      </c>
      <c r="D672" s="74">
        <v>1</v>
      </c>
    </row>
    <row r="673" spans="2:4" x14ac:dyDescent="0.25">
      <c r="B673" s="6">
        <v>5869</v>
      </c>
      <c r="C673" s="74">
        <v>1</v>
      </c>
      <c r="D673" s="74">
        <v>1</v>
      </c>
    </row>
    <row r="674" spans="2:4" x14ac:dyDescent="0.25">
      <c r="B674" s="7">
        <v>6337</v>
      </c>
      <c r="C674" s="74">
        <v>1</v>
      </c>
      <c r="D674" s="74">
        <v>1</v>
      </c>
    </row>
    <row r="675" spans="2:4" x14ac:dyDescent="0.25">
      <c r="B675" s="6">
        <v>5867</v>
      </c>
      <c r="C675" s="74">
        <v>1</v>
      </c>
      <c r="D675" s="74">
        <v>1</v>
      </c>
    </row>
    <row r="676" spans="2:4" x14ac:dyDescent="0.25">
      <c r="B676" s="7">
        <v>6335</v>
      </c>
      <c r="C676" s="74">
        <v>1</v>
      </c>
      <c r="D676" s="74">
        <v>1</v>
      </c>
    </row>
    <row r="677" spans="2:4" x14ac:dyDescent="0.25">
      <c r="B677" s="6">
        <v>5866</v>
      </c>
      <c r="C677" s="74">
        <v>1</v>
      </c>
      <c r="D677" s="74">
        <v>1</v>
      </c>
    </row>
    <row r="678" spans="2:4" x14ac:dyDescent="0.25">
      <c r="B678" s="7">
        <v>6334</v>
      </c>
      <c r="C678" s="74">
        <v>1</v>
      </c>
      <c r="D678" s="74">
        <v>1</v>
      </c>
    </row>
    <row r="679" spans="2:4" x14ac:dyDescent="0.25">
      <c r="B679" s="6">
        <v>5864</v>
      </c>
      <c r="C679" s="74">
        <v>1</v>
      </c>
      <c r="D679" s="74">
        <v>1</v>
      </c>
    </row>
    <row r="680" spans="2:4" x14ac:dyDescent="0.25">
      <c r="B680" s="7">
        <v>6332</v>
      </c>
      <c r="C680" s="74">
        <v>1</v>
      </c>
      <c r="D680" s="74">
        <v>1</v>
      </c>
    </row>
    <row r="681" spans="2:4" x14ac:dyDescent="0.25">
      <c r="B681" s="6">
        <v>5863</v>
      </c>
      <c r="C681" s="74">
        <v>1</v>
      </c>
      <c r="D681" s="74">
        <v>1</v>
      </c>
    </row>
    <row r="682" spans="2:4" x14ac:dyDescent="0.25">
      <c r="B682" s="7">
        <v>6331</v>
      </c>
      <c r="C682" s="74">
        <v>1</v>
      </c>
      <c r="D682" s="74">
        <v>1</v>
      </c>
    </row>
    <row r="683" spans="2:4" x14ac:dyDescent="0.25">
      <c r="B683" s="6">
        <v>5862</v>
      </c>
      <c r="C683" s="74">
        <v>1</v>
      </c>
      <c r="D683" s="74">
        <v>1</v>
      </c>
    </row>
    <row r="684" spans="2:4" x14ac:dyDescent="0.25">
      <c r="B684" s="7">
        <v>6330</v>
      </c>
      <c r="C684" s="74">
        <v>1</v>
      </c>
      <c r="D684" s="74">
        <v>1</v>
      </c>
    </row>
    <row r="685" spans="2:4" x14ac:dyDescent="0.25">
      <c r="B685" s="6">
        <v>5861</v>
      </c>
      <c r="C685" s="74">
        <v>1</v>
      </c>
      <c r="D685" s="74">
        <v>1</v>
      </c>
    </row>
    <row r="686" spans="2:4" x14ac:dyDescent="0.25">
      <c r="B686" s="7">
        <v>6329</v>
      </c>
      <c r="C686" s="74">
        <v>1</v>
      </c>
      <c r="D686" s="74">
        <v>1</v>
      </c>
    </row>
    <row r="687" spans="2:4" x14ac:dyDescent="0.25">
      <c r="B687" s="6">
        <v>5865</v>
      </c>
      <c r="C687" s="74">
        <v>1</v>
      </c>
      <c r="D687" s="74">
        <v>1</v>
      </c>
    </row>
    <row r="688" spans="2:4" x14ac:dyDescent="0.25">
      <c r="B688" s="7">
        <v>6333</v>
      </c>
      <c r="C688" s="74">
        <v>1</v>
      </c>
      <c r="D688" s="74">
        <v>1</v>
      </c>
    </row>
    <row r="689" spans="2:4" x14ac:dyDescent="0.25">
      <c r="B689" s="6">
        <v>5899</v>
      </c>
      <c r="C689" s="74">
        <v>1</v>
      </c>
      <c r="D689" s="74">
        <v>1</v>
      </c>
    </row>
    <row r="690" spans="2:4" x14ac:dyDescent="0.25">
      <c r="B690" s="7">
        <v>6369</v>
      </c>
      <c r="C690" s="74">
        <v>1</v>
      </c>
      <c r="D690" s="74">
        <v>1</v>
      </c>
    </row>
    <row r="691" spans="2:4" x14ac:dyDescent="0.25">
      <c r="B691" s="6">
        <v>5898</v>
      </c>
      <c r="C691" s="74">
        <v>3</v>
      </c>
      <c r="D691" s="74">
        <v>3</v>
      </c>
    </row>
    <row r="692" spans="2:4" x14ac:dyDescent="0.25">
      <c r="B692" s="7">
        <v>6366</v>
      </c>
      <c r="C692" s="74">
        <v>1</v>
      </c>
      <c r="D692" s="74">
        <v>1</v>
      </c>
    </row>
    <row r="693" spans="2:4" x14ac:dyDescent="0.25">
      <c r="B693" s="7">
        <v>6367</v>
      </c>
      <c r="C693" s="74">
        <v>1</v>
      </c>
      <c r="D693" s="74">
        <v>1</v>
      </c>
    </row>
    <row r="694" spans="2:4" x14ac:dyDescent="0.25">
      <c r="B694" s="7">
        <v>6368</v>
      </c>
      <c r="C694" s="74">
        <v>1</v>
      </c>
      <c r="D694" s="74">
        <v>1</v>
      </c>
    </row>
    <row r="695" spans="2:4" x14ac:dyDescent="0.25">
      <c r="B695" s="6">
        <v>5897</v>
      </c>
      <c r="C695" s="74">
        <v>1</v>
      </c>
      <c r="D695" s="74">
        <v>1</v>
      </c>
    </row>
    <row r="696" spans="2:4" x14ac:dyDescent="0.25">
      <c r="B696" s="7">
        <v>6365</v>
      </c>
      <c r="C696" s="74">
        <v>1</v>
      </c>
      <c r="D696" s="74">
        <v>1</v>
      </c>
    </row>
    <row r="697" spans="2:4" x14ac:dyDescent="0.25">
      <c r="B697" s="6">
        <v>5896</v>
      </c>
      <c r="C697" s="74">
        <v>1</v>
      </c>
      <c r="D697" s="74">
        <v>1</v>
      </c>
    </row>
    <row r="698" spans="2:4" x14ac:dyDescent="0.25">
      <c r="B698" s="7">
        <v>6364</v>
      </c>
      <c r="C698" s="74">
        <v>1</v>
      </c>
      <c r="D698" s="74">
        <v>1</v>
      </c>
    </row>
    <row r="699" spans="2:4" x14ac:dyDescent="0.25">
      <c r="B699" s="6">
        <v>5890</v>
      </c>
      <c r="C699" s="74">
        <v>3</v>
      </c>
      <c r="D699" s="74">
        <v>3</v>
      </c>
    </row>
    <row r="700" spans="2:4" x14ac:dyDescent="0.25">
      <c r="B700" s="7">
        <v>6356</v>
      </c>
      <c r="C700" s="74">
        <v>1</v>
      </c>
      <c r="D700" s="74">
        <v>1</v>
      </c>
    </row>
    <row r="701" spans="2:4" x14ac:dyDescent="0.25">
      <c r="B701" s="7">
        <v>6357</v>
      </c>
      <c r="C701" s="74">
        <v>1</v>
      </c>
      <c r="D701" s="74">
        <v>1</v>
      </c>
    </row>
    <row r="702" spans="2:4" x14ac:dyDescent="0.25">
      <c r="B702" s="7">
        <v>6358</v>
      </c>
      <c r="C702" s="74">
        <v>1</v>
      </c>
      <c r="D702" s="74">
        <v>1</v>
      </c>
    </row>
    <row r="703" spans="2:4" x14ac:dyDescent="0.25">
      <c r="B703" s="6">
        <v>5886</v>
      </c>
      <c r="C703" s="74">
        <v>1</v>
      </c>
      <c r="D703" s="74">
        <v>1</v>
      </c>
    </row>
    <row r="704" spans="2:4" x14ac:dyDescent="0.25">
      <c r="B704" s="7">
        <v>6352</v>
      </c>
      <c r="C704" s="74">
        <v>1</v>
      </c>
      <c r="D704" s="74">
        <v>1</v>
      </c>
    </row>
    <row r="705" spans="2:4" x14ac:dyDescent="0.25">
      <c r="B705" s="6">
        <v>5884</v>
      </c>
      <c r="C705" s="74">
        <v>1</v>
      </c>
      <c r="D705" s="74">
        <v>1</v>
      </c>
    </row>
    <row r="706" spans="2:4" x14ac:dyDescent="0.25">
      <c r="B706" s="7">
        <v>6350</v>
      </c>
      <c r="C706" s="74">
        <v>1</v>
      </c>
      <c r="D706" s="74">
        <v>1</v>
      </c>
    </row>
    <row r="707" spans="2:4" x14ac:dyDescent="0.25">
      <c r="B707" s="6">
        <v>5883</v>
      </c>
      <c r="C707" s="74">
        <v>1</v>
      </c>
      <c r="D707" s="74">
        <v>1</v>
      </c>
    </row>
    <row r="708" spans="2:4" x14ac:dyDescent="0.25">
      <c r="B708" s="7">
        <v>6349</v>
      </c>
      <c r="C708" s="74">
        <v>1</v>
      </c>
      <c r="D708" s="74">
        <v>1</v>
      </c>
    </row>
    <row r="709" spans="2:4" x14ac:dyDescent="0.25">
      <c r="B709" s="6">
        <v>5887</v>
      </c>
      <c r="C709" s="74">
        <v>1</v>
      </c>
      <c r="D709" s="74">
        <v>1</v>
      </c>
    </row>
    <row r="710" spans="2:4" x14ac:dyDescent="0.25">
      <c r="B710" s="7">
        <v>6353</v>
      </c>
      <c r="C710" s="74">
        <v>1</v>
      </c>
      <c r="D710" s="74">
        <v>1</v>
      </c>
    </row>
    <row r="711" spans="2:4" x14ac:dyDescent="0.25">
      <c r="B711" s="6">
        <v>5885</v>
      </c>
      <c r="C711" s="74">
        <v>1</v>
      </c>
      <c r="D711" s="74">
        <v>1</v>
      </c>
    </row>
    <row r="712" spans="2:4" x14ac:dyDescent="0.25">
      <c r="B712" s="7">
        <v>6351</v>
      </c>
      <c r="C712" s="74">
        <v>1</v>
      </c>
      <c r="D712" s="74">
        <v>1</v>
      </c>
    </row>
    <row r="713" spans="2:4" x14ac:dyDescent="0.25">
      <c r="B713" s="6">
        <v>5882</v>
      </c>
      <c r="C713" s="74">
        <v>1</v>
      </c>
      <c r="D713" s="74">
        <v>1</v>
      </c>
    </row>
    <row r="714" spans="2:4" x14ac:dyDescent="0.25">
      <c r="B714" s="7">
        <v>6348</v>
      </c>
      <c r="C714" s="74">
        <v>1</v>
      </c>
      <c r="D714" s="74">
        <v>1</v>
      </c>
    </row>
    <row r="715" spans="2:4" x14ac:dyDescent="0.25">
      <c r="B715" s="6">
        <v>5880</v>
      </c>
      <c r="C715" s="74">
        <v>2</v>
      </c>
      <c r="D715" s="74">
        <v>2</v>
      </c>
    </row>
    <row r="716" spans="2:4" x14ac:dyDescent="0.25">
      <c r="B716" s="7">
        <v>6345</v>
      </c>
      <c r="C716" s="74">
        <v>1</v>
      </c>
      <c r="D716" s="74">
        <v>1</v>
      </c>
    </row>
    <row r="717" spans="2:4" x14ac:dyDescent="0.25">
      <c r="B717" s="7">
        <v>6346</v>
      </c>
      <c r="C717" s="74">
        <v>1</v>
      </c>
      <c r="D717" s="74">
        <v>1</v>
      </c>
    </row>
    <row r="718" spans="2:4" x14ac:dyDescent="0.25">
      <c r="B718" s="6">
        <v>5879</v>
      </c>
      <c r="C718" s="74">
        <v>1</v>
      </c>
      <c r="D718" s="74">
        <v>1</v>
      </c>
    </row>
    <row r="719" spans="2:4" x14ac:dyDescent="0.25">
      <c r="B719" s="7">
        <v>6344</v>
      </c>
      <c r="C719" s="74">
        <v>1</v>
      </c>
      <c r="D719" s="74">
        <v>1</v>
      </c>
    </row>
    <row r="720" spans="2:4" x14ac:dyDescent="0.25">
      <c r="B720" s="6">
        <v>5878</v>
      </c>
      <c r="C720" s="74">
        <v>1</v>
      </c>
      <c r="D720" s="74">
        <v>1</v>
      </c>
    </row>
    <row r="721" spans="2:4" x14ac:dyDescent="0.25">
      <c r="B721" s="7">
        <v>6343</v>
      </c>
      <c r="C721" s="74">
        <v>1</v>
      </c>
      <c r="D721" s="74">
        <v>1</v>
      </c>
    </row>
    <row r="722" spans="2:4" x14ac:dyDescent="0.25">
      <c r="B722" s="6">
        <v>5877</v>
      </c>
      <c r="C722" s="74">
        <v>1</v>
      </c>
      <c r="D722" s="74">
        <v>1</v>
      </c>
    </row>
    <row r="723" spans="2:4" x14ac:dyDescent="0.25">
      <c r="B723" s="7">
        <v>6342</v>
      </c>
      <c r="C723" s="74">
        <v>1</v>
      </c>
      <c r="D723" s="74">
        <v>1</v>
      </c>
    </row>
    <row r="724" spans="2:4" x14ac:dyDescent="0.25">
      <c r="B724" s="6">
        <v>5875</v>
      </c>
      <c r="C724" s="74">
        <v>1</v>
      </c>
      <c r="D724" s="74">
        <v>1</v>
      </c>
    </row>
    <row r="725" spans="2:4" x14ac:dyDescent="0.25">
      <c r="B725" s="7">
        <v>6341</v>
      </c>
      <c r="C725" s="74">
        <v>1</v>
      </c>
      <c r="D725" s="74">
        <v>1</v>
      </c>
    </row>
    <row r="726" spans="2:4" x14ac:dyDescent="0.25">
      <c r="B726" s="6">
        <v>5873</v>
      </c>
      <c r="C726" s="74">
        <v>1</v>
      </c>
      <c r="D726" s="74">
        <v>1</v>
      </c>
    </row>
    <row r="727" spans="2:4" x14ac:dyDescent="0.25">
      <c r="B727" s="7">
        <v>6340</v>
      </c>
      <c r="C727" s="74">
        <v>1</v>
      </c>
      <c r="D727" s="74">
        <v>1</v>
      </c>
    </row>
    <row r="728" spans="2:4" x14ac:dyDescent="0.25">
      <c r="B728" s="6">
        <v>5871</v>
      </c>
      <c r="C728" s="74">
        <v>1</v>
      </c>
      <c r="D728" s="74">
        <v>1</v>
      </c>
    </row>
    <row r="729" spans="2:4" x14ac:dyDescent="0.25">
      <c r="B729" s="7">
        <v>6339</v>
      </c>
      <c r="C729" s="74">
        <v>1</v>
      </c>
      <c r="D729" s="74">
        <v>1</v>
      </c>
    </row>
    <row r="730" spans="2:4" x14ac:dyDescent="0.25">
      <c r="B730" s="6">
        <v>5881</v>
      </c>
      <c r="C730" s="74">
        <v>1</v>
      </c>
      <c r="D730" s="74">
        <v>1</v>
      </c>
    </row>
    <row r="731" spans="2:4" x14ac:dyDescent="0.25">
      <c r="B731" s="7">
        <v>6347</v>
      </c>
      <c r="C731" s="74">
        <v>1</v>
      </c>
      <c r="D731" s="74">
        <v>1</v>
      </c>
    </row>
    <row r="732" spans="2:4" x14ac:dyDescent="0.25">
      <c r="B732" s="6">
        <v>5889</v>
      </c>
      <c r="C732" s="74">
        <v>1</v>
      </c>
      <c r="D732" s="74">
        <v>1</v>
      </c>
    </row>
    <row r="733" spans="2:4" x14ac:dyDescent="0.25">
      <c r="B733" s="7">
        <v>6355</v>
      </c>
      <c r="C733" s="74">
        <v>1</v>
      </c>
      <c r="D733" s="74">
        <v>1</v>
      </c>
    </row>
    <row r="734" spans="2:4" x14ac:dyDescent="0.25">
      <c r="B734" s="6">
        <v>5888</v>
      </c>
      <c r="C734" s="74">
        <v>1</v>
      </c>
      <c r="D734" s="74">
        <v>1</v>
      </c>
    </row>
    <row r="735" spans="2:4" x14ac:dyDescent="0.25">
      <c r="B735" s="7">
        <v>6354</v>
      </c>
      <c r="C735" s="74">
        <v>1</v>
      </c>
      <c r="D735" s="74">
        <v>1</v>
      </c>
    </row>
    <row r="736" spans="2:4" x14ac:dyDescent="0.25">
      <c r="B736" s="6">
        <v>5893</v>
      </c>
      <c r="C736" s="74">
        <v>1</v>
      </c>
      <c r="D736" s="74">
        <v>1</v>
      </c>
    </row>
    <row r="737" spans="2:4" x14ac:dyDescent="0.25">
      <c r="B737" s="7">
        <v>6362</v>
      </c>
      <c r="C737" s="74">
        <v>1</v>
      </c>
      <c r="D737" s="74">
        <v>1</v>
      </c>
    </row>
    <row r="738" spans="2:4" x14ac:dyDescent="0.25">
      <c r="B738" s="6">
        <v>5900</v>
      </c>
      <c r="C738" s="74">
        <v>1</v>
      </c>
      <c r="D738" s="74">
        <v>1</v>
      </c>
    </row>
    <row r="739" spans="2:4" x14ac:dyDescent="0.25">
      <c r="B739" s="7">
        <v>6370</v>
      </c>
      <c r="C739" s="74">
        <v>1</v>
      </c>
      <c r="D739" s="74">
        <v>1</v>
      </c>
    </row>
    <row r="740" spans="2:4" x14ac:dyDescent="0.25">
      <c r="B740" s="6">
        <v>5905</v>
      </c>
      <c r="C740" s="74">
        <v>5</v>
      </c>
      <c r="D740" s="74">
        <v>5</v>
      </c>
    </row>
    <row r="741" spans="2:4" x14ac:dyDescent="0.25">
      <c r="B741" s="7">
        <v>6375</v>
      </c>
      <c r="C741" s="74">
        <v>1</v>
      </c>
      <c r="D741" s="74">
        <v>1</v>
      </c>
    </row>
    <row r="742" spans="2:4" x14ac:dyDescent="0.25">
      <c r="B742" s="7">
        <v>6381</v>
      </c>
      <c r="C742" s="74">
        <v>1</v>
      </c>
      <c r="D742" s="74">
        <v>1</v>
      </c>
    </row>
    <row r="743" spans="2:4" x14ac:dyDescent="0.25">
      <c r="B743" s="7">
        <v>6382</v>
      </c>
      <c r="C743" s="74">
        <v>1</v>
      </c>
      <c r="D743" s="74">
        <v>1</v>
      </c>
    </row>
    <row r="744" spans="2:4" x14ac:dyDescent="0.25">
      <c r="B744" s="7">
        <v>6383</v>
      </c>
      <c r="C744" s="74">
        <v>1</v>
      </c>
      <c r="D744" s="74">
        <v>1</v>
      </c>
    </row>
    <row r="745" spans="2:4" x14ac:dyDescent="0.25">
      <c r="B745" s="7">
        <v>6384</v>
      </c>
      <c r="C745" s="74">
        <v>1</v>
      </c>
      <c r="D745" s="74">
        <v>1</v>
      </c>
    </row>
    <row r="746" spans="2:4" x14ac:dyDescent="0.25">
      <c r="B746" s="6">
        <v>5904</v>
      </c>
      <c r="C746" s="74">
        <v>1</v>
      </c>
      <c r="D746" s="74">
        <v>1</v>
      </c>
    </row>
    <row r="747" spans="2:4" x14ac:dyDescent="0.25">
      <c r="B747" s="7">
        <v>6374</v>
      </c>
      <c r="C747" s="74">
        <v>1</v>
      </c>
      <c r="D747" s="74">
        <v>1</v>
      </c>
    </row>
    <row r="748" spans="2:4" x14ac:dyDescent="0.25">
      <c r="B748" s="6">
        <v>5903</v>
      </c>
      <c r="C748" s="74">
        <v>1</v>
      </c>
      <c r="D748" s="74">
        <v>1</v>
      </c>
    </row>
    <row r="749" spans="2:4" x14ac:dyDescent="0.25">
      <c r="B749" s="7">
        <v>6373</v>
      </c>
      <c r="C749" s="74">
        <v>1</v>
      </c>
      <c r="D749" s="74">
        <v>1</v>
      </c>
    </row>
    <row r="750" spans="2:4" x14ac:dyDescent="0.25">
      <c r="B750" s="6">
        <v>5902</v>
      </c>
      <c r="C750" s="74">
        <v>1</v>
      </c>
      <c r="D750" s="74">
        <v>1</v>
      </c>
    </row>
    <row r="751" spans="2:4" x14ac:dyDescent="0.25">
      <c r="B751" s="7">
        <v>6372</v>
      </c>
      <c r="C751" s="74">
        <v>1</v>
      </c>
      <c r="D751" s="74">
        <v>1</v>
      </c>
    </row>
    <row r="752" spans="2:4" x14ac:dyDescent="0.25">
      <c r="B752" s="6">
        <v>5915</v>
      </c>
      <c r="C752" s="74">
        <v>1</v>
      </c>
      <c r="D752" s="74">
        <v>1</v>
      </c>
    </row>
    <row r="753" spans="2:4" x14ac:dyDescent="0.25">
      <c r="B753" s="7">
        <v>6388</v>
      </c>
      <c r="C753" s="74">
        <v>1</v>
      </c>
      <c r="D753" s="74">
        <v>1</v>
      </c>
    </row>
    <row r="754" spans="2:4" x14ac:dyDescent="0.25">
      <c r="B754" s="6">
        <v>5914</v>
      </c>
      <c r="C754" s="74">
        <v>1</v>
      </c>
      <c r="D754" s="74">
        <v>1</v>
      </c>
    </row>
    <row r="755" spans="2:4" x14ac:dyDescent="0.25">
      <c r="B755" s="7">
        <v>6387</v>
      </c>
      <c r="C755" s="74">
        <v>1</v>
      </c>
      <c r="D755" s="74">
        <v>1</v>
      </c>
    </row>
    <row r="756" spans="2:4" x14ac:dyDescent="0.25">
      <c r="B756" s="6">
        <v>5912</v>
      </c>
      <c r="C756" s="74">
        <v>1</v>
      </c>
      <c r="D756" s="74">
        <v>1</v>
      </c>
    </row>
    <row r="757" spans="2:4" x14ac:dyDescent="0.25">
      <c r="B757" s="7">
        <v>6385</v>
      </c>
      <c r="C757" s="74">
        <v>1</v>
      </c>
      <c r="D757" s="74">
        <v>1</v>
      </c>
    </row>
    <row r="758" spans="2:4" x14ac:dyDescent="0.25">
      <c r="B758" s="6">
        <v>5911</v>
      </c>
      <c r="C758" s="74">
        <v>1</v>
      </c>
      <c r="D758" s="74">
        <v>1</v>
      </c>
    </row>
    <row r="759" spans="2:4" x14ac:dyDescent="0.25">
      <c r="B759" s="7">
        <v>6380</v>
      </c>
      <c r="C759" s="74">
        <v>1</v>
      </c>
      <c r="D759" s="74">
        <v>1</v>
      </c>
    </row>
    <row r="760" spans="2:4" x14ac:dyDescent="0.25">
      <c r="B760" s="6">
        <v>5910</v>
      </c>
      <c r="C760" s="74">
        <v>1</v>
      </c>
      <c r="D760" s="74">
        <v>1</v>
      </c>
    </row>
    <row r="761" spans="2:4" x14ac:dyDescent="0.25">
      <c r="B761" s="7">
        <v>6379</v>
      </c>
      <c r="C761" s="74">
        <v>1</v>
      </c>
      <c r="D761" s="74">
        <v>1</v>
      </c>
    </row>
    <row r="762" spans="2:4" x14ac:dyDescent="0.25">
      <c r="B762" s="6">
        <v>5906</v>
      </c>
      <c r="C762" s="74">
        <v>1</v>
      </c>
      <c r="D762" s="74">
        <v>1</v>
      </c>
    </row>
    <row r="763" spans="2:4" x14ac:dyDescent="0.25">
      <c r="B763" s="7">
        <v>6376</v>
      </c>
      <c r="C763" s="74">
        <v>1</v>
      </c>
      <c r="D763" s="74">
        <v>1</v>
      </c>
    </row>
    <row r="764" spans="2:4" x14ac:dyDescent="0.25">
      <c r="B764" s="6">
        <v>5907</v>
      </c>
      <c r="C764" s="74">
        <v>1</v>
      </c>
      <c r="D764" s="74">
        <v>1</v>
      </c>
    </row>
    <row r="765" spans="2:4" x14ac:dyDescent="0.25">
      <c r="B765" s="7">
        <v>6377</v>
      </c>
      <c r="C765" s="74">
        <v>1</v>
      </c>
      <c r="D765" s="74">
        <v>1</v>
      </c>
    </row>
    <row r="766" spans="2:4" x14ac:dyDescent="0.25">
      <c r="B766" s="6">
        <v>5984</v>
      </c>
      <c r="C766" s="74">
        <v>1</v>
      </c>
      <c r="D766" s="74">
        <v>1</v>
      </c>
    </row>
    <row r="767" spans="2:4" x14ac:dyDescent="0.25">
      <c r="B767" s="7">
        <v>6513</v>
      </c>
      <c r="C767" s="74">
        <v>1</v>
      </c>
      <c r="D767" s="74">
        <v>1</v>
      </c>
    </row>
    <row r="768" spans="2:4" x14ac:dyDescent="0.25">
      <c r="B768" s="6">
        <v>5983</v>
      </c>
      <c r="C768" s="74">
        <v>1</v>
      </c>
      <c r="D768" s="74">
        <v>1</v>
      </c>
    </row>
    <row r="769" spans="2:4" x14ac:dyDescent="0.25">
      <c r="B769" s="7">
        <v>6512</v>
      </c>
      <c r="C769" s="74">
        <v>1</v>
      </c>
      <c r="D769" s="74">
        <v>1</v>
      </c>
    </row>
    <row r="770" spans="2:4" x14ac:dyDescent="0.25">
      <c r="B770" s="6">
        <v>5982</v>
      </c>
      <c r="C770" s="74">
        <v>1</v>
      </c>
      <c r="D770" s="74">
        <v>1</v>
      </c>
    </row>
    <row r="771" spans="2:4" x14ac:dyDescent="0.25">
      <c r="B771" s="7">
        <v>6511</v>
      </c>
      <c r="C771" s="74">
        <v>1</v>
      </c>
      <c r="D771" s="74">
        <v>1</v>
      </c>
    </row>
    <row r="772" spans="2:4" x14ac:dyDescent="0.25">
      <c r="B772" s="6">
        <v>5981</v>
      </c>
      <c r="C772" s="74">
        <v>1</v>
      </c>
      <c r="D772" s="74">
        <v>1</v>
      </c>
    </row>
    <row r="773" spans="2:4" x14ac:dyDescent="0.25">
      <c r="B773" s="7">
        <v>6510</v>
      </c>
      <c r="C773" s="74">
        <v>1</v>
      </c>
      <c r="D773" s="74">
        <v>1</v>
      </c>
    </row>
    <row r="774" spans="2:4" x14ac:dyDescent="0.25">
      <c r="B774" s="6">
        <v>5980</v>
      </c>
      <c r="C774" s="74">
        <v>1</v>
      </c>
      <c r="D774" s="74">
        <v>1</v>
      </c>
    </row>
    <row r="775" spans="2:4" x14ac:dyDescent="0.25">
      <c r="B775" s="7">
        <v>6509</v>
      </c>
      <c r="C775" s="74">
        <v>1</v>
      </c>
      <c r="D775" s="74">
        <v>1</v>
      </c>
    </row>
    <row r="776" spans="2:4" x14ac:dyDescent="0.25">
      <c r="B776" s="6">
        <v>5977</v>
      </c>
      <c r="C776" s="74">
        <v>1</v>
      </c>
      <c r="D776" s="74">
        <v>1</v>
      </c>
    </row>
    <row r="777" spans="2:4" x14ac:dyDescent="0.25">
      <c r="B777" s="7">
        <v>6506</v>
      </c>
      <c r="C777" s="74">
        <v>1</v>
      </c>
      <c r="D777" s="74">
        <v>1</v>
      </c>
    </row>
    <row r="778" spans="2:4" x14ac:dyDescent="0.25">
      <c r="B778" s="6">
        <v>5988</v>
      </c>
      <c r="C778" s="74">
        <v>3</v>
      </c>
      <c r="D778" s="74">
        <v>3</v>
      </c>
    </row>
    <row r="779" spans="2:4" x14ac:dyDescent="0.25">
      <c r="B779" s="7">
        <v>6516</v>
      </c>
      <c r="C779" s="74">
        <v>1</v>
      </c>
      <c r="D779" s="74">
        <v>1</v>
      </c>
    </row>
    <row r="780" spans="2:4" x14ac:dyDescent="0.25">
      <c r="B780" s="7">
        <v>6517</v>
      </c>
      <c r="C780" s="74">
        <v>1</v>
      </c>
      <c r="D780" s="74">
        <v>1</v>
      </c>
    </row>
    <row r="781" spans="2:4" x14ac:dyDescent="0.25">
      <c r="B781" s="7">
        <v>6518</v>
      </c>
      <c r="C781" s="74">
        <v>1</v>
      </c>
      <c r="D781" s="74">
        <v>1</v>
      </c>
    </row>
    <row r="782" spans="2:4" x14ac:dyDescent="0.25">
      <c r="B782" s="6">
        <v>5987</v>
      </c>
      <c r="C782" s="74">
        <v>1</v>
      </c>
      <c r="D782" s="74">
        <v>1</v>
      </c>
    </row>
    <row r="783" spans="2:4" x14ac:dyDescent="0.25">
      <c r="B783" s="7">
        <v>6515</v>
      </c>
      <c r="C783" s="74">
        <v>1</v>
      </c>
      <c r="D783" s="74">
        <v>1</v>
      </c>
    </row>
    <row r="784" spans="2:4" x14ac:dyDescent="0.25">
      <c r="B784" s="6">
        <v>5985</v>
      </c>
      <c r="C784" s="74">
        <v>1</v>
      </c>
      <c r="D784" s="74">
        <v>1</v>
      </c>
    </row>
    <row r="785" spans="2:4" x14ac:dyDescent="0.25">
      <c r="B785" s="7">
        <v>6514</v>
      </c>
      <c r="C785" s="74">
        <v>1</v>
      </c>
      <c r="D785" s="74">
        <v>1</v>
      </c>
    </row>
    <row r="786" spans="2:4" x14ac:dyDescent="0.25">
      <c r="B786" s="6">
        <v>5979</v>
      </c>
      <c r="C786" s="74">
        <v>1</v>
      </c>
      <c r="D786" s="74">
        <v>1</v>
      </c>
    </row>
    <row r="787" spans="2:4" x14ac:dyDescent="0.25">
      <c r="B787" s="7">
        <v>6508</v>
      </c>
      <c r="C787" s="74">
        <v>1</v>
      </c>
      <c r="D787" s="74">
        <v>1</v>
      </c>
    </row>
    <row r="788" spans="2:4" x14ac:dyDescent="0.25">
      <c r="B788" s="6">
        <v>5978</v>
      </c>
      <c r="C788" s="74">
        <v>1</v>
      </c>
      <c r="D788" s="74">
        <v>1</v>
      </c>
    </row>
    <row r="789" spans="2:4" x14ac:dyDescent="0.25">
      <c r="B789" s="7">
        <v>6507</v>
      </c>
      <c r="C789" s="74">
        <v>1</v>
      </c>
      <c r="D789" s="74">
        <v>1</v>
      </c>
    </row>
    <row r="790" spans="2:4" x14ac:dyDescent="0.25">
      <c r="B790" s="6">
        <v>5976</v>
      </c>
      <c r="C790" s="74">
        <v>1</v>
      </c>
      <c r="D790" s="74">
        <v>1</v>
      </c>
    </row>
    <row r="791" spans="2:4" x14ac:dyDescent="0.25">
      <c r="B791" s="7">
        <v>6505</v>
      </c>
      <c r="C791" s="74">
        <v>1</v>
      </c>
      <c r="D791" s="74">
        <v>1</v>
      </c>
    </row>
    <row r="792" spans="2:4" x14ac:dyDescent="0.25">
      <c r="B792" s="6">
        <v>5974</v>
      </c>
      <c r="C792" s="74">
        <v>1</v>
      </c>
      <c r="D792" s="74">
        <v>1</v>
      </c>
    </row>
    <row r="793" spans="2:4" x14ac:dyDescent="0.25">
      <c r="B793" s="7">
        <v>6503</v>
      </c>
      <c r="C793" s="74">
        <v>1</v>
      </c>
      <c r="D793" s="74">
        <v>1</v>
      </c>
    </row>
    <row r="794" spans="2:4" x14ac:dyDescent="0.25">
      <c r="B794" s="6">
        <v>5973</v>
      </c>
      <c r="C794" s="74">
        <v>1</v>
      </c>
      <c r="D794" s="74">
        <v>1</v>
      </c>
    </row>
    <row r="795" spans="2:4" x14ac:dyDescent="0.25">
      <c r="B795" s="7">
        <v>6502</v>
      </c>
      <c r="C795" s="74">
        <v>1</v>
      </c>
      <c r="D795" s="74">
        <v>1</v>
      </c>
    </row>
    <row r="796" spans="2:4" x14ac:dyDescent="0.25">
      <c r="B796" s="6">
        <v>5971</v>
      </c>
      <c r="C796" s="74">
        <v>1</v>
      </c>
      <c r="D796" s="74">
        <v>1</v>
      </c>
    </row>
    <row r="797" spans="2:4" x14ac:dyDescent="0.25">
      <c r="B797" s="7">
        <v>6500</v>
      </c>
      <c r="C797" s="74">
        <v>1</v>
      </c>
      <c r="D797" s="74">
        <v>1</v>
      </c>
    </row>
    <row r="798" spans="2:4" x14ac:dyDescent="0.25">
      <c r="B798" s="6">
        <v>5970</v>
      </c>
      <c r="C798" s="74">
        <v>1</v>
      </c>
      <c r="D798" s="74">
        <v>1</v>
      </c>
    </row>
    <row r="799" spans="2:4" x14ac:dyDescent="0.25">
      <c r="B799" s="7">
        <v>6499</v>
      </c>
      <c r="C799" s="74">
        <v>1</v>
      </c>
      <c r="D799" s="74">
        <v>1</v>
      </c>
    </row>
    <row r="800" spans="2:4" x14ac:dyDescent="0.25">
      <c r="B800" s="6">
        <v>5969</v>
      </c>
      <c r="C800" s="74">
        <v>2</v>
      </c>
      <c r="D800" s="74">
        <v>2</v>
      </c>
    </row>
    <row r="801" spans="2:4" x14ac:dyDescent="0.25">
      <c r="B801" s="7">
        <v>6497</v>
      </c>
      <c r="C801" s="74">
        <v>1</v>
      </c>
      <c r="D801" s="74">
        <v>1</v>
      </c>
    </row>
    <row r="802" spans="2:4" x14ac:dyDescent="0.25">
      <c r="B802" s="7">
        <v>6498</v>
      </c>
      <c r="C802" s="74">
        <v>1</v>
      </c>
      <c r="D802" s="74">
        <v>1</v>
      </c>
    </row>
    <row r="803" spans="2:4" x14ac:dyDescent="0.25">
      <c r="B803" s="6">
        <v>5963</v>
      </c>
      <c r="C803" s="74">
        <v>5</v>
      </c>
      <c r="D803" s="74">
        <v>5</v>
      </c>
    </row>
    <row r="804" spans="2:4" x14ac:dyDescent="0.25">
      <c r="B804" s="7">
        <v>6479</v>
      </c>
      <c r="C804" s="74">
        <v>1</v>
      </c>
      <c r="D804" s="74">
        <v>1</v>
      </c>
    </row>
    <row r="805" spans="2:4" x14ac:dyDescent="0.25">
      <c r="B805" s="7">
        <v>6480</v>
      </c>
      <c r="C805" s="74">
        <v>1</v>
      </c>
      <c r="D805" s="74">
        <v>1</v>
      </c>
    </row>
    <row r="806" spans="2:4" x14ac:dyDescent="0.25">
      <c r="B806" s="7">
        <v>6481</v>
      </c>
      <c r="C806" s="74">
        <v>1</v>
      </c>
      <c r="D806" s="74">
        <v>1</v>
      </c>
    </row>
    <row r="807" spans="2:4" x14ac:dyDescent="0.25">
      <c r="B807" s="7">
        <v>6482</v>
      </c>
      <c r="C807" s="74">
        <v>1</v>
      </c>
      <c r="D807" s="74">
        <v>1</v>
      </c>
    </row>
    <row r="808" spans="2:4" x14ac:dyDescent="0.25">
      <c r="B808" s="7">
        <v>6483</v>
      </c>
      <c r="C808" s="74">
        <v>1</v>
      </c>
      <c r="D808" s="74">
        <v>1</v>
      </c>
    </row>
    <row r="809" spans="2:4" x14ac:dyDescent="0.25">
      <c r="B809" s="6">
        <v>5972</v>
      </c>
      <c r="C809" s="74">
        <v>1</v>
      </c>
      <c r="D809" s="74">
        <v>1</v>
      </c>
    </row>
    <row r="810" spans="2:4" x14ac:dyDescent="0.25">
      <c r="B810" s="7">
        <v>6501</v>
      </c>
      <c r="C810" s="74">
        <v>1</v>
      </c>
      <c r="D810" s="74">
        <v>1</v>
      </c>
    </row>
    <row r="811" spans="2:4" x14ac:dyDescent="0.25">
      <c r="B811" s="6">
        <v>5966</v>
      </c>
      <c r="C811" s="74">
        <v>1</v>
      </c>
      <c r="D811" s="74">
        <v>1</v>
      </c>
    </row>
    <row r="812" spans="2:4" x14ac:dyDescent="0.25">
      <c r="B812" s="7">
        <v>6492</v>
      </c>
      <c r="C812" s="74">
        <v>1</v>
      </c>
      <c r="D812" s="74">
        <v>1</v>
      </c>
    </row>
    <row r="813" spans="2:4" x14ac:dyDescent="0.25">
      <c r="B813" s="6">
        <v>5967</v>
      </c>
      <c r="C813" s="74">
        <v>1</v>
      </c>
      <c r="D813" s="74">
        <v>1</v>
      </c>
    </row>
    <row r="814" spans="2:4" x14ac:dyDescent="0.25">
      <c r="B814" s="7">
        <v>6493</v>
      </c>
      <c r="C814" s="74">
        <v>1</v>
      </c>
      <c r="D814" s="74">
        <v>1</v>
      </c>
    </row>
    <row r="815" spans="2:4" x14ac:dyDescent="0.25">
      <c r="B815" s="6">
        <v>5965</v>
      </c>
      <c r="C815" s="74">
        <v>1</v>
      </c>
      <c r="D815" s="74">
        <v>1</v>
      </c>
    </row>
    <row r="816" spans="2:4" x14ac:dyDescent="0.25">
      <c r="B816" s="7">
        <v>6491</v>
      </c>
      <c r="C816" s="74">
        <v>1</v>
      </c>
      <c r="D816" s="74">
        <v>1</v>
      </c>
    </row>
    <row r="817" spans="2:4" x14ac:dyDescent="0.25">
      <c r="B817" s="6">
        <v>5964</v>
      </c>
      <c r="C817" s="74">
        <v>7</v>
      </c>
      <c r="D817" s="74">
        <v>7</v>
      </c>
    </row>
    <row r="818" spans="2:4" x14ac:dyDescent="0.25">
      <c r="B818" s="7">
        <v>6484</v>
      </c>
      <c r="C818" s="74">
        <v>1</v>
      </c>
      <c r="D818" s="74">
        <v>1</v>
      </c>
    </row>
    <row r="819" spans="2:4" x14ac:dyDescent="0.25">
      <c r="B819" s="7">
        <v>6485</v>
      </c>
      <c r="C819" s="74">
        <v>1</v>
      </c>
      <c r="D819" s="74">
        <v>1</v>
      </c>
    </row>
    <row r="820" spans="2:4" x14ac:dyDescent="0.25">
      <c r="B820" s="7">
        <v>6486</v>
      </c>
      <c r="C820" s="74">
        <v>1</v>
      </c>
      <c r="D820" s="74">
        <v>1</v>
      </c>
    </row>
    <row r="821" spans="2:4" x14ac:dyDescent="0.25">
      <c r="B821" s="7">
        <v>6487</v>
      </c>
      <c r="C821" s="74">
        <v>1</v>
      </c>
      <c r="D821" s="74">
        <v>1</v>
      </c>
    </row>
    <row r="822" spans="2:4" x14ac:dyDescent="0.25">
      <c r="B822" s="7">
        <v>6488</v>
      </c>
      <c r="C822" s="74">
        <v>1</v>
      </c>
      <c r="D822" s="74">
        <v>1</v>
      </c>
    </row>
    <row r="823" spans="2:4" x14ac:dyDescent="0.25">
      <c r="B823" s="7">
        <v>6489</v>
      </c>
      <c r="C823" s="74">
        <v>1</v>
      </c>
      <c r="D823" s="74">
        <v>1</v>
      </c>
    </row>
    <row r="824" spans="2:4" x14ac:dyDescent="0.25">
      <c r="B824" s="7">
        <v>6490</v>
      </c>
      <c r="C824" s="74">
        <v>1</v>
      </c>
      <c r="D824" s="74">
        <v>1</v>
      </c>
    </row>
    <row r="825" spans="2:4" x14ac:dyDescent="0.25">
      <c r="B825" s="6">
        <v>5962</v>
      </c>
      <c r="C825" s="74">
        <v>1</v>
      </c>
      <c r="D825" s="74">
        <v>1</v>
      </c>
    </row>
    <row r="826" spans="2:4" x14ac:dyDescent="0.25">
      <c r="B826" s="7">
        <v>6478</v>
      </c>
      <c r="C826" s="74">
        <v>1</v>
      </c>
      <c r="D826" s="74">
        <v>1</v>
      </c>
    </row>
    <row r="827" spans="2:4" x14ac:dyDescent="0.25">
      <c r="B827" s="6">
        <v>5961</v>
      </c>
      <c r="C827" s="74">
        <v>2</v>
      </c>
      <c r="D827" s="74">
        <v>2</v>
      </c>
    </row>
    <row r="828" spans="2:4" x14ac:dyDescent="0.25">
      <c r="B828" s="7">
        <v>6476</v>
      </c>
      <c r="C828" s="74">
        <v>1</v>
      </c>
      <c r="D828" s="74">
        <v>1</v>
      </c>
    </row>
    <row r="829" spans="2:4" x14ac:dyDescent="0.25">
      <c r="B829" s="7">
        <v>6477</v>
      </c>
      <c r="C829" s="74">
        <v>1</v>
      </c>
      <c r="D829" s="74">
        <v>1</v>
      </c>
    </row>
    <row r="830" spans="2:4" x14ac:dyDescent="0.25">
      <c r="B830" s="6">
        <v>5960</v>
      </c>
      <c r="C830" s="74">
        <v>8</v>
      </c>
      <c r="D830" s="74">
        <v>8</v>
      </c>
    </row>
    <row r="831" spans="2:4" x14ac:dyDescent="0.25">
      <c r="B831" s="7">
        <v>6468</v>
      </c>
      <c r="C831" s="74">
        <v>1</v>
      </c>
      <c r="D831" s="74">
        <v>1</v>
      </c>
    </row>
    <row r="832" spans="2:4" x14ac:dyDescent="0.25">
      <c r="B832" s="7">
        <v>6469</v>
      </c>
      <c r="C832" s="74">
        <v>1</v>
      </c>
      <c r="D832" s="74">
        <v>1</v>
      </c>
    </row>
    <row r="833" spans="2:4" x14ac:dyDescent="0.25">
      <c r="B833" s="7">
        <v>6470</v>
      </c>
      <c r="C833" s="74">
        <v>1</v>
      </c>
      <c r="D833" s="74">
        <v>1</v>
      </c>
    </row>
    <row r="834" spans="2:4" x14ac:dyDescent="0.25">
      <c r="B834" s="7">
        <v>6471</v>
      </c>
      <c r="C834" s="74">
        <v>1</v>
      </c>
      <c r="D834" s="74">
        <v>1</v>
      </c>
    </row>
    <row r="835" spans="2:4" x14ac:dyDescent="0.25">
      <c r="B835" s="7">
        <v>6472</v>
      </c>
      <c r="C835" s="74">
        <v>1</v>
      </c>
      <c r="D835" s="74">
        <v>1</v>
      </c>
    </row>
    <row r="836" spans="2:4" x14ac:dyDescent="0.25">
      <c r="B836" s="7">
        <v>6473</v>
      </c>
      <c r="C836" s="74">
        <v>1</v>
      </c>
      <c r="D836" s="74">
        <v>1</v>
      </c>
    </row>
    <row r="837" spans="2:4" x14ac:dyDescent="0.25">
      <c r="B837" s="7">
        <v>6474</v>
      </c>
      <c r="C837" s="74">
        <v>1</v>
      </c>
      <c r="D837" s="74">
        <v>1</v>
      </c>
    </row>
    <row r="838" spans="2:4" x14ac:dyDescent="0.25">
      <c r="B838" s="7">
        <v>6475</v>
      </c>
      <c r="C838" s="74">
        <v>1</v>
      </c>
      <c r="D838" s="74">
        <v>1</v>
      </c>
    </row>
    <row r="839" spans="2:4" x14ac:dyDescent="0.25">
      <c r="B839" s="6">
        <v>5959</v>
      </c>
      <c r="C839" s="74">
        <v>4</v>
      </c>
      <c r="D839" s="74">
        <v>4</v>
      </c>
    </row>
    <row r="840" spans="2:4" x14ac:dyDescent="0.25">
      <c r="B840" s="7">
        <v>6464</v>
      </c>
      <c r="C840" s="74">
        <v>1</v>
      </c>
      <c r="D840" s="74">
        <v>1</v>
      </c>
    </row>
    <row r="841" spans="2:4" x14ac:dyDescent="0.25">
      <c r="B841" s="7">
        <v>6465</v>
      </c>
      <c r="C841" s="74">
        <v>1</v>
      </c>
      <c r="D841" s="74">
        <v>1</v>
      </c>
    </row>
    <row r="842" spans="2:4" x14ac:dyDescent="0.25">
      <c r="B842" s="7">
        <v>6466</v>
      </c>
      <c r="C842" s="74">
        <v>1</v>
      </c>
      <c r="D842" s="74">
        <v>1</v>
      </c>
    </row>
    <row r="843" spans="2:4" x14ac:dyDescent="0.25">
      <c r="B843" s="7">
        <v>6467</v>
      </c>
      <c r="C843" s="74">
        <v>1</v>
      </c>
      <c r="D843" s="74">
        <v>1</v>
      </c>
    </row>
    <row r="844" spans="2:4" x14ac:dyDescent="0.25">
      <c r="B844" s="6">
        <v>5958</v>
      </c>
      <c r="C844" s="74">
        <v>3</v>
      </c>
      <c r="D844" s="74">
        <v>3</v>
      </c>
    </row>
    <row r="845" spans="2:4" x14ac:dyDescent="0.25">
      <c r="B845" s="7">
        <v>6461</v>
      </c>
      <c r="C845" s="74">
        <v>1</v>
      </c>
      <c r="D845" s="74">
        <v>1</v>
      </c>
    </row>
    <row r="846" spans="2:4" x14ac:dyDescent="0.25">
      <c r="B846" s="7">
        <v>6462</v>
      </c>
      <c r="C846" s="74">
        <v>1</v>
      </c>
      <c r="D846" s="74">
        <v>1</v>
      </c>
    </row>
    <row r="847" spans="2:4" x14ac:dyDescent="0.25">
      <c r="B847" s="7">
        <v>6463</v>
      </c>
      <c r="C847" s="74">
        <v>1</v>
      </c>
      <c r="D847" s="74">
        <v>1</v>
      </c>
    </row>
    <row r="848" spans="2:4" x14ac:dyDescent="0.25">
      <c r="B848" s="6">
        <v>5957</v>
      </c>
      <c r="C848" s="74">
        <v>1</v>
      </c>
      <c r="D848" s="74">
        <v>1</v>
      </c>
    </row>
    <row r="849" spans="2:4" x14ac:dyDescent="0.25">
      <c r="B849" s="7">
        <v>6460</v>
      </c>
      <c r="C849" s="74">
        <v>1</v>
      </c>
      <c r="D849" s="74">
        <v>1</v>
      </c>
    </row>
    <row r="850" spans="2:4" x14ac:dyDescent="0.25">
      <c r="B850" s="6">
        <v>5946</v>
      </c>
      <c r="C850" s="74">
        <v>3</v>
      </c>
      <c r="D850" s="74">
        <v>3</v>
      </c>
    </row>
    <row r="851" spans="2:4" x14ac:dyDescent="0.25">
      <c r="B851" s="7">
        <v>6442</v>
      </c>
      <c r="C851" s="74">
        <v>1</v>
      </c>
      <c r="D851" s="74">
        <v>1</v>
      </c>
    </row>
    <row r="852" spans="2:4" x14ac:dyDescent="0.25">
      <c r="B852" s="7">
        <v>6443</v>
      </c>
      <c r="C852" s="74">
        <v>1</v>
      </c>
      <c r="D852" s="74">
        <v>1</v>
      </c>
    </row>
    <row r="853" spans="2:4" x14ac:dyDescent="0.25">
      <c r="B853" s="7">
        <v>6444</v>
      </c>
      <c r="C853" s="74">
        <v>1</v>
      </c>
      <c r="D853" s="74">
        <v>1</v>
      </c>
    </row>
    <row r="854" spans="2:4" x14ac:dyDescent="0.25">
      <c r="B854" s="6">
        <v>5956</v>
      </c>
      <c r="C854" s="74">
        <v>1</v>
      </c>
      <c r="D854" s="74">
        <v>1</v>
      </c>
    </row>
    <row r="855" spans="2:4" x14ac:dyDescent="0.25">
      <c r="B855" s="7">
        <v>6459</v>
      </c>
      <c r="C855" s="74">
        <v>1</v>
      </c>
      <c r="D855" s="74">
        <v>1</v>
      </c>
    </row>
    <row r="856" spans="2:4" x14ac:dyDescent="0.25">
      <c r="B856" s="6">
        <v>5955</v>
      </c>
      <c r="C856" s="74">
        <v>1</v>
      </c>
      <c r="D856" s="74">
        <v>1</v>
      </c>
    </row>
    <row r="857" spans="2:4" x14ac:dyDescent="0.25">
      <c r="B857" s="7">
        <v>6458</v>
      </c>
      <c r="C857" s="74">
        <v>1</v>
      </c>
      <c r="D857" s="74">
        <v>1</v>
      </c>
    </row>
    <row r="858" spans="2:4" x14ac:dyDescent="0.25">
      <c r="B858" s="6">
        <v>5954</v>
      </c>
      <c r="C858" s="74">
        <v>1</v>
      </c>
      <c r="D858" s="74">
        <v>1</v>
      </c>
    </row>
    <row r="859" spans="2:4" x14ac:dyDescent="0.25">
      <c r="B859" s="7">
        <v>6457</v>
      </c>
      <c r="C859" s="74">
        <v>1</v>
      </c>
      <c r="D859" s="74">
        <v>1</v>
      </c>
    </row>
    <row r="860" spans="2:4" x14ac:dyDescent="0.25">
      <c r="B860" s="6">
        <v>5975</v>
      </c>
      <c r="C860" s="74">
        <v>1</v>
      </c>
      <c r="D860" s="74">
        <v>1</v>
      </c>
    </row>
    <row r="861" spans="2:4" x14ac:dyDescent="0.25">
      <c r="B861" s="7">
        <v>6504</v>
      </c>
      <c r="C861" s="74">
        <v>1</v>
      </c>
      <c r="D861" s="74">
        <v>1</v>
      </c>
    </row>
    <row r="862" spans="2:4" x14ac:dyDescent="0.25">
      <c r="B862" s="6">
        <v>5951</v>
      </c>
      <c r="C862" s="74">
        <v>1</v>
      </c>
      <c r="D862" s="74">
        <v>1</v>
      </c>
    </row>
    <row r="863" spans="2:4" x14ac:dyDescent="0.25">
      <c r="B863" s="7">
        <v>6448</v>
      </c>
      <c r="C863" s="74">
        <v>1</v>
      </c>
      <c r="D863" s="74">
        <v>1</v>
      </c>
    </row>
    <row r="864" spans="2:4" x14ac:dyDescent="0.25">
      <c r="B864" s="6">
        <v>5950</v>
      </c>
      <c r="C864" s="74">
        <v>1</v>
      </c>
      <c r="D864" s="74">
        <v>1</v>
      </c>
    </row>
    <row r="865" spans="2:4" x14ac:dyDescent="0.25">
      <c r="B865" s="7">
        <v>6447</v>
      </c>
      <c r="C865" s="74">
        <v>1</v>
      </c>
      <c r="D865" s="74">
        <v>1</v>
      </c>
    </row>
    <row r="866" spans="2:4" x14ac:dyDescent="0.25">
      <c r="B866" s="6">
        <v>5948</v>
      </c>
      <c r="C866" s="74">
        <v>1</v>
      </c>
      <c r="D866" s="74">
        <v>1</v>
      </c>
    </row>
    <row r="867" spans="2:4" x14ac:dyDescent="0.25">
      <c r="B867" s="7">
        <v>6446</v>
      </c>
      <c r="C867" s="74">
        <v>1</v>
      </c>
      <c r="D867" s="74">
        <v>1</v>
      </c>
    </row>
    <row r="868" spans="2:4" x14ac:dyDescent="0.25">
      <c r="B868" s="6">
        <v>5953</v>
      </c>
      <c r="C868" s="74">
        <v>6</v>
      </c>
      <c r="D868" s="74">
        <v>6</v>
      </c>
    </row>
    <row r="869" spans="2:4" x14ac:dyDescent="0.25">
      <c r="B869" s="7">
        <v>6451</v>
      </c>
      <c r="C869" s="74">
        <v>1</v>
      </c>
      <c r="D869" s="74">
        <v>1</v>
      </c>
    </row>
    <row r="870" spans="2:4" x14ac:dyDescent="0.25">
      <c r="B870" s="7">
        <v>6452</v>
      </c>
      <c r="C870" s="74">
        <v>1</v>
      </c>
      <c r="D870" s="74">
        <v>1</v>
      </c>
    </row>
    <row r="871" spans="2:4" x14ac:dyDescent="0.25">
      <c r="B871" s="7">
        <v>6453</v>
      </c>
      <c r="C871" s="74">
        <v>1</v>
      </c>
      <c r="D871" s="74">
        <v>1</v>
      </c>
    </row>
    <row r="872" spans="2:4" x14ac:dyDescent="0.25">
      <c r="B872" s="7">
        <v>6454</v>
      </c>
      <c r="C872" s="74">
        <v>1</v>
      </c>
      <c r="D872" s="74">
        <v>1</v>
      </c>
    </row>
    <row r="873" spans="2:4" x14ac:dyDescent="0.25">
      <c r="B873" s="7">
        <v>6455</v>
      </c>
      <c r="C873" s="74">
        <v>1</v>
      </c>
      <c r="D873" s="74">
        <v>1</v>
      </c>
    </row>
    <row r="874" spans="2:4" x14ac:dyDescent="0.25">
      <c r="B874" s="7">
        <v>6456</v>
      </c>
      <c r="C874" s="74">
        <v>1</v>
      </c>
      <c r="D874" s="74">
        <v>1</v>
      </c>
    </row>
    <row r="875" spans="2:4" x14ac:dyDescent="0.25">
      <c r="B875" s="6">
        <v>5945</v>
      </c>
      <c r="C875" s="74">
        <v>1</v>
      </c>
      <c r="D875" s="74">
        <v>1</v>
      </c>
    </row>
    <row r="876" spans="2:4" x14ac:dyDescent="0.25">
      <c r="B876" s="7">
        <v>6441</v>
      </c>
      <c r="C876" s="74">
        <v>1</v>
      </c>
      <c r="D876" s="74">
        <v>1</v>
      </c>
    </row>
    <row r="877" spans="2:4" x14ac:dyDescent="0.25">
      <c r="B877" s="6">
        <v>5944</v>
      </c>
      <c r="C877" s="74">
        <v>1</v>
      </c>
      <c r="D877" s="74">
        <v>1</v>
      </c>
    </row>
    <row r="878" spans="2:4" x14ac:dyDescent="0.25">
      <c r="B878" s="7">
        <v>6440</v>
      </c>
      <c r="C878" s="74">
        <v>1</v>
      </c>
      <c r="D878" s="74">
        <v>1</v>
      </c>
    </row>
    <row r="879" spans="2:4" x14ac:dyDescent="0.25">
      <c r="B879" s="6">
        <v>5943</v>
      </c>
      <c r="C879" s="74">
        <v>1</v>
      </c>
      <c r="D879" s="74">
        <v>1</v>
      </c>
    </row>
    <row r="880" spans="2:4" x14ac:dyDescent="0.25">
      <c r="B880" s="7">
        <v>6439</v>
      </c>
      <c r="C880" s="74">
        <v>1</v>
      </c>
      <c r="D880" s="74">
        <v>1</v>
      </c>
    </row>
    <row r="881" spans="2:4" x14ac:dyDescent="0.25">
      <c r="B881" s="6">
        <v>5947</v>
      </c>
      <c r="C881" s="74">
        <v>1</v>
      </c>
      <c r="D881" s="74">
        <v>1</v>
      </c>
    </row>
    <row r="882" spans="2:4" x14ac:dyDescent="0.25">
      <c r="B882" s="7">
        <v>6445</v>
      </c>
      <c r="C882" s="74">
        <v>1</v>
      </c>
      <c r="D882" s="74">
        <v>1</v>
      </c>
    </row>
    <row r="883" spans="2:4" x14ac:dyDescent="0.25">
      <c r="B883" s="6">
        <v>5941</v>
      </c>
      <c r="C883" s="74">
        <v>1</v>
      </c>
      <c r="D883" s="74">
        <v>1</v>
      </c>
    </row>
    <row r="884" spans="2:4" x14ac:dyDescent="0.25">
      <c r="B884" s="7">
        <v>6437</v>
      </c>
      <c r="C884" s="74">
        <v>1</v>
      </c>
      <c r="D884" s="74">
        <v>1</v>
      </c>
    </row>
    <row r="885" spans="2:4" x14ac:dyDescent="0.25">
      <c r="B885" s="6">
        <v>5940</v>
      </c>
      <c r="C885" s="74">
        <v>5</v>
      </c>
      <c r="D885" s="74">
        <v>5</v>
      </c>
    </row>
    <row r="886" spans="2:4" x14ac:dyDescent="0.25">
      <c r="B886" s="7">
        <v>6432</v>
      </c>
      <c r="C886" s="74">
        <v>1</v>
      </c>
      <c r="D886" s="74">
        <v>1</v>
      </c>
    </row>
    <row r="887" spans="2:4" x14ac:dyDescent="0.25">
      <c r="B887" s="7">
        <v>6433</v>
      </c>
      <c r="C887" s="74">
        <v>1</v>
      </c>
      <c r="D887" s="74">
        <v>1</v>
      </c>
    </row>
    <row r="888" spans="2:4" x14ac:dyDescent="0.25">
      <c r="B888" s="7">
        <v>6434</v>
      </c>
      <c r="C888" s="74">
        <v>1</v>
      </c>
      <c r="D888" s="74">
        <v>1</v>
      </c>
    </row>
    <row r="889" spans="2:4" x14ac:dyDescent="0.25">
      <c r="B889" s="7">
        <v>6435</v>
      </c>
      <c r="C889" s="74">
        <v>1</v>
      </c>
      <c r="D889" s="74">
        <v>1</v>
      </c>
    </row>
    <row r="890" spans="2:4" x14ac:dyDescent="0.25">
      <c r="B890" s="7">
        <v>6436</v>
      </c>
      <c r="C890" s="74">
        <v>1</v>
      </c>
      <c r="D890" s="74">
        <v>1</v>
      </c>
    </row>
    <row r="891" spans="2:4" x14ac:dyDescent="0.25">
      <c r="B891" s="6">
        <v>5939</v>
      </c>
      <c r="C891" s="74">
        <v>1</v>
      </c>
      <c r="D891" s="74">
        <v>1</v>
      </c>
    </row>
    <row r="892" spans="2:4" x14ac:dyDescent="0.25">
      <c r="B892" s="7">
        <v>6431</v>
      </c>
      <c r="C892" s="74">
        <v>1</v>
      </c>
      <c r="D892" s="74">
        <v>1</v>
      </c>
    </row>
    <row r="893" spans="2:4" x14ac:dyDescent="0.25">
      <c r="B893" s="6">
        <v>5938</v>
      </c>
      <c r="C893" s="74">
        <v>1</v>
      </c>
      <c r="D893" s="74">
        <v>1</v>
      </c>
    </row>
    <row r="894" spans="2:4" x14ac:dyDescent="0.25">
      <c r="B894" s="7">
        <v>6430</v>
      </c>
      <c r="C894" s="74">
        <v>1</v>
      </c>
      <c r="D894" s="74">
        <v>1</v>
      </c>
    </row>
    <row r="895" spans="2:4" x14ac:dyDescent="0.25">
      <c r="B895" s="6">
        <v>5937</v>
      </c>
      <c r="C895" s="74">
        <v>1</v>
      </c>
      <c r="D895" s="74">
        <v>1</v>
      </c>
    </row>
    <row r="896" spans="2:4" x14ac:dyDescent="0.25">
      <c r="B896" s="7">
        <v>6429</v>
      </c>
      <c r="C896" s="74">
        <v>1</v>
      </c>
      <c r="D896" s="74">
        <v>1</v>
      </c>
    </row>
    <row r="897" spans="2:4" x14ac:dyDescent="0.25">
      <c r="B897" s="6">
        <v>5935</v>
      </c>
      <c r="C897" s="74">
        <v>1</v>
      </c>
      <c r="D897" s="74">
        <v>1</v>
      </c>
    </row>
    <row r="898" spans="2:4" x14ac:dyDescent="0.25">
      <c r="B898" s="7">
        <v>6427</v>
      </c>
      <c r="C898" s="74">
        <v>1</v>
      </c>
      <c r="D898" s="74">
        <v>1</v>
      </c>
    </row>
    <row r="899" spans="2:4" x14ac:dyDescent="0.25">
      <c r="B899" s="6">
        <v>5934</v>
      </c>
      <c r="C899" s="74">
        <v>1</v>
      </c>
      <c r="D899" s="74">
        <v>1</v>
      </c>
    </row>
    <row r="900" spans="2:4" x14ac:dyDescent="0.25">
      <c r="B900" s="7">
        <v>6426</v>
      </c>
      <c r="C900" s="74">
        <v>1</v>
      </c>
      <c r="D900" s="74">
        <v>1</v>
      </c>
    </row>
    <row r="901" spans="2:4" x14ac:dyDescent="0.25">
      <c r="B901" s="6">
        <v>5933</v>
      </c>
      <c r="C901" s="74">
        <v>1</v>
      </c>
      <c r="D901" s="74">
        <v>1</v>
      </c>
    </row>
    <row r="902" spans="2:4" x14ac:dyDescent="0.25">
      <c r="B902" s="7">
        <v>6425</v>
      </c>
      <c r="C902" s="74">
        <v>1</v>
      </c>
      <c r="D902" s="74">
        <v>1</v>
      </c>
    </row>
    <row r="903" spans="2:4" x14ac:dyDescent="0.25">
      <c r="B903" s="6">
        <v>5932</v>
      </c>
      <c r="C903" s="74">
        <v>1</v>
      </c>
      <c r="D903" s="74">
        <v>1</v>
      </c>
    </row>
    <row r="904" spans="2:4" x14ac:dyDescent="0.25">
      <c r="B904" s="7">
        <v>6424</v>
      </c>
      <c r="C904" s="74">
        <v>1</v>
      </c>
      <c r="D904" s="74">
        <v>1</v>
      </c>
    </row>
    <row r="905" spans="2:4" x14ac:dyDescent="0.25">
      <c r="B905" s="6">
        <v>5931</v>
      </c>
      <c r="C905" s="74">
        <v>1</v>
      </c>
      <c r="D905" s="74">
        <v>1</v>
      </c>
    </row>
    <row r="906" spans="2:4" x14ac:dyDescent="0.25">
      <c r="B906" s="7">
        <v>6423</v>
      </c>
      <c r="C906" s="74">
        <v>1</v>
      </c>
      <c r="D906" s="74">
        <v>1</v>
      </c>
    </row>
    <row r="907" spans="2:4" x14ac:dyDescent="0.25">
      <c r="B907" s="6">
        <v>5952</v>
      </c>
      <c r="C907" s="74">
        <v>2</v>
      </c>
      <c r="D907" s="74">
        <v>2</v>
      </c>
    </row>
    <row r="908" spans="2:4" x14ac:dyDescent="0.25">
      <c r="B908" s="7">
        <v>6449</v>
      </c>
      <c r="C908" s="74">
        <v>1</v>
      </c>
      <c r="D908" s="74">
        <v>1</v>
      </c>
    </row>
    <row r="909" spans="2:4" x14ac:dyDescent="0.25">
      <c r="B909" s="7">
        <v>6450</v>
      </c>
      <c r="C909" s="74">
        <v>1</v>
      </c>
      <c r="D909" s="74">
        <v>1</v>
      </c>
    </row>
    <row r="910" spans="2:4" x14ac:dyDescent="0.25">
      <c r="B910" s="6">
        <v>5942</v>
      </c>
      <c r="C910" s="74">
        <v>1</v>
      </c>
      <c r="D910" s="74">
        <v>1</v>
      </c>
    </row>
    <row r="911" spans="2:4" x14ac:dyDescent="0.25">
      <c r="B911" s="7">
        <v>6438</v>
      </c>
      <c r="C911" s="74">
        <v>1</v>
      </c>
      <c r="D911" s="74">
        <v>1</v>
      </c>
    </row>
    <row r="912" spans="2:4" x14ac:dyDescent="0.25">
      <c r="B912" s="6">
        <v>5936</v>
      </c>
      <c r="C912" s="74">
        <v>1</v>
      </c>
      <c r="D912" s="74">
        <v>1</v>
      </c>
    </row>
    <row r="913" spans="2:4" x14ac:dyDescent="0.25">
      <c r="B913" s="7">
        <v>6428</v>
      </c>
      <c r="C913" s="74">
        <v>1</v>
      </c>
      <c r="D913" s="74">
        <v>1</v>
      </c>
    </row>
    <row r="914" spans="2:4" x14ac:dyDescent="0.25">
      <c r="B914" s="6">
        <v>5930</v>
      </c>
      <c r="C914" s="74">
        <v>1</v>
      </c>
      <c r="D914" s="74">
        <v>1</v>
      </c>
    </row>
    <row r="915" spans="2:4" x14ac:dyDescent="0.25">
      <c r="B915" s="7">
        <v>6422</v>
      </c>
      <c r="C915" s="74">
        <v>1</v>
      </c>
      <c r="D915" s="74">
        <v>1</v>
      </c>
    </row>
    <row r="916" spans="2:4" x14ac:dyDescent="0.25">
      <c r="B916" s="6">
        <v>5929</v>
      </c>
      <c r="C916" s="74">
        <v>1</v>
      </c>
      <c r="D916" s="74">
        <v>1</v>
      </c>
    </row>
    <row r="917" spans="2:4" x14ac:dyDescent="0.25">
      <c r="B917" s="7">
        <v>6421</v>
      </c>
      <c r="C917" s="74">
        <v>1</v>
      </c>
      <c r="D917" s="74">
        <v>1</v>
      </c>
    </row>
    <row r="918" spans="2:4" x14ac:dyDescent="0.25">
      <c r="B918" s="6">
        <v>5927</v>
      </c>
      <c r="C918" s="74">
        <v>1</v>
      </c>
      <c r="D918" s="74">
        <v>1</v>
      </c>
    </row>
    <row r="919" spans="2:4" x14ac:dyDescent="0.25">
      <c r="B919" s="7">
        <v>6416</v>
      </c>
      <c r="C919" s="74">
        <v>1</v>
      </c>
      <c r="D919" s="74">
        <v>1</v>
      </c>
    </row>
    <row r="920" spans="2:4" x14ac:dyDescent="0.25">
      <c r="B920" s="6">
        <v>5926</v>
      </c>
      <c r="C920" s="74">
        <v>1</v>
      </c>
      <c r="D920" s="74">
        <v>1</v>
      </c>
    </row>
    <row r="921" spans="2:4" x14ac:dyDescent="0.25">
      <c r="B921" s="7">
        <v>6415</v>
      </c>
      <c r="C921" s="74">
        <v>1</v>
      </c>
      <c r="D921" s="74">
        <v>1</v>
      </c>
    </row>
    <row r="922" spans="2:4" x14ac:dyDescent="0.25">
      <c r="B922" s="6">
        <v>5925</v>
      </c>
      <c r="C922" s="74">
        <v>1</v>
      </c>
      <c r="D922" s="74">
        <v>1</v>
      </c>
    </row>
    <row r="923" spans="2:4" x14ac:dyDescent="0.25">
      <c r="B923" s="7">
        <v>6414</v>
      </c>
      <c r="C923" s="74">
        <v>1</v>
      </c>
      <c r="D923" s="74">
        <v>1</v>
      </c>
    </row>
    <row r="924" spans="2:4" x14ac:dyDescent="0.25">
      <c r="B924" s="6">
        <v>5924</v>
      </c>
      <c r="C924" s="74">
        <v>1</v>
      </c>
      <c r="D924" s="74">
        <v>1</v>
      </c>
    </row>
    <row r="925" spans="2:4" x14ac:dyDescent="0.25">
      <c r="B925" s="7">
        <v>6413</v>
      </c>
      <c r="C925" s="74">
        <v>1</v>
      </c>
      <c r="D925" s="74">
        <v>1</v>
      </c>
    </row>
    <row r="926" spans="2:4" x14ac:dyDescent="0.25">
      <c r="B926" s="6">
        <v>5928</v>
      </c>
      <c r="C926" s="74">
        <v>4</v>
      </c>
      <c r="D926" s="74">
        <v>4</v>
      </c>
    </row>
    <row r="927" spans="2:4" x14ac:dyDescent="0.25">
      <c r="B927" s="7">
        <v>6417</v>
      </c>
      <c r="C927" s="74">
        <v>1</v>
      </c>
      <c r="D927" s="74">
        <v>1</v>
      </c>
    </row>
    <row r="928" spans="2:4" x14ac:dyDescent="0.25">
      <c r="B928" s="7">
        <v>6418</v>
      </c>
      <c r="C928" s="74">
        <v>1</v>
      </c>
      <c r="D928" s="74">
        <v>1</v>
      </c>
    </row>
    <row r="929" spans="2:4" x14ac:dyDescent="0.25">
      <c r="B929" s="7">
        <v>6419</v>
      </c>
      <c r="C929" s="74">
        <v>1</v>
      </c>
      <c r="D929" s="74">
        <v>1</v>
      </c>
    </row>
    <row r="930" spans="2:4" x14ac:dyDescent="0.25">
      <c r="B930" s="7">
        <v>6420</v>
      </c>
      <c r="C930" s="74">
        <v>1</v>
      </c>
      <c r="D930" s="74">
        <v>1</v>
      </c>
    </row>
    <row r="931" spans="2:4" x14ac:dyDescent="0.25">
      <c r="B931" s="6">
        <v>5923</v>
      </c>
      <c r="C931" s="74">
        <v>9</v>
      </c>
      <c r="D931" s="74">
        <v>9</v>
      </c>
    </row>
    <row r="932" spans="2:4" x14ac:dyDescent="0.25">
      <c r="B932" s="7">
        <v>6404</v>
      </c>
      <c r="C932" s="74">
        <v>1</v>
      </c>
      <c r="D932" s="74">
        <v>1</v>
      </c>
    </row>
    <row r="933" spans="2:4" x14ac:dyDescent="0.25">
      <c r="B933" s="7">
        <v>6405</v>
      </c>
      <c r="C933" s="74">
        <v>1</v>
      </c>
      <c r="D933" s="74">
        <v>1</v>
      </c>
    </row>
    <row r="934" spans="2:4" x14ac:dyDescent="0.25">
      <c r="B934" s="7">
        <v>6406</v>
      </c>
      <c r="C934" s="74">
        <v>1</v>
      </c>
      <c r="D934" s="74">
        <v>1</v>
      </c>
    </row>
    <row r="935" spans="2:4" x14ac:dyDescent="0.25">
      <c r="B935" s="7">
        <v>6407</v>
      </c>
      <c r="C935" s="74">
        <v>1</v>
      </c>
      <c r="D935" s="74">
        <v>1</v>
      </c>
    </row>
    <row r="936" spans="2:4" x14ac:dyDescent="0.25">
      <c r="B936" s="7">
        <v>6408</v>
      </c>
      <c r="C936" s="74">
        <v>1</v>
      </c>
      <c r="D936" s="74">
        <v>1</v>
      </c>
    </row>
    <row r="937" spans="2:4" x14ac:dyDescent="0.25">
      <c r="B937" s="7">
        <v>6409</v>
      </c>
      <c r="C937" s="74">
        <v>1</v>
      </c>
      <c r="D937" s="74">
        <v>1</v>
      </c>
    </row>
    <row r="938" spans="2:4" x14ac:dyDescent="0.25">
      <c r="B938" s="7">
        <v>6410</v>
      </c>
      <c r="C938" s="74">
        <v>1</v>
      </c>
      <c r="D938" s="74">
        <v>1</v>
      </c>
    </row>
    <row r="939" spans="2:4" x14ac:dyDescent="0.25">
      <c r="B939" s="7">
        <v>6411</v>
      </c>
      <c r="C939" s="74">
        <v>1</v>
      </c>
      <c r="D939" s="74">
        <v>1</v>
      </c>
    </row>
    <row r="940" spans="2:4" x14ac:dyDescent="0.25">
      <c r="B940" s="7">
        <v>6412</v>
      </c>
      <c r="C940" s="74">
        <v>1</v>
      </c>
      <c r="D940" s="74">
        <v>1</v>
      </c>
    </row>
    <row r="941" spans="2:4" x14ac:dyDescent="0.25">
      <c r="B941" s="6">
        <v>5921</v>
      </c>
      <c r="C941" s="74">
        <v>1</v>
      </c>
      <c r="D941" s="74">
        <v>1</v>
      </c>
    </row>
    <row r="942" spans="2:4" x14ac:dyDescent="0.25">
      <c r="B942" s="7">
        <v>6402</v>
      </c>
      <c r="C942" s="74">
        <v>1</v>
      </c>
      <c r="D942" s="74">
        <v>1</v>
      </c>
    </row>
    <row r="943" spans="2:4" x14ac:dyDescent="0.25">
      <c r="B943" s="6">
        <v>5920</v>
      </c>
      <c r="C943" s="74">
        <v>1</v>
      </c>
      <c r="D943" s="74">
        <v>1</v>
      </c>
    </row>
    <row r="944" spans="2:4" x14ac:dyDescent="0.25">
      <c r="B944" s="7">
        <v>6401</v>
      </c>
      <c r="C944" s="74">
        <v>1</v>
      </c>
      <c r="D944" s="74">
        <v>1</v>
      </c>
    </row>
    <row r="945" spans="2:4" x14ac:dyDescent="0.25">
      <c r="B945" s="6">
        <v>5919</v>
      </c>
      <c r="C945" s="74">
        <v>1</v>
      </c>
      <c r="D945" s="74">
        <v>1</v>
      </c>
    </row>
    <row r="946" spans="2:4" x14ac:dyDescent="0.25">
      <c r="B946" s="7">
        <v>6400</v>
      </c>
      <c r="C946" s="74">
        <v>1</v>
      </c>
      <c r="D946" s="74">
        <v>1</v>
      </c>
    </row>
    <row r="947" spans="2:4" x14ac:dyDescent="0.25">
      <c r="B947" s="6">
        <v>5918</v>
      </c>
      <c r="C947" s="74">
        <v>8</v>
      </c>
      <c r="D947" s="74">
        <v>8</v>
      </c>
    </row>
    <row r="948" spans="2:4" x14ac:dyDescent="0.25">
      <c r="B948" s="7">
        <v>6392</v>
      </c>
      <c r="C948" s="74">
        <v>1</v>
      </c>
      <c r="D948" s="74">
        <v>1</v>
      </c>
    </row>
    <row r="949" spans="2:4" x14ac:dyDescent="0.25">
      <c r="B949" s="7">
        <v>6393</v>
      </c>
      <c r="C949" s="74">
        <v>1</v>
      </c>
      <c r="D949" s="74">
        <v>1</v>
      </c>
    </row>
    <row r="950" spans="2:4" x14ac:dyDescent="0.25">
      <c r="B950" s="7">
        <v>6394</v>
      </c>
      <c r="C950" s="74">
        <v>1</v>
      </c>
      <c r="D950" s="74">
        <v>1</v>
      </c>
    </row>
    <row r="951" spans="2:4" x14ac:dyDescent="0.25">
      <c r="B951" s="7">
        <v>6395</v>
      </c>
      <c r="C951" s="74">
        <v>1</v>
      </c>
      <c r="D951" s="74">
        <v>1</v>
      </c>
    </row>
    <row r="952" spans="2:4" x14ac:dyDescent="0.25">
      <c r="B952" s="7">
        <v>6396</v>
      </c>
      <c r="C952" s="74">
        <v>1</v>
      </c>
      <c r="D952" s="74">
        <v>1</v>
      </c>
    </row>
    <row r="953" spans="2:4" x14ac:dyDescent="0.25">
      <c r="B953" s="7">
        <v>6397</v>
      </c>
      <c r="C953" s="74">
        <v>1</v>
      </c>
      <c r="D953" s="74">
        <v>1</v>
      </c>
    </row>
    <row r="954" spans="2:4" x14ac:dyDescent="0.25">
      <c r="B954" s="7">
        <v>6398</v>
      </c>
      <c r="C954" s="74">
        <v>1</v>
      </c>
      <c r="D954" s="74">
        <v>1</v>
      </c>
    </row>
    <row r="955" spans="2:4" x14ac:dyDescent="0.25">
      <c r="B955" s="7">
        <v>6399</v>
      </c>
      <c r="C955" s="74">
        <v>1</v>
      </c>
      <c r="D955" s="74">
        <v>1</v>
      </c>
    </row>
    <row r="956" spans="2:4" x14ac:dyDescent="0.25">
      <c r="B956" s="6">
        <v>5917</v>
      </c>
      <c r="C956" s="74">
        <v>2</v>
      </c>
      <c r="D956" s="74">
        <v>2</v>
      </c>
    </row>
    <row r="957" spans="2:4" x14ac:dyDescent="0.25">
      <c r="B957" s="7">
        <v>6390</v>
      </c>
      <c r="C957" s="74">
        <v>1</v>
      </c>
      <c r="D957" s="74">
        <v>1</v>
      </c>
    </row>
    <row r="958" spans="2:4" x14ac:dyDescent="0.25">
      <c r="B958" s="7">
        <v>6391</v>
      </c>
      <c r="C958" s="74">
        <v>1</v>
      </c>
      <c r="D958" s="74">
        <v>1</v>
      </c>
    </row>
    <row r="959" spans="2:4" x14ac:dyDescent="0.25">
      <c r="B959" s="6">
        <v>5916</v>
      </c>
      <c r="C959" s="74">
        <v>1</v>
      </c>
      <c r="D959" s="74">
        <v>1</v>
      </c>
    </row>
    <row r="960" spans="2:4" x14ac:dyDescent="0.25">
      <c r="B960" s="7">
        <v>6389</v>
      </c>
      <c r="C960" s="74">
        <v>1</v>
      </c>
      <c r="D960" s="74">
        <v>1</v>
      </c>
    </row>
    <row r="961" spans="2:4" x14ac:dyDescent="0.25">
      <c r="B961" s="6">
        <v>5922</v>
      </c>
      <c r="C961" s="74">
        <v>1</v>
      </c>
      <c r="D961" s="74">
        <v>1</v>
      </c>
    </row>
    <row r="962" spans="2:4" x14ac:dyDescent="0.25">
      <c r="B962" s="7">
        <v>6403</v>
      </c>
      <c r="C962" s="74">
        <v>1</v>
      </c>
      <c r="D962" s="74">
        <v>1</v>
      </c>
    </row>
    <row r="963" spans="2:4" x14ac:dyDescent="0.25">
      <c r="B963" s="6">
        <v>5968</v>
      </c>
      <c r="C963" s="74">
        <v>3</v>
      </c>
      <c r="D963" s="74">
        <v>3</v>
      </c>
    </row>
    <row r="964" spans="2:4" x14ac:dyDescent="0.25">
      <c r="B964" s="7">
        <v>6494</v>
      </c>
      <c r="C964" s="74">
        <v>1</v>
      </c>
      <c r="D964" s="74">
        <v>1</v>
      </c>
    </row>
    <row r="965" spans="2:4" x14ac:dyDescent="0.25">
      <c r="B965" s="7">
        <v>6495</v>
      </c>
      <c r="C965" s="74">
        <v>1</v>
      </c>
      <c r="D965" s="74">
        <v>1</v>
      </c>
    </row>
    <row r="966" spans="2:4" x14ac:dyDescent="0.25">
      <c r="B966" s="7">
        <v>6496</v>
      </c>
      <c r="C966" s="74">
        <v>1</v>
      </c>
      <c r="D966" s="74">
        <v>1</v>
      </c>
    </row>
    <row r="967" spans="2:4" x14ac:dyDescent="0.25">
      <c r="B967" s="6">
        <v>5989</v>
      </c>
      <c r="C967" s="74">
        <v>1</v>
      </c>
      <c r="D967" s="74">
        <v>1</v>
      </c>
    </row>
    <row r="968" spans="2:4" x14ac:dyDescent="0.25">
      <c r="B968" s="7">
        <v>6519</v>
      </c>
      <c r="C968" s="74">
        <v>1</v>
      </c>
      <c r="D968" s="74">
        <v>1</v>
      </c>
    </row>
    <row r="969" spans="2:4" x14ac:dyDescent="0.25">
      <c r="B969" s="6">
        <v>6014</v>
      </c>
      <c r="C969" s="74">
        <v>2</v>
      </c>
      <c r="D969" s="74">
        <v>2</v>
      </c>
    </row>
    <row r="970" spans="2:4" x14ac:dyDescent="0.25">
      <c r="B970" s="7">
        <v>6553</v>
      </c>
      <c r="C970" s="74">
        <v>1</v>
      </c>
      <c r="D970" s="74">
        <v>1</v>
      </c>
    </row>
    <row r="971" spans="2:4" x14ac:dyDescent="0.25">
      <c r="B971" s="7">
        <v>6554</v>
      </c>
      <c r="C971" s="74">
        <v>1</v>
      </c>
      <c r="D971" s="74">
        <v>1</v>
      </c>
    </row>
    <row r="972" spans="2:4" x14ac:dyDescent="0.25">
      <c r="B972" s="6">
        <v>6013</v>
      </c>
      <c r="C972" s="74">
        <v>6</v>
      </c>
      <c r="D972" s="74">
        <v>6</v>
      </c>
    </row>
    <row r="973" spans="2:4" x14ac:dyDescent="0.25">
      <c r="B973" s="7">
        <v>6547</v>
      </c>
      <c r="C973" s="74">
        <v>1</v>
      </c>
      <c r="D973" s="74">
        <v>1</v>
      </c>
    </row>
    <row r="974" spans="2:4" x14ac:dyDescent="0.25">
      <c r="B974" s="7">
        <v>6548</v>
      </c>
      <c r="C974" s="74">
        <v>1</v>
      </c>
      <c r="D974" s="74">
        <v>1</v>
      </c>
    </row>
    <row r="975" spans="2:4" x14ac:dyDescent="0.25">
      <c r="B975" s="7">
        <v>6549</v>
      </c>
      <c r="C975" s="74">
        <v>1</v>
      </c>
      <c r="D975" s="74">
        <v>1</v>
      </c>
    </row>
    <row r="976" spans="2:4" x14ac:dyDescent="0.25">
      <c r="B976" s="7">
        <v>6550</v>
      </c>
      <c r="C976" s="74">
        <v>1</v>
      </c>
      <c r="D976" s="74">
        <v>1</v>
      </c>
    </row>
    <row r="977" spans="2:4" x14ac:dyDescent="0.25">
      <c r="B977" s="7">
        <v>6551</v>
      </c>
      <c r="C977" s="74">
        <v>1</v>
      </c>
      <c r="D977" s="74">
        <v>1</v>
      </c>
    </row>
    <row r="978" spans="2:4" x14ac:dyDescent="0.25">
      <c r="B978" s="7">
        <v>6552</v>
      </c>
      <c r="C978" s="74">
        <v>1</v>
      </c>
      <c r="D978" s="74">
        <v>1</v>
      </c>
    </row>
    <row r="979" spans="2:4" x14ac:dyDescent="0.25">
      <c r="B979" s="6">
        <v>6004</v>
      </c>
      <c r="C979" s="74">
        <v>1</v>
      </c>
      <c r="D979" s="74">
        <v>1</v>
      </c>
    </row>
    <row r="980" spans="2:4" x14ac:dyDescent="0.25">
      <c r="B980" s="7">
        <v>6539</v>
      </c>
      <c r="C980" s="74">
        <v>1</v>
      </c>
      <c r="D980" s="74">
        <v>1</v>
      </c>
    </row>
    <row r="981" spans="2:4" x14ac:dyDescent="0.25">
      <c r="B981" s="6">
        <v>6003</v>
      </c>
      <c r="C981" s="74">
        <v>1</v>
      </c>
      <c r="D981" s="74">
        <v>1</v>
      </c>
    </row>
    <row r="982" spans="2:4" x14ac:dyDescent="0.25">
      <c r="B982" s="7">
        <v>6538</v>
      </c>
      <c r="C982" s="74">
        <v>1</v>
      </c>
      <c r="D982" s="74">
        <v>1</v>
      </c>
    </row>
    <row r="983" spans="2:4" x14ac:dyDescent="0.25">
      <c r="B983" s="6">
        <v>6002</v>
      </c>
      <c r="C983" s="74">
        <v>1</v>
      </c>
      <c r="D983" s="74">
        <v>1</v>
      </c>
    </row>
    <row r="984" spans="2:4" x14ac:dyDescent="0.25">
      <c r="B984" s="7">
        <v>6537</v>
      </c>
      <c r="C984" s="74">
        <v>1</v>
      </c>
      <c r="D984" s="74">
        <v>1</v>
      </c>
    </row>
    <row r="985" spans="2:4" x14ac:dyDescent="0.25">
      <c r="B985" s="6">
        <v>6001</v>
      </c>
      <c r="C985" s="74">
        <v>6</v>
      </c>
      <c r="D985" s="74">
        <v>6</v>
      </c>
    </row>
    <row r="986" spans="2:4" x14ac:dyDescent="0.25">
      <c r="B986" s="7">
        <v>6531</v>
      </c>
      <c r="C986" s="74">
        <v>1</v>
      </c>
      <c r="D986" s="74">
        <v>1</v>
      </c>
    </row>
    <row r="987" spans="2:4" x14ac:dyDescent="0.25">
      <c r="B987" s="7">
        <v>6532</v>
      </c>
      <c r="C987" s="74">
        <v>1</v>
      </c>
      <c r="D987" s="74">
        <v>1</v>
      </c>
    </row>
    <row r="988" spans="2:4" x14ac:dyDescent="0.25">
      <c r="B988" s="7">
        <v>6533</v>
      </c>
      <c r="C988" s="74">
        <v>1</v>
      </c>
      <c r="D988" s="74">
        <v>1</v>
      </c>
    </row>
    <row r="989" spans="2:4" x14ac:dyDescent="0.25">
      <c r="B989" s="7">
        <v>6534</v>
      </c>
      <c r="C989" s="74">
        <v>1</v>
      </c>
      <c r="D989" s="74">
        <v>1</v>
      </c>
    </row>
    <row r="990" spans="2:4" x14ac:dyDescent="0.25">
      <c r="B990" s="7">
        <v>6535</v>
      </c>
      <c r="C990" s="74">
        <v>1</v>
      </c>
      <c r="D990" s="74">
        <v>1</v>
      </c>
    </row>
    <row r="991" spans="2:4" x14ac:dyDescent="0.25">
      <c r="B991" s="7">
        <v>6536</v>
      </c>
      <c r="C991" s="74">
        <v>1</v>
      </c>
      <c r="D991" s="74">
        <v>1</v>
      </c>
    </row>
    <row r="992" spans="2:4" x14ac:dyDescent="0.25">
      <c r="B992" s="6">
        <v>5999</v>
      </c>
      <c r="C992" s="74">
        <v>1</v>
      </c>
      <c r="D992" s="74">
        <v>1</v>
      </c>
    </row>
    <row r="993" spans="2:4" x14ac:dyDescent="0.25">
      <c r="B993" s="7">
        <v>6530</v>
      </c>
      <c r="C993" s="74">
        <v>1</v>
      </c>
      <c r="D993" s="74">
        <v>1</v>
      </c>
    </row>
    <row r="994" spans="2:4" x14ac:dyDescent="0.25">
      <c r="B994" s="6">
        <v>6005</v>
      </c>
      <c r="C994" s="74">
        <v>1</v>
      </c>
      <c r="D994" s="74">
        <v>1</v>
      </c>
    </row>
    <row r="995" spans="2:4" x14ac:dyDescent="0.25">
      <c r="B995" s="7">
        <v>6540</v>
      </c>
      <c r="C995" s="74">
        <v>1</v>
      </c>
      <c r="D995" s="74">
        <v>1</v>
      </c>
    </row>
    <row r="996" spans="2:4" x14ac:dyDescent="0.25">
      <c r="B996" s="6">
        <v>5997</v>
      </c>
      <c r="C996" s="74">
        <v>1</v>
      </c>
      <c r="D996" s="74">
        <v>1</v>
      </c>
    </row>
    <row r="997" spans="2:4" x14ac:dyDescent="0.25">
      <c r="B997" s="7">
        <v>6528</v>
      </c>
      <c r="C997" s="74">
        <v>1</v>
      </c>
      <c r="D997" s="74">
        <v>1</v>
      </c>
    </row>
    <row r="998" spans="2:4" x14ac:dyDescent="0.25">
      <c r="B998" s="6">
        <v>5990</v>
      </c>
      <c r="C998" s="74">
        <v>1</v>
      </c>
      <c r="D998" s="74">
        <v>1</v>
      </c>
    </row>
    <row r="999" spans="2:4" x14ac:dyDescent="0.25">
      <c r="B999" s="7">
        <v>6520</v>
      </c>
      <c r="C999" s="74">
        <v>1</v>
      </c>
      <c r="D999" s="74">
        <v>1</v>
      </c>
    </row>
    <row r="1000" spans="2:4" x14ac:dyDescent="0.25">
      <c r="B1000" s="6">
        <v>6015</v>
      </c>
      <c r="C1000" s="74">
        <v>1</v>
      </c>
      <c r="D1000" s="74">
        <v>1</v>
      </c>
    </row>
    <row r="1001" spans="2:4" x14ac:dyDescent="0.25">
      <c r="B1001" s="7">
        <v>6555</v>
      </c>
      <c r="C1001" s="74">
        <v>1</v>
      </c>
      <c r="D1001" s="74">
        <v>1</v>
      </c>
    </row>
    <row r="1002" spans="2:4" x14ac:dyDescent="0.25">
      <c r="B1002" s="6">
        <v>6007</v>
      </c>
      <c r="C1002" s="74">
        <v>1</v>
      </c>
      <c r="D1002" s="74">
        <v>1</v>
      </c>
    </row>
    <row r="1003" spans="2:4" x14ac:dyDescent="0.25">
      <c r="B1003" s="7">
        <v>6542</v>
      </c>
      <c r="C1003" s="74">
        <v>1</v>
      </c>
      <c r="D1003" s="74">
        <v>1</v>
      </c>
    </row>
    <row r="1004" spans="2:4" x14ac:dyDescent="0.25">
      <c r="B1004" s="6">
        <v>6006</v>
      </c>
      <c r="C1004" s="74">
        <v>1</v>
      </c>
      <c r="D1004" s="74">
        <v>1</v>
      </c>
    </row>
    <row r="1005" spans="2:4" x14ac:dyDescent="0.25">
      <c r="B1005" s="7">
        <v>6541</v>
      </c>
      <c r="C1005" s="74">
        <v>1</v>
      </c>
      <c r="D1005" s="74">
        <v>1</v>
      </c>
    </row>
    <row r="1006" spans="2:4" x14ac:dyDescent="0.25">
      <c r="B1006" s="6">
        <v>5991</v>
      </c>
      <c r="C1006" s="74">
        <v>1</v>
      </c>
      <c r="D1006" s="74">
        <v>1</v>
      </c>
    </row>
    <row r="1007" spans="2:4" x14ac:dyDescent="0.25">
      <c r="B1007" s="7">
        <v>6521</v>
      </c>
      <c r="C1007" s="74">
        <v>1</v>
      </c>
      <c r="D1007" s="74">
        <v>1</v>
      </c>
    </row>
    <row r="1008" spans="2:4" x14ac:dyDescent="0.25">
      <c r="B1008" s="6">
        <v>6008</v>
      </c>
      <c r="C1008" s="74">
        <v>1</v>
      </c>
      <c r="D1008" s="74">
        <v>1</v>
      </c>
    </row>
    <row r="1009" spans="2:4" x14ac:dyDescent="0.25">
      <c r="B1009" s="7">
        <v>6543</v>
      </c>
      <c r="C1009" s="74">
        <v>1</v>
      </c>
      <c r="D1009" s="74">
        <v>1</v>
      </c>
    </row>
    <row r="1010" spans="2:4" x14ac:dyDescent="0.25">
      <c r="B1010" s="6">
        <v>5992</v>
      </c>
      <c r="C1010" s="74">
        <v>1</v>
      </c>
      <c r="D1010" s="74">
        <v>1</v>
      </c>
    </row>
    <row r="1011" spans="2:4" x14ac:dyDescent="0.25">
      <c r="B1011" s="7">
        <v>6522</v>
      </c>
      <c r="C1011" s="74">
        <v>1</v>
      </c>
      <c r="D1011" s="74">
        <v>1</v>
      </c>
    </row>
    <row r="1012" spans="2:4" x14ac:dyDescent="0.25">
      <c r="B1012" s="6">
        <v>5993</v>
      </c>
      <c r="C1012" s="74">
        <v>1</v>
      </c>
      <c r="D1012" s="74">
        <v>1</v>
      </c>
    </row>
    <row r="1013" spans="2:4" x14ac:dyDescent="0.25">
      <c r="B1013" s="7">
        <v>6523</v>
      </c>
      <c r="C1013" s="74">
        <v>1</v>
      </c>
      <c r="D1013" s="74">
        <v>1</v>
      </c>
    </row>
    <row r="1014" spans="2:4" x14ac:dyDescent="0.25">
      <c r="B1014" s="6">
        <v>6010</v>
      </c>
      <c r="C1014" s="74">
        <v>1</v>
      </c>
      <c r="D1014" s="74">
        <v>1</v>
      </c>
    </row>
    <row r="1015" spans="2:4" x14ac:dyDescent="0.25">
      <c r="B1015" s="7">
        <v>6544</v>
      </c>
      <c r="C1015" s="74">
        <v>1</v>
      </c>
      <c r="D1015" s="74">
        <v>1</v>
      </c>
    </row>
    <row r="1016" spans="2:4" x14ac:dyDescent="0.25">
      <c r="B1016" s="6">
        <v>5995</v>
      </c>
      <c r="C1016" s="74">
        <v>2</v>
      </c>
      <c r="D1016" s="74">
        <v>2</v>
      </c>
    </row>
    <row r="1017" spans="2:4" x14ac:dyDescent="0.25">
      <c r="B1017" s="7">
        <v>6525</v>
      </c>
      <c r="C1017" s="74">
        <v>1</v>
      </c>
      <c r="D1017" s="74">
        <v>1</v>
      </c>
    </row>
    <row r="1018" spans="2:4" x14ac:dyDescent="0.25">
      <c r="B1018" s="7">
        <v>6526</v>
      </c>
      <c r="C1018" s="74">
        <v>1</v>
      </c>
      <c r="D1018" s="74">
        <v>1</v>
      </c>
    </row>
    <row r="1019" spans="2:4" x14ac:dyDescent="0.25">
      <c r="B1019" s="6">
        <v>5994</v>
      </c>
      <c r="C1019" s="74">
        <v>1</v>
      </c>
      <c r="D1019" s="74">
        <v>1</v>
      </c>
    </row>
    <row r="1020" spans="2:4" x14ac:dyDescent="0.25">
      <c r="B1020" s="7">
        <v>6524</v>
      </c>
      <c r="C1020" s="74">
        <v>1</v>
      </c>
      <c r="D1020" s="74">
        <v>1</v>
      </c>
    </row>
    <row r="1021" spans="2:4" x14ac:dyDescent="0.25">
      <c r="B1021" s="6">
        <v>6012</v>
      </c>
      <c r="C1021" s="74">
        <v>1</v>
      </c>
      <c r="D1021" s="74">
        <v>1</v>
      </c>
    </row>
    <row r="1022" spans="2:4" x14ac:dyDescent="0.25">
      <c r="B1022" s="7">
        <v>6546</v>
      </c>
      <c r="C1022" s="74">
        <v>1</v>
      </c>
      <c r="D1022" s="74">
        <v>1</v>
      </c>
    </row>
    <row r="1023" spans="2:4" x14ac:dyDescent="0.25">
      <c r="B1023" s="6">
        <v>6011</v>
      </c>
      <c r="C1023" s="74">
        <v>1</v>
      </c>
      <c r="D1023" s="74">
        <v>1</v>
      </c>
    </row>
    <row r="1024" spans="2:4" x14ac:dyDescent="0.25">
      <c r="B1024" s="7">
        <v>6545</v>
      </c>
      <c r="C1024" s="74">
        <v>1</v>
      </c>
      <c r="D1024" s="74">
        <v>1</v>
      </c>
    </row>
    <row r="1025" spans="2:4" x14ac:dyDescent="0.25">
      <c r="B1025" s="6">
        <v>5996</v>
      </c>
      <c r="C1025" s="74">
        <v>1</v>
      </c>
      <c r="D1025" s="74">
        <v>1</v>
      </c>
    </row>
    <row r="1026" spans="2:4" x14ac:dyDescent="0.25">
      <c r="B1026" s="7">
        <v>6527</v>
      </c>
      <c r="C1026" s="74">
        <v>1</v>
      </c>
      <c r="D1026" s="74">
        <v>1</v>
      </c>
    </row>
    <row r="1027" spans="2:4" x14ac:dyDescent="0.25">
      <c r="B1027" s="6">
        <v>5998</v>
      </c>
      <c r="C1027" s="74">
        <v>1</v>
      </c>
      <c r="D1027" s="74">
        <v>1</v>
      </c>
    </row>
    <row r="1028" spans="2:4" x14ac:dyDescent="0.25">
      <c r="B1028" s="7">
        <v>6529</v>
      </c>
      <c r="C1028" s="74">
        <v>1</v>
      </c>
      <c r="D1028" s="74">
        <v>1</v>
      </c>
    </row>
    <row r="1029" spans="2:4" x14ac:dyDescent="0.25">
      <c r="B1029" s="6">
        <v>6018</v>
      </c>
      <c r="C1029" s="74">
        <v>1</v>
      </c>
      <c r="D1029" s="74">
        <v>1</v>
      </c>
    </row>
    <row r="1030" spans="2:4" x14ac:dyDescent="0.25">
      <c r="B1030" s="7">
        <v>6560</v>
      </c>
      <c r="C1030" s="74">
        <v>1</v>
      </c>
      <c r="D1030" s="74">
        <v>1</v>
      </c>
    </row>
    <row r="1031" spans="2:4" x14ac:dyDescent="0.25">
      <c r="B1031" s="6">
        <v>6020</v>
      </c>
      <c r="C1031" s="74">
        <v>1</v>
      </c>
      <c r="D1031" s="74">
        <v>1</v>
      </c>
    </row>
    <row r="1032" spans="2:4" x14ac:dyDescent="0.25">
      <c r="B1032" s="7">
        <v>6562</v>
      </c>
      <c r="C1032" s="74">
        <v>1</v>
      </c>
      <c r="D1032" s="74">
        <v>1</v>
      </c>
    </row>
    <row r="1033" spans="2:4" x14ac:dyDescent="0.25">
      <c r="B1033" s="6">
        <v>6019</v>
      </c>
      <c r="C1033" s="74">
        <v>1</v>
      </c>
      <c r="D1033" s="74">
        <v>1</v>
      </c>
    </row>
    <row r="1034" spans="2:4" x14ac:dyDescent="0.25">
      <c r="B1034" s="7">
        <v>6561</v>
      </c>
      <c r="C1034" s="74">
        <v>1</v>
      </c>
      <c r="D1034" s="74">
        <v>1</v>
      </c>
    </row>
    <row r="1035" spans="2:4" x14ac:dyDescent="0.25">
      <c r="B1035" s="6">
        <v>6016</v>
      </c>
      <c r="C1035" s="74">
        <v>3</v>
      </c>
      <c r="D1035" s="74">
        <v>3</v>
      </c>
    </row>
    <row r="1036" spans="2:4" x14ac:dyDescent="0.25">
      <c r="B1036" s="7">
        <v>6556</v>
      </c>
      <c r="C1036" s="74">
        <v>1</v>
      </c>
      <c r="D1036" s="74">
        <v>1</v>
      </c>
    </row>
    <row r="1037" spans="2:4" x14ac:dyDescent="0.25">
      <c r="B1037" s="7">
        <v>6557</v>
      </c>
      <c r="C1037" s="74">
        <v>1</v>
      </c>
      <c r="D1037" s="74">
        <v>1</v>
      </c>
    </row>
    <row r="1038" spans="2:4" x14ac:dyDescent="0.25">
      <c r="B1038" s="7">
        <v>6558</v>
      </c>
      <c r="C1038" s="74">
        <v>1</v>
      </c>
      <c r="D1038" s="74">
        <v>1</v>
      </c>
    </row>
    <row r="1039" spans="2:4" x14ac:dyDescent="0.25">
      <c r="B1039" s="6">
        <v>6017</v>
      </c>
      <c r="C1039" s="74">
        <v>1</v>
      </c>
      <c r="D1039" s="74">
        <v>1</v>
      </c>
    </row>
    <row r="1040" spans="2:4" x14ac:dyDescent="0.25">
      <c r="B1040" s="7">
        <v>6559</v>
      </c>
      <c r="C1040" s="74">
        <v>1</v>
      </c>
      <c r="D1040" s="74">
        <v>1</v>
      </c>
    </row>
    <row r="1041" spans="2:4" x14ac:dyDescent="0.25">
      <c r="B1041" s="6">
        <v>6022</v>
      </c>
      <c r="C1041" s="74">
        <v>2</v>
      </c>
      <c r="D1041" s="74">
        <v>2</v>
      </c>
    </row>
    <row r="1042" spans="2:4" x14ac:dyDescent="0.25">
      <c r="B1042" s="7">
        <v>6564</v>
      </c>
      <c r="C1042" s="74">
        <v>1</v>
      </c>
      <c r="D1042" s="74">
        <v>1</v>
      </c>
    </row>
    <row r="1043" spans="2:4" x14ac:dyDescent="0.25">
      <c r="B1043" s="7">
        <v>6565</v>
      </c>
      <c r="C1043" s="74">
        <v>1</v>
      </c>
      <c r="D1043" s="74">
        <v>1</v>
      </c>
    </row>
    <row r="1044" spans="2:4" x14ac:dyDescent="0.25">
      <c r="B1044" s="6">
        <v>6021</v>
      </c>
      <c r="C1044" s="74">
        <v>1</v>
      </c>
      <c r="D1044" s="74">
        <v>1</v>
      </c>
    </row>
    <row r="1045" spans="2:4" x14ac:dyDescent="0.25">
      <c r="B1045" s="7">
        <v>6563</v>
      </c>
      <c r="C1045" s="74">
        <v>1</v>
      </c>
      <c r="D1045" s="74">
        <v>1</v>
      </c>
    </row>
    <row r="1046" spans="2:4" x14ac:dyDescent="0.25">
      <c r="B1046" s="6">
        <v>6023</v>
      </c>
      <c r="C1046" s="74">
        <v>1</v>
      </c>
      <c r="D1046" s="74">
        <v>1</v>
      </c>
    </row>
    <row r="1047" spans="2:4" x14ac:dyDescent="0.25">
      <c r="B1047" s="7">
        <v>6566</v>
      </c>
      <c r="C1047" s="74">
        <v>1</v>
      </c>
      <c r="D1047" s="74">
        <v>1</v>
      </c>
    </row>
    <row r="1048" spans="2:4" x14ac:dyDescent="0.25">
      <c r="B1048" s="6">
        <v>6031</v>
      </c>
      <c r="C1048" s="74">
        <v>1</v>
      </c>
      <c r="D1048" s="74">
        <v>1</v>
      </c>
    </row>
    <row r="1049" spans="2:4" x14ac:dyDescent="0.25">
      <c r="B1049" s="7">
        <v>6576</v>
      </c>
      <c r="C1049" s="74">
        <v>1</v>
      </c>
      <c r="D1049" s="74">
        <v>1</v>
      </c>
    </row>
    <row r="1050" spans="2:4" x14ac:dyDescent="0.25">
      <c r="B1050" s="6">
        <v>6028</v>
      </c>
      <c r="C1050" s="74">
        <v>1</v>
      </c>
      <c r="D1050" s="74">
        <v>1</v>
      </c>
    </row>
    <row r="1051" spans="2:4" x14ac:dyDescent="0.25">
      <c r="B1051" s="7">
        <v>6572</v>
      </c>
      <c r="C1051" s="74">
        <v>1</v>
      </c>
      <c r="D1051" s="74">
        <v>1</v>
      </c>
    </row>
    <row r="1052" spans="2:4" x14ac:dyDescent="0.25">
      <c r="B1052" s="6">
        <v>6030</v>
      </c>
      <c r="C1052" s="74">
        <v>1</v>
      </c>
      <c r="D1052" s="74">
        <v>1</v>
      </c>
    </row>
    <row r="1053" spans="2:4" x14ac:dyDescent="0.25">
      <c r="B1053" s="7">
        <v>6575</v>
      </c>
      <c r="C1053" s="74">
        <v>1</v>
      </c>
      <c r="D1053" s="74">
        <v>1</v>
      </c>
    </row>
    <row r="1054" spans="2:4" x14ac:dyDescent="0.25">
      <c r="B1054" s="6">
        <v>6029</v>
      </c>
      <c r="C1054" s="74">
        <v>2</v>
      </c>
      <c r="D1054" s="74">
        <v>2</v>
      </c>
    </row>
    <row r="1055" spans="2:4" x14ac:dyDescent="0.25">
      <c r="B1055" s="7">
        <v>6573</v>
      </c>
      <c r="C1055" s="74">
        <v>1</v>
      </c>
      <c r="D1055" s="74">
        <v>1</v>
      </c>
    </row>
    <row r="1056" spans="2:4" x14ac:dyDescent="0.25">
      <c r="B1056" s="7">
        <v>6574</v>
      </c>
      <c r="C1056" s="74">
        <v>1</v>
      </c>
      <c r="D1056" s="74">
        <v>1</v>
      </c>
    </row>
    <row r="1057" spans="2:4" x14ac:dyDescent="0.25">
      <c r="B1057" s="6">
        <v>6027</v>
      </c>
      <c r="C1057" s="74">
        <v>1</v>
      </c>
      <c r="D1057" s="74">
        <v>1</v>
      </c>
    </row>
    <row r="1058" spans="2:4" x14ac:dyDescent="0.25">
      <c r="B1058" s="7">
        <v>6571</v>
      </c>
      <c r="C1058" s="74">
        <v>1</v>
      </c>
      <c r="D1058" s="74">
        <v>1</v>
      </c>
    </row>
    <row r="1059" spans="2:4" x14ac:dyDescent="0.25">
      <c r="B1059" s="6">
        <v>6025</v>
      </c>
      <c r="C1059" s="74">
        <v>2</v>
      </c>
      <c r="D1059" s="74">
        <v>2</v>
      </c>
    </row>
    <row r="1060" spans="2:4" x14ac:dyDescent="0.25">
      <c r="B1060" s="7">
        <v>6568</v>
      </c>
      <c r="C1060" s="74">
        <v>1</v>
      </c>
      <c r="D1060" s="74">
        <v>1</v>
      </c>
    </row>
    <row r="1061" spans="2:4" x14ac:dyDescent="0.25">
      <c r="B1061" s="7">
        <v>6569</v>
      </c>
      <c r="C1061" s="74">
        <v>1</v>
      </c>
      <c r="D1061" s="74">
        <v>1</v>
      </c>
    </row>
    <row r="1062" spans="2:4" x14ac:dyDescent="0.25">
      <c r="B1062" s="6">
        <v>6024</v>
      </c>
      <c r="C1062" s="74">
        <v>1</v>
      </c>
      <c r="D1062" s="74">
        <v>1</v>
      </c>
    </row>
    <row r="1063" spans="2:4" x14ac:dyDescent="0.25">
      <c r="B1063" s="7">
        <v>6567</v>
      </c>
      <c r="C1063" s="74">
        <v>1</v>
      </c>
      <c r="D1063" s="74">
        <v>1</v>
      </c>
    </row>
    <row r="1064" spans="2:4" x14ac:dyDescent="0.25">
      <c r="B1064" s="6">
        <v>6032</v>
      </c>
      <c r="C1064" s="74">
        <v>1</v>
      </c>
      <c r="D1064" s="74">
        <v>1</v>
      </c>
    </row>
    <row r="1065" spans="2:4" x14ac:dyDescent="0.25">
      <c r="B1065" s="7">
        <v>6577</v>
      </c>
      <c r="C1065" s="74">
        <v>1</v>
      </c>
      <c r="D1065" s="74">
        <v>1</v>
      </c>
    </row>
    <row r="1066" spans="2:4" x14ac:dyDescent="0.25">
      <c r="B1066" s="6">
        <v>6026</v>
      </c>
      <c r="C1066" s="74">
        <v>1</v>
      </c>
      <c r="D1066" s="74">
        <v>1</v>
      </c>
    </row>
    <row r="1067" spans="2:4" x14ac:dyDescent="0.25">
      <c r="B1067" s="7">
        <v>6570</v>
      </c>
      <c r="C1067" s="74">
        <v>1</v>
      </c>
      <c r="D1067" s="74">
        <v>1</v>
      </c>
    </row>
    <row r="1068" spans="2:4" x14ac:dyDescent="0.25">
      <c r="B1068" s="6">
        <v>6050</v>
      </c>
      <c r="C1068" s="74">
        <v>2</v>
      </c>
      <c r="D1068" s="74">
        <v>2</v>
      </c>
    </row>
    <row r="1069" spans="2:4" x14ac:dyDescent="0.25">
      <c r="B1069" s="7">
        <v>6616</v>
      </c>
      <c r="C1069" s="74">
        <v>1</v>
      </c>
      <c r="D1069" s="74">
        <v>1</v>
      </c>
    </row>
    <row r="1070" spans="2:4" x14ac:dyDescent="0.25">
      <c r="B1070" s="7">
        <v>6617</v>
      </c>
      <c r="C1070" s="74">
        <v>1</v>
      </c>
      <c r="D1070" s="74">
        <v>1</v>
      </c>
    </row>
    <row r="1071" spans="2:4" x14ac:dyDescent="0.25">
      <c r="B1071" s="6">
        <v>6049</v>
      </c>
      <c r="C1071" s="74">
        <v>10</v>
      </c>
      <c r="D1071" s="74">
        <v>10</v>
      </c>
    </row>
    <row r="1072" spans="2:4" x14ac:dyDescent="0.25">
      <c r="B1072" s="7">
        <v>6606</v>
      </c>
      <c r="C1072" s="74">
        <v>1</v>
      </c>
      <c r="D1072" s="74">
        <v>1</v>
      </c>
    </row>
    <row r="1073" spans="2:4" x14ac:dyDescent="0.25">
      <c r="B1073" s="7">
        <v>6607</v>
      </c>
      <c r="C1073" s="74">
        <v>1</v>
      </c>
      <c r="D1073" s="74">
        <v>1</v>
      </c>
    </row>
    <row r="1074" spans="2:4" x14ac:dyDescent="0.25">
      <c r="B1074" s="7">
        <v>6608</v>
      </c>
      <c r="C1074" s="74">
        <v>1</v>
      </c>
      <c r="D1074" s="74">
        <v>1</v>
      </c>
    </row>
    <row r="1075" spans="2:4" x14ac:dyDescent="0.25">
      <c r="B1075" s="7">
        <v>6609</v>
      </c>
      <c r="C1075" s="74">
        <v>1</v>
      </c>
      <c r="D1075" s="74">
        <v>1</v>
      </c>
    </row>
    <row r="1076" spans="2:4" x14ac:dyDescent="0.25">
      <c r="B1076" s="7">
        <v>6610</v>
      </c>
      <c r="C1076" s="74">
        <v>1</v>
      </c>
      <c r="D1076" s="74">
        <v>1</v>
      </c>
    </row>
    <row r="1077" spans="2:4" x14ac:dyDescent="0.25">
      <c r="B1077" s="7">
        <v>6611</v>
      </c>
      <c r="C1077" s="74">
        <v>1</v>
      </c>
      <c r="D1077" s="74">
        <v>1</v>
      </c>
    </row>
    <row r="1078" spans="2:4" x14ac:dyDescent="0.25">
      <c r="B1078" s="7">
        <v>6612</v>
      </c>
      <c r="C1078" s="74">
        <v>1</v>
      </c>
      <c r="D1078" s="74">
        <v>1</v>
      </c>
    </row>
    <row r="1079" spans="2:4" x14ac:dyDescent="0.25">
      <c r="B1079" s="7">
        <v>6613</v>
      </c>
      <c r="C1079" s="74">
        <v>1</v>
      </c>
      <c r="D1079" s="74">
        <v>1</v>
      </c>
    </row>
    <row r="1080" spans="2:4" x14ac:dyDescent="0.25">
      <c r="B1080" s="7">
        <v>6614</v>
      </c>
      <c r="C1080" s="74">
        <v>1</v>
      </c>
      <c r="D1080" s="74">
        <v>1</v>
      </c>
    </row>
    <row r="1081" spans="2:4" x14ac:dyDescent="0.25">
      <c r="B1081" s="7">
        <v>6615</v>
      </c>
      <c r="C1081" s="74">
        <v>1</v>
      </c>
      <c r="D1081" s="74">
        <v>1</v>
      </c>
    </row>
    <row r="1082" spans="2:4" x14ac:dyDescent="0.25">
      <c r="B1082" s="6">
        <v>6047</v>
      </c>
      <c r="C1082" s="74">
        <v>1</v>
      </c>
      <c r="D1082" s="74">
        <v>1</v>
      </c>
    </row>
    <row r="1083" spans="2:4" x14ac:dyDescent="0.25">
      <c r="B1083" s="7">
        <v>6604</v>
      </c>
      <c r="C1083" s="74">
        <v>1</v>
      </c>
      <c r="D1083" s="74">
        <v>1</v>
      </c>
    </row>
    <row r="1084" spans="2:4" x14ac:dyDescent="0.25">
      <c r="B1084" s="6">
        <v>6044</v>
      </c>
      <c r="C1084" s="74">
        <v>6</v>
      </c>
      <c r="D1084" s="74">
        <v>6</v>
      </c>
    </row>
    <row r="1085" spans="2:4" x14ac:dyDescent="0.25">
      <c r="B1085" s="7">
        <v>6596</v>
      </c>
      <c r="C1085" s="74">
        <v>1</v>
      </c>
      <c r="D1085" s="74">
        <v>1</v>
      </c>
    </row>
    <row r="1086" spans="2:4" x14ac:dyDescent="0.25">
      <c r="B1086" s="7">
        <v>6597</v>
      </c>
      <c r="C1086" s="74">
        <v>1</v>
      </c>
      <c r="D1086" s="74">
        <v>1</v>
      </c>
    </row>
    <row r="1087" spans="2:4" x14ac:dyDescent="0.25">
      <c r="B1087" s="7">
        <v>6598</v>
      </c>
      <c r="C1087" s="74">
        <v>1</v>
      </c>
      <c r="D1087" s="74">
        <v>1</v>
      </c>
    </row>
    <row r="1088" spans="2:4" x14ac:dyDescent="0.25">
      <c r="B1088" s="7">
        <v>6599</v>
      </c>
      <c r="C1088" s="74">
        <v>1</v>
      </c>
      <c r="D1088" s="74">
        <v>1</v>
      </c>
    </row>
    <row r="1089" spans="2:4" x14ac:dyDescent="0.25">
      <c r="B1089" s="7">
        <v>6600</v>
      </c>
      <c r="C1089" s="74">
        <v>1</v>
      </c>
      <c r="D1089" s="74">
        <v>1</v>
      </c>
    </row>
    <row r="1090" spans="2:4" x14ac:dyDescent="0.25">
      <c r="B1090" s="7">
        <v>6601</v>
      </c>
      <c r="C1090" s="74">
        <v>1</v>
      </c>
      <c r="D1090" s="74">
        <v>1</v>
      </c>
    </row>
    <row r="1091" spans="2:4" x14ac:dyDescent="0.25">
      <c r="B1091" s="6">
        <v>6042</v>
      </c>
      <c r="C1091" s="74">
        <v>1</v>
      </c>
      <c r="D1091" s="74">
        <v>1</v>
      </c>
    </row>
    <row r="1092" spans="2:4" x14ac:dyDescent="0.25">
      <c r="B1092" s="7">
        <v>6589</v>
      </c>
      <c r="C1092" s="74">
        <v>1</v>
      </c>
      <c r="D1092" s="74">
        <v>1</v>
      </c>
    </row>
    <row r="1093" spans="2:4" x14ac:dyDescent="0.25">
      <c r="B1093" s="6">
        <v>6038</v>
      </c>
      <c r="C1093" s="74">
        <v>1</v>
      </c>
      <c r="D1093" s="74">
        <v>1</v>
      </c>
    </row>
    <row r="1094" spans="2:4" x14ac:dyDescent="0.25">
      <c r="B1094" s="7">
        <v>6583</v>
      </c>
      <c r="C1094" s="74">
        <v>1</v>
      </c>
      <c r="D1094" s="74">
        <v>1</v>
      </c>
    </row>
    <row r="1095" spans="2:4" x14ac:dyDescent="0.25">
      <c r="B1095" s="6">
        <v>6046</v>
      </c>
      <c r="C1095" s="74">
        <v>1</v>
      </c>
      <c r="D1095" s="74">
        <v>1</v>
      </c>
    </row>
    <row r="1096" spans="2:4" x14ac:dyDescent="0.25">
      <c r="B1096" s="7">
        <v>6603</v>
      </c>
      <c r="C1096" s="74">
        <v>1</v>
      </c>
      <c r="D1096" s="74">
        <v>1</v>
      </c>
    </row>
    <row r="1097" spans="2:4" x14ac:dyDescent="0.25">
      <c r="B1097" s="6">
        <v>6040</v>
      </c>
      <c r="C1097" s="74">
        <v>1</v>
      </c>
      <c r="D1097" s="74">
        <v>1</v>
      </c>
    </row>
    <row r="1098" spans="2:4" x14ac:dyDescent="0.25">
      <c r="B1098" s="7">
        <v>6588</v>
      </c>
      <c r="C1098" s="74">
        <v>1</v>
      </c>
      <c r="D1098" s="74">
        <v>1</v>
      </c>
    </row>
    <row r="1099" spans="2:4" x14ac:dyDescent="0.25">
      <c r="B1099" s="6">
        <v>6037</v>
      </c>
      <c r="C1099" s="74">
        <v>1</v>
      </c>
      <c r="D1099" s="74">
        <v>1</v>
      </c>
    </row>
    <row r="1100" spans="2:4" x14ac:dyDescent="0.25">
      <c r="B1100" s="7">
        <v>6582</v>
      </c>
      <c r="C1100" s="74">
        <v>1</v>
      </c>
      <c r="D1100" s="74">
        <v>1</v>
      </c>
    </row>
    <row r="1101" spans="2:4" x14ac:dyDescent="0.25">
      <c r="B1101" s="6">
        <v>6035</v>
      </c>
      <c r="C1101" s="74">
        <v>1</v>
      </c>
      <c r="D1101" s="74">
        <v>1</v>
      </c>
    </row>
    <row r="1102" spans="2:4" x14ac:dyDescent="0.25">
      <c r="B1102" s="7">
        <v>6580</v>
      </c>
      <c r="C1102" s="74">
        <v>1</v>
      </c>
      <c r="D1102" s="74">
        <v>1</v>
      </c>
    </row>
    <row r="1103" spans="2:4" x14ac:dyDescent="0.25">
      <c r="B1103" s="6">
        <v>6034</v>
      </c>
      <c r="C1103" s="74">
        <v>1</v>
      </c>
      <c r="D1103" s="74">
        <v>1</v>
      </c>
    </row>
    <row r="1104" spans="2:4" x14ac:dyDescent="0.25">
      <c r="B1104" s="7">
        <v>6579</v>
      </c>
      <c r="C1104" s="74">
        <v>1</v>
      </c>
      <c r="D1104" s="74">
        <v>1</v>
      </c>
    </row>
    <row r="1105" spans="2:4" x14ac:dyDescent="0.25">
      <c r="B1105" s="6">
        <v>6043</v>
      </c>
      <c r="C1105" s="74">
        <v>6</v>
      </c>
      <c r="D1105" s="74">
        <v>6</v>
      </c>
    </row>
    <row r="1106" spans="2:4" x14ac:dyDescent="0.25">
      <c r="B1106" s="7">
        <v>6590</v>
      </c>
      <c r="C1106" s="74">
        <v>1</v>
      </c>
      <c r="D1106" s="74">
        <v>1</v>
      </c>
    </row>
    <row r="1107" spans="2:4" x14ac:dyDescent="0.25">
      <c r="B1107" s="7">
        <v>6591</v>
      </c>
      <c r="C1107" s="74">
        <v>1</v>
      </c>
      <c r="D1107" s="74">
        <v>1</v>
      </c>
    </row>
    <row r="1108" spans="2:4" x14ac:dyDescent="0.25">
      <c r="B1108" s="7">
        <v>6592</v>
      </c>
      <c r="C1108" s="74">
        <v>1</v>
      </c>
      <c r="D1108" s="74">
        <v>1</v>
      </c>
    </row>
    <row r="1109" spans="2:4" x14ac:dyDescent="0.25">
      <c r="B1109" s="7">
        <v>6593</v>
      </c>
      <c r="C1109" s="74">
        <v>1</v>
      </c>
      <c r="D1109" s="74">
        <v>1</v>
      </c>
    </row>
    <row r="1110" spans="2:4" x14ac:dyDescent="0.25">
      <c r="B1110" s="7">
        <v>6594</v>
      </c>
      <c r="C1110" s="74">
        <v>1</v>
      </c>
      <c r="D1110" s="74">
        <v>1</v>
      </c>
    </row>
    <row r="1111" spans="2:4" x14ac:dyDescent="0.25">
      <c r="B1111" s="7">
        <v>6595</v>
      </c>
      <c r="C1111" s="74">
        <v>1</v>
      </c>
      <c r="D1111" s="74">
        <v>1</v>
      </c>
    </row>
    <row r="1112" spans="2:4" x14ac:dyDescent="0.25">
      <c r="B1112" s="6">
        <v>6039</v>
      </c>
      <c r="C1112" s="74">
        <v>4</v>
      </c>
      <c r="D1112" s="74">
        <v>4</v>
      </c>
    </row>
    <row r="1113" spans="2:4" x14ac:dyDescent="0.25">
      <c r="B1113" s="7">
        <v>6584</v>
      </c>
      <c r="C1113" s="74">
        <v>1</v>
      </c>
      <c r="D1113" s="74">
        <v>1</v>
      </c>
    </row>
    <row r="1114" spans="2:4" x14ac:dyDescent="0.25">
      <c r="B1114" s="7">
        <v>6585</v>
      </c>
      <c r="C1114" s="74">
        <v>1</v>
      </c>
      <c r="D1114" s="74">
        <v>1</v>
      </c>
    </row>
    <row r="1115" spans="2:4" x14ac:dyDescent="0.25">
      <c r="B1115" s="7">
        <v>6586</v>
      </c>
      <c r="C1115" s="74">
        <v>1</v>
      </c>
      <c r="D1115" s="74">
        <v>1</v>
      </c>
    </row>
    <row r="1116" spans="2:4" x14ac:dyDescent="0.25">
      <c r="B1116" s="7">
        <v>6587</v>
      </c>
      <c r="C1116" s="74">
        <v>1</v>
      </c>
      <c r="D1116" s="74">
        <v>1</v>
      </c>
    </row>
    <row r="1117" spans="2:4" x14ac:dyDescent="0.25">
      <c r="B1117" s="6">
        <v>6036</v>
      </c>
      <c r="C1117" s="74">
        <v>1</v>
      </c>
      <c r="D1117" s="74">
        <v>1</v>
      </c>
    </row>
    <row r="1118" spans="2:4" x14ac:dyDescent="0.25">
      <c r="B1118" s="7">
        <v>6581</v>
      </c>
      <c r="C1118" s="74">
        <v>1</v>
      </c>
      <c r="D1118" s="74">
        <v>1</v>
      </c>
    </row>
    <row r="1119" spans="2:4" x14ac:dyDescent="0.25">
      <c r="B1119" s="6">
        <v>6048</v>
      </c>
      <c r="C1119" s="74">
        <v>1</v>
      </c>
      <c r="D1119" s="74">
        <v>1</v>
      </c>
    </row>
    <row r="1120" spans="2:4" x14ac:dyDescent="0.25">
      <c r="B1120" s="7">
        <v>6605</v>
      </c>
      <c r="C1120" s="74">
        <v>1</v>
      </c>
      <c r="D1120" s="74">
        <v>1</v>
      </c>
    </row>
    <row r="1121" spans="2:4" x14ac:dyDescent="0.25">
      <c r="B1121" s="6">
        <v>6070</v>
      </c>
      <c r="C1121" s="74">
        <v>1</v>
      </c>
      <c r="D1121" s="74">
        <v>1</v>
      </c>
    </row>
    <row r="1122" spans="2:4" x14ac:dyDescent="0.25">
      <c r="B1122" s="7">
        <v>6646</v>
      </c>
      <c r="C1122" s="74">
        <v>1</v>
      </c>
      <c r="D1122" s="74">
        <v>1</v>
      </c>
    </row>
    <row r="1123" spans="2:4" x14ac:dyDescent="0.25">
      <c r="B1123" s="6">
        <v>6072</v>
      </c>
      <c r="C1123" s="74">
        <v>2</v>
      </c>
      <c r="D1123" s="74">
        <v>2</v>
      </c>
    </row>
    <row r="1124" spans="2:4" x14ac:dyDescent="0.25">
      <c r="B1124" s="7">
        <v>6648</v>
      </c>
      <c r="C1124" s="74">
        <v>1</v>
      </c>
      <c r="D1124" s="74">
        <v>1</v>
      </c>
    </row>
    <row r="1125" spans="2:4" x14ac:dyDescent="0.25">
      <c r="B1125" s="7">
        <v>6649</v>
      </c>
      <c r="C1125" s="74">
        <v>1</v>
      </c>
      <c r="D1125" s="74">
        <v>1</v>
      </c>
    </row>
    <row r="1126" spans="2:4" x14ac:dyDescent="0.25">
      <c r="B1126" s="6">
        <v>6069</v>
      </c>
      <c r="C1126" s="74">
        <v>1</v>
      </c>
      <c r="D1126" s="74">
        <v>1</v>
      </c>
    </row>
    <row r="1127" spans="2:4" x14ac:dyDescent="0.25">
      <c r="B1127" s="7">
        <v>6645</v>
      </c>
      <c r="C1127" s="74">
        <v>1</v>
      </c>
      <c r="D1127" s="74">
        <v>1</v>
      </c>
    </row>
    <row r="1128" spans="2:4" x14ac:dyDescent="0.25">
      <c r="B1128" s="6">
        <v>6068</v>
      </c>
      <c r="C1128" s="74">
        <v>1</v>
      </c>
      <c r="D1128" s="74">
        <v>1</v>
      </c>
    </row>
    <row r="1129" spans="2:4" x14ac:dyDescent="0.25">
      <c r="B1129" s="7">
        <v>6644</v>
      </c>
      <c r="C1129" s="74">
        <v>1</v>
      </c>
      <c r="D1129" s="74">
        <v>1</v>
      </c>
    </row>
    <row r="1130" spans="2:4" x14ac:dyDescent="0.25">
      <c r="B1130" s="6">
        <v>6067</v>
      </c>
      <c r="C1130" s="74">
        <v>4</v>
      </c>
      <c r="D1130" s="74">
        <v>4</v>
      </c>
    </row>
    <row r="1131" spans="2:4" x14ac:dyDescent="0.25">
      <c r="B1131" s="7">
        <v>6640</v>
      </c>
      <c r="C1131" s="74">
        <v>1</v>
      </c>
      <c r="D1131" s="74">
        <v>1</v>
      </c>
    </row>
    <row r="1132" spans="2:4" x14ac:dyDescent="0.25">
      <c r="B1132" s="7">
        <v>6641</v>
      </c>
      <c r="C1132" s="74">
        <v>1</v>
      </c>
      <c r="D1132" s="74">
        <v>1</v>
      </c>
    </row>
    <row r="1133" spans="2:4" x14ac:dyDescent="0.25">
      <c r="B1133" s="7">
        <v>6642</v>
      </c>
      <c r="C1133" s="74">
        <v>1</v>
      </c>
      <c r="D1133" s="74">
        <v>1</v>
      </c>
    </row>
    <row r="1134" spans="2:4" x14ac:dyDescent="0.25">
      <c r="B1134" s="7">
        <v>6643</v>
      </c>
      <c r="C1134" s="74">
        <v>1</v>
      </c>
      <c r="D1134" s="74">
        <v>1</v>
      </c>
    </row>
    <row r="1135" spans="2:4" x14ac:dyDescent="0.25">
      <c r="B1135" s="6">
        <v>6058</v>
      </c>
      <c r="C1135" s="74">
        <v>3</v>
      </c>
      <c r="D1135" s="74">
        <v>3</v>
      </c>
    </row>
    <row r="1136" spans="2:4" x14ac:dyDescent="0.25">
      <c r="B1136" s="7">
        <v>6627</v>
      </c>
      <c r="C1136" s="74">
        <v>1</v>
      </c>
      <c r="D1136" s="74">
        <v>1</v>
      </c>
    </row>
    <row r="1137" spans="2:4" x14ac:dyDescent="0.25">
      <c r="B1137" s="7">
        <v>6628</v>
      </c>
      <c r="C1137" s="74">
        <v>1</v>
      </c>
      <c r="D1137" s="74">
        <v>1</v>
      </c>
    </row>
    <row r="1138" spans="2:4" x14ac:dyDescent="0.25">
      <c r="B1138" s="7">
        <v>6629</v>
      </c>
      <c r="C1138" s="74">
        <v>1</v>
      </c>
      <c r="D1138" s="74">
        <v>1</v>
      </c>
    </row>
    <row r="1139" spans="2:4" x14ac:dyDescent="0.25">
      <c r="B1139" s="6">
        <v>6071</v>
      </c>
      <c r="C1139" s="74">
        <v>1</v>
      </c>
      <c r="D1139" s="74">
        <v>1</v>
      </c>
    </row>
    <row r="1140" spans="2:4" x14ac:dyDescent="0.25">
      <c r="B1140" s="7">
        <v>6647</v>
      </c>
      <c r="C1140" s="74">
        <v>1</v>
      </c>
      <c r="D1140" s="74">
        <v>1</v>
      </c>
    </row>
    <row r="1141" spans="2:4" x14ac:dyDescent="0.25">
      <c r="B1141" s="6">
        <v>6066</v>
      </c>
      <c r="C1141" s="74">
        <v>1</v>
      </c>
      <c r="D1141" s="74">
        <v>1</v>
      </c>
    </row>
    <row r="1142" spans="2:4" x14ac:dyDescent="0.25">
      <c r="B1142" s="7">
        <v>6639</v>
      </c>
      <c r="C1142" s="74">
        <v>1</v>
      </c>
      <c r="D1142" s="74">
        <v>1</v>
      </c>
    </row>
    <row r="1143" spans="2:4" x14ac:dyDescent="0.25">
      <c r="B1143" s="6">
        <v>6064</v>
      </c>
      <c r="C1143" s="74">
        <v>1</v>
      </c>
      <c r="D1143" s="74">
        <v>1</v>
      </c>
    </row>
    <row r="1144" spans="2:4" x14ac:dyDescent="0.25">
      <c r="B1144" s="7">
        <v>6637</v>
      </c>
      <c r="C1144" s="74">
        <v>1</v>
      </c>
      <c r="D1144" s="74">
        <v>1</v>
      </c>
    </row>
    <row r="1145" spans="2:4" x14ac:dyDescent="0.25">
      <c r="B1145" s="6">
        <v>6063</v>
      </c>
      <c r="C1145" s="74">
        <v>1</v>
      </c>
      <c r="D1145" s="74">
        <v>1</v>
      </c>
    </row>
    <row r="1146" spans="2:4" x14ac:dyDescent="0.25">
      <c r="B1146" s="7">
        <v>6636</v>
      </c>
      <c r="C1146" s="74">
        <v>1</v>
      </c>
      <c r="D1146" s="74">
        <v>1</v>
      </c>
    </row>
    <row r="1147" spans="2:4" x14ac:dyDescent="0.25">
      <c r="B1147" s="6">
        <v>6061</v>
      </c>
      <c r="C1147" s="74">
        <v>2</v>
      </c>
      <c r="D1147" s="74">
        <v>2</v>
      </c>
    </row>
    <row r="1148" spans="2:4" x14ac:dyDescent="0.25">
      <c r="B1148" s="7">
        <v>6632</v>
      </c>
      <c r="C1148" s="74">
        <v>1</v>
      </c>
      <c r="D1148" s="74">
        <v>1</v>
      </c>
    </row>
    <row r="1149" spans="2:4" x14ac:dyDescent="0.25">
      <c r="B1149" s="7">
        <v>6633</v>
      </c>
      <c r="C1149" s="74">
        <v>1</v>
      </c>
      <c r="D1149" s="74">
        <v>1</v>
      </c>
    </row>
    <row r="1150" spans="2:4" x14ac:dyDescent="0.25">
      <c r="B1150" s="6">
        <v>6060</v>
      </c>
      <c r="C1150" s="74">
        <v>1</v>
      </c>
      <c r="D1150" s="74">
        <v>1</v>
      </c>
    </row>
    <row r="1151" spans="2:4" x14ac:dyDescent="0.25">
      <c r="B1151" s="7">
        <v>6631</v>
      </c>
      <c r="C1151" s="74">
        <v>1</v>
      </c>
      <c r="D1151" s="74">
        <v>1</v>
      </c>
    </row>
    <row r="1152" spans="2:4" x14ac:dyDescent="0.25">
      <c r="B1152" s="6">
        <v>6059</v>
      </c>
      <c r="C1152" s="74">
        <v>1</v>
      </c>
      <c r="D1152" s="74">
        <v>1</v>
      </c>
    </row>
    <row r="1153" spans="2:4" x14ac:dyDescent="0.25">
      <c r="B1153" s="7">
        <v>6630</v>
      </c>
      <c r="C1153" s="74">
        <v>1</v>
      </c>
      <c r="D1153" s="74">
        <v>1</v>
      </c>
    </row>
    <row r="1154" spans="2:4" x14ac:dyDescent="0.25">
      <c r="B1154" s="6">
        <v>6056</v>
      </c>
      <c r="C1154" s="74">
        <v>1</v>
      </c>
      <c r="D1154" s="74">
        <v>1</v>
      </c>
    </row>
    <row r="1155" spans="2:4" x14ac:dyDescent="0.25">
      <c r="B1155" s="7">
        <v>6626</v>
      </c>
      <c r="C1155" s="74">
        <v>1</v>
      </c>
      <c r="D1155" s="74">
        <v>1</v>
      </c>
    </row>
    <row r="1156" spans="2:4" x14ac:dyDescent="0.25">
      <c r="B1156" s="6">
        <v>6055</v>
      </c>
      <c r="C1156" s="74">
        <v>3</v>
      </c>
      <c r="D1156" s="74">
        <v>3</v>
      </c>
    </row>
    <row r="1157" spans="2:4" x14ac:dyDescent="0.25">
      <c r="B1157" s="7">
        <v>6623</v>
      </c>
      <c r="C1157" s="74">
        <v>1</v>
      </c>
      <c r="D1157" s="74">
        <v>1</v>
      </c>
    </row>
    <row r="1158" spans="2:4" x14ac:dyDescent="0.25">
      <c r="B1158" s="7">
        <v>6624</v>
      </c>
      <c r="C1158" s="74">
        <v>1</v>
      </c>
      <c r="D1158" s="74">
        <v>1</v>
      </c>
    </row>
    <row r="1159" spans="2:4" x14ac:dyDescent="0.25">
      <c r="B1159" s="7">
        <v>6625</v>
      </c>
      <c r="C1159" s="74">
        <v>1</v>
      </c>
      <c r="D1159" s="74">
        <v>1</v>
      </c>
    </row>
    <row r="1160" spans="2:4" x14ac:dyDescent="0.25">
      <c r="B1160" s="6">
        <v>6054</v>
      </c>
      <c r="C1160" s="74">
        <v>1</v>
      </c>
      <c r="D1160" s="74">
        <v>1</v>
      </c>
    </row>
    <row r="1161" spans="2:4" x14ac:dyDescent="0.25">
      <c r="B1161" s="7">
        <v>6622</v>
      </c>
      <c r="C1161" s="74">
        <v>1</v>
      </c>
      <c r="D1161" s="74">
        <v>1</v>
      </c>
    </row>
    <row r="1162" spans="2:4" x14ac:dyDescent="0.25">
      <c r="B1162" s="6">
        <v>6053</v>
      </c>
      <c r="C1162" s="74">
        <v>1</v>
      </c>
      <c r="D1162" s="74">
        <v>1</v>
      </c>
    </row>
    <row r="1163" spans="2:4" x14ac:dyDescent="0.25">
      <c r="B1163" s="7">
        <v>6621</v>
      </c>
      <c r="C1163" s="74">
        <v>1</v>
      </c>
      <c r="D1163" s="74">
        <v>1</v>
      </c>
    </row>
    <row r="1164" spans="2:4" x14ac:dyDescent="0.25">
      <c r="B1164" s="6">
        <v>6065</v>
      </c>
      <c r="C1164" s="74">
        <v>1</v>
      </c>
      <c r="D1164" s="74">
        <v>1</v>
      </c>
    </row>
    <row r="1165" spans="2:4" x14ac:dyDescent="0.25">
      <c r="B1165" s="7">
        <v>6638</v>
      </c>
      <c r="C1165" s="74">
        <v>1</v>
      </c>
      <c r="D1165" s="74">
        <v>1</v>
      </c>
    </row>
    <row r="1166" spans="2:4" x14ac:dyDescent="0.25">
      <c r="B1166" s="6">
        <v>6052</v>
      </c>
      <c r="C1166" s="74">
        <v>1</v>
      </c>
      <c r="D1166" s="74">
        <v>1</v>
      </c>
    </row>
    <row r="1167" spans="2:4" x14ac:dyDescent="0.25">
      <c r="B1167" s="7">
        <v>6620</v>
      </c>
      <c r="C1167" s="74">
        <v>1</v>
      </c>
      <c r="D1167" s="74">
        <v>1</v>
      </c>
    </row>
    <row r="1168" spans="2:4" x14ac:dyDescent="0.25">
      <c r="B1168" s="6">
        <v>6051</v>
      </c>
      <c r="C1168" s="74">
        <v>2</v>
      </c>
      <c r="D1168" s="74">
        <v>2</v>
      </c>
    </row>
    <row r="1169" spans="2:4" x14ac:dyDescent="0.25">
      <c r="B1169" s="7">
        <v>6618</v>
      </c>
      <c r="C1169" s="74">
        <v>1</v>
      </c>
      <c r="D1169" s="74">
        <v>1</v>
      </c>
    </row>
    <row r="1170" spans="2:4" x14ac:dyDescent="0.25">
      <c r="B1170" s="7">
        <v>6619</v>
      </c>
      <c r="C1170" s="74">
        <v>1</v>
      </c>
      <c r="D1170" s="74">
        <v>1</v>
      </c>
    </row>
    <row r="1171" spans="2:4" x14ac:dyDescent="0.25">
      <c r="B1171" s="6">
        <v>6062</v>
      </c>
      <c r="C1171" s="74">
        <v>2</v>
      </c>
      <c r="D1171" s="74">
        <v>2</v>
      </c>
    </row>
    <row r="1172" spans="2:4" x14ac:dyDescent="0.25">
      <c r="B1172" s="7">
        <v>6634</v>
      </c>
      <c r="C1172" s="74">
        <v>1</v>
      </c>
      <c r="D1172" s="74">
        <v>1</v>
      </c>
    </row>
    <row r="1173" spans="2:4" x14ac:dyDescent="0.25">
      <c r="B1173" s="7">
        <v>6635</v>
      </c>
      <c r="C1173" s="74">
        <v>1</v>
      </c>
      <c r="D1173" s="74">
        <v>1</v>
      </c>
    </row>
    <row r="1174" spans="2:4" x14ac:dyDescent="0.25">
      <c r="B1174" s="6">
        <v>6075</v>
      </c>
      <c r="C1174" s="74">
        <v>1</v>
      </c>
      <c r="D1174" s="74">
        <v>1</v>
      </c>
    </row>
    <row r="1175" spans="2:4" x14ac:dyDescent="0.25">
      <c r="B1175" s="7">
        <v>6651</v>
      </c>
      <c r="C1175" s="74">
        <v>1</v>
      </c>
      <c r="D1175" s="74">
        <v>1</v>
      </c>
    </row>
    <row r="1176" spans="2:4" x14ac:dyDescent="0.25">
      <c r="B1176" s="6">
        <v>6077</v>
      </c>
      <c r="C1176" s="74">
        <v>1</v>
      </c>
      <c r="D1176" s="74">
        <v>1</v>
      </c>
    </row>
    <row r="1177" spans="2:4" x14ac:dyDescent="0.25">
      <c r="B1177" s="7">
        <v>6653</v>
      </c>
      <c r="C1177" s="74">
        <v>1</v>
      </c>
      <c r="D1177" s="74">
        <v>1</v>
      </c>
    </row>
    <row r="1178" spans="2:4" x14ac:dyDescent="0.25">
      <c r="B1178" s="6">
        <v>6079</v>
      </c>
      <c r="C1178" s="74">
        <v>2</v>
      </c>
      <c r="D1178" s="74">
        <v>2</v>
      </c>
    </row>
    <row r="1179" spans="2:4" x14ac:dyDescent="0.25">
      <c r="B1179" s="7">
        <v>6655</v>
      </c>
      <c r="C1179" s="74">
        <v>1</v>
      </c>
      <c r="D1179" s="74">
        <v>1</v>
      </c>
    </row>
    <row r="1180" spans="2:4" x14ac:dyDescent="0.25">
      <c r="B1180" s="7">
        <v>6665</v>
      </c>
      <c r="C1180" s="74">
        <v>1</v>
      </c>
      <c r="D1180" s="74">
        <v>1</v>
      </c>
    </row>
    <row r="1181" spans="2:4" x14ac:dyDescent="0.25">
      <c r="B1181" s="6">
        <v>6078</v>
      </c>
      <c r="C1181" s="74">
        <v>1</v>
      </c>
      <c r="D1181" s="74">
        <v>1</v>
      </c>
    </row>
    <row r="1182" spans="2:4" x14ac:dyDescent="0.25">
      <c r="B1182" s="7">
        <v>6654</v>
      </c>
      <c r="C1182" s="74">
        <v>1</v>
      </c>
      <c r="D1182" s="74">
        <v>1</v>
      </c>
    </row>
    <row r="1183" spans="2:4" x14ac:dyDescent="0.25">
      <c r="B1183" s="6">
        <v>6074</v>
      </c>
      <c r="C1183" s="74">
        <v>1</v>
      </c>
      <c r="D1183" s="74">
        <v>1</v>
      </c>
    </row>
    <row r="1184" spans="2:4" x14ac:dyDescent="0.25">
      <c r="B1184" s="7">
        <v>6650</v>
      </c>
      <c r="C1184" s="74">
        <v>1</v>
      </c>
      <c r="D1184" s="74">
        <v>1</v>
      </c>
    </row>
    <row r="1185" spans="2:4" x14ac:dyDescent="0.25">
      <c r="B1185" s="6">
        <v>6076</v>
      </c>
      <c r="C1185" s="74">
        <v>1</v>
      </c>
      <c r="D1185" s="74">
        <v>1</v>
      </c>
    </row>
    <row r="1186" spans="2:4" x14ac:dyDescent="0.25">
      <c r="B1186" s="7">
        <v>6652</v>
      </c>
      <c r="C1186" s="74">
        <v>1</v>
      </c>
      <c r="D1186" s="74">
        <v>1</v>
      </c>
    </row>
    <row r="1187" spans="2:4" x14ac:dyDescent="0.25">
      <c r="B1187" s="6">
        <v>6088</v>
      </c>
      <c r="C1187" s="74">
        <v>1</v>
      </c>
      <c r="D1187" s="74">
        <v>1</v>
      </c>
    </row>
    <row r="1188" spans="2:4" x14ac:dyDescent="0.25">
      <c r="B1188" s="7">
        <v>6669</v>
      </c>
      <c r="C1188" s="74">
        <v>1</v>
      </c>
      <c r="D1188" s="74">
        <v>1</v>
      </c>
    </row>
    <row r="1189" spans="2:4" x14ac:dyDescent="0.25">
      <c r="B1189" s="6">
        <v>6087</v>
      </c>
      <c r="C1189" s="74">
        <v>1</v>
      </c>
      <c r="D1189" s="74">
        <v>1</v>
      </c>
    </row>
    <row r="1190" spans="2:4" x14ac:dyDescent="0.25">
      <c r="B1190" s="7">
        <v>6668</v>
      </c>
      <c r="C1190" s="74">
        <v>1</v>
      </c>
      <c r="D1190" s="74">
        <v>1</v>
      </c>
    </row>
    <row r="1191" spans="2:4" x14ac:dyDescent="0.25">
      <c r="B1191" s="6">
        <v>6086</v>
      </c>
      <c r="C1191" s="74">
        <v>1</v>
      </c>
      <c r="D1191" s="74">
        <v>1</v>
      </c>
    </row>
    <row r="1192" spans="2:4" x14ac:dyDescent="0.25">
      <c r="B1192" s="7">
        <v>6667</v>
      </c>
      <c r="C1192" s="74">
        <v>1</v>
      </c>
      <c r="D1192" s="74">
        <v>1</v>
      </c>
    </row>
    <row r="1193" spans="2:4" x14ac:dyDescent="0.25">
      <c r="B1193" s="6">
        <v>6085</v>
      </c>
      <c r="C1193" s="74">
        <v>1</v>
      </c>
      <c r="D1193" s="74">
        <v>1</v>
      </c>
    </row>
    <row r="1194" spans="2:4" x14ac:dyDescent="0.25">
      <c r="B1194" s="7">
        <v>6666</v>
      </c>
      <c r="C1194" s="74">
        <v>1</v>
      </c>
      <c r="D1194" s="74">
        <v>1</v>
      </c>
    </row>
    <row r="1195" spans="2:4" x14ac:dyDescent="0.25">
      <c r="B1195" s="6">
        <v>6084</v>
      </c>
      <c r="C1195" s="74">
        <v>5</v>
      </c>
      <c r="D1195" s="74">
        <v>5</v>
      </c>
    </row>
    <row r="1196" spans="2:4" x14ac:dyDescent="0.25">
      <c r="B1196" s="7">
        <v>6660</v>
      </c>
      <c r="C1196" s="74">
        <v>1</v>
      </c>
      <c r="D1196" s="74">
        <v>1</v>
      </c>
    </row>
    <row r="1197" spans="2:4" x14ac:dyDescent="0.25">
      <c r="B1197" s="7">
        <v>6661</v>
      </c>
      <c r="C1197" s="74">
        <v>1</v>
      </c>
      <c r="D1197" s="74">
        <v>1</v>
      </c>
    </row>
    <row r="1198" spans="2:4" x14ac:dyDescent="0.25">
      <c r="B1198" s="7">
        <v>6662</v>
      </c>
      <c r="C1198" s="74">
        <v>1</v>
      </c>
      <c r="D1198" s="74">
        <v>1</v>
      </c>
    </row>
    <row r="1199" spans="2:4" x14ac:dyDescent="0.25">
      <c r="B1199" s="7">
        <v>6663</v>
      </c>
      <c r="C1199" s="74">
        <v>1</v>
      </c>
      <c r="D1199" s="74">
        <v>1</v>
      </c>
    </row>
    <row r="1200" spans="2:4" x14ac:dyDescent="0.25">
      <c r="B1200" s="7">
        <v>6664</v>
      </c>
      <c r="C1200" s="74">
        <v>1</v>
      </c>
      <c r="D1200" s="74">
        <v>1</v>
      </c>
    </row>
    <row r="1201" spans="2:4" x14ac:dyDescent="0.25">
      <c r="B1201" s="6">
        <v>6083</v>
      </c>
      <c r="C1201" s="74">
        <v>1</v>
      </c>
      <c r="D1201" s="74">
        <v>1</v>
      </c>
    </row>
    <row r="1202" spans="2:4" x14ac:dyDescent="0.25">
      <c r="B1202" s="7">
        <v>6659</v>
      </c>
      <c r="C1202" s="74">
        <v>1</v>
      </c>
      <c r="D1202" s="74">
        <v>1</v>
      </c>
    </row>
    <row r="1203" spans="2:4" x14ac:dyDescent="0.25">
      <c r="B1203" s="6">
        <v>6080</v>
      </c>
      <c r="C1203" s="74">
        <v>1</v>
      </c>
      <c r="D1203" s="74">
        <v>1</v>
      </c>
    </row>
    <row r="1204" spans="2:4" x14ac:dyDescent="0.25">
      <c r="B1204" s="7">
        <v>6656</v>
      </c>
      <c r="C1204" s="74">
        <v>1</v>
      </c>
      <c r="D1204" s="74">
        <v>1</v>
      </c>
    </row>
    <row r="1205" spans="2:4" x14ac:dyDescent="0.25">
      <c r="B1205" s="6">
        <v>6082</v>
      </c>
      <c r="C1205" s="74">
        <v>1</v>
      </c>
      <c r="D1205" s="74">
        <v>1</v>
      </c>
    </row>
    <row r="1206" spans="2:4" x14ac:dyDescent="0.25">
      <c r="B1206" s="7">
        <v>6658</v>
      </c>
      <c r="C1206" s="74">
        <v>1</v>
      </c>
      <c r="D1206" s="74">
        <v>1</v>
      </c>
    </row>
    <row r="1207" spans="2:4" x14ac:dyDescent="0.25">
      <c r="B1207" s="6">
        <v>6081</v>
      </c>
      <c r="C1207" s="74">
        <v>1</v>
      </c>
      <c r="D1207" s="74">
        <v>1</v>
      </c>
    </row>
    <row r="1208" spans="2:4" x14ac:dyDescent="0.25">
      <c r="B1208" s="7">
        <v>6657</v>
      </c>
      <c r="C1208" s="74">
        <v>1</v>
      </c>
      <c r="D1208" s="74">
        <v>1</v>
      </c>
    </row>
    <row r="1209" spans="2:4" x14ac:dyDescent="0.25">
      <c r="B1209" s="6">
        <v>6090</v>
      </c>
      <c r="C1209" s="74">
        <v>1</v>
      </c>
      <c r="D1209" s="74">
        <v>1</v>
      </c>
    </row>
    <row r="1210" spans="2:4" x14ac:dyDescent="0.25">
      <c r="B1210" s="7">
        <v>6673</v>
      </c>
      <c r="C1210" s="74">
        <v>1</v>
      </c>
      <c r="D1210" s="74">
        <v>1</v>
      </c>
    </row>
    <row r="1211" spans="2:4" x14ac:dyDescent="0.25">
      <c r="B1211" s="6">
        <v>6089</v>
      </c>
      <c r="C1211" s="74">
        <v>3</v>
      </c>
      <c r="D1211" s="74">
        <v>3</v>
      </c>
    </row>
    <row r="1212" spans="2:4" x14ac:dyDescent="0.25">
      <c r="B1212" s="7">
        <v>6670</v>
      </c>
      <c r="C1212" s="74">
        <v>1</v>
      </c>
      <c r="D1212" s="74">
        <v>1</v>
      </c>
    </row>
    <row r="1213" spans="2:4" x14ac:dyDescent="0.25">
      <c r="B1213" s="7">
        <v>6671</v>
      </c>
      <c r="C1213" s="74">
        <v>1</v>
      </c>
      <c r="D1213" s="74">
        <v>1</v>
      </c>
    </row>
    <row r="1214" spans="2:4" x14ac:dyDescent="0.25">
      <c r="B1214" s="7">
        <v>6672</v>
      </c>
      <c r="C1214" s="74">
        <v>1</v>
      </c>
      <c r="D1214" s="74">
        <v>1</v>
      </c>
    </row>
    <row r="1215" spans="2:4" x14ac:dyDescent="0.25">
      <c r="B1215" s="6">
        <v>6094</v>
      </c>
      <c r="C1215" s="74">
        <v>1</v>
      </c>
      <c r="D1215" s="74">
        <v>1</v>
      </c>
    </row>
    <row r="1216" spans="2:4" x14ac:dyDescent="0.25">
      <c r="B1216" s="7">
        <v>6677</v>
      </c>
      <c r="C1216" s="74">
        <v>1</v>
      </c>
      <c r="D1216" s="74">
        <v>1</v>
      </c>
    </row>
    <row r="1217" spans="2:4" x14ac:dyDescent="0.25">
      <c r="B1217" s="6">
        <v>6093</v>
      </c>
      <c r="C1217" s="74">
        <v>1</v>
      </c>
      <c r="D1217" s="74">
        <v>1</v>
      </c>
    </row>
    <row r="1218" spans="2:4" x14ac:dyDescent="0.25">
      <c r="B1218" s="7">
        <v>6676</v>
      </c>
      <c r="C1218" s="74">
        <v>1</v>
      </c>
      <c r="D1218" s="74">
        <v>1</v>
      </c>
    </row>
    <row r="1219" spans="2:4" x14ac:dyDescent="0.25">
      <c r="B1219" s="6">
        <v>6092</v>
      </c>
      <c r="C1219" s="74">
        <v>1</v>
      </c>
      <c r="D1219" s="74">
        <v>1</v>
      </c>
    </row>
    <row r="1220" spans="2:4" x14ac:dyDescent="0.25">
      <c r="B1220" s="7">
        <v>6675</v>
      </c>
      <c r="C1220" s="74">
        <v>1</v>
      </c>
      <c r="D1220" s="74">
        <v>1</v>
      </c>
    </row>
    <row r="1221" spans="2:4" x14ac:dyDescent="0.25">
      <c r="B1221" s="6">
        <v>6091</v>
      </c>
      <c r="C1221" s="74">
        <v>1</v>
      </c>
      <c r="D1221" s="74">
        <v>1</v>
      </c>
    </row>
    <row r="1222" spans="2:4" x14ac:dyDescent="0.25">
      <c r="B1222" s="7">
        <v>6674</v>
      </c>
      <c r="C1222" s="74">
        <v>1</v>
      </c>
      <c r="D1222" s="74">
        <v>1</v>
      </c>
    </row>
    <row r="1223" spans="2:4" x14ac:dyDescent="0.25">
      <c r="B1223" s="6">
        <v>6112</v>
      </c>
      <c r="C1223" s="74">
        <v>1</v>
      </c>
      <c r="D1223" s="74">
        <v>1</v>
      </c>
    </row>
    <row r="1224" spans="2:4" x14ac:dyDescent="0.25">
      <c r="B1224" s="7">
        <v>6698</v>
      </c>
      <c r="C1224" s="74">
        <v>1</v>
      </c>
      <c r="D1224" s="74">
        <v>1</v>
      </c>
    </row>
    <row r="1225" spans="2:4" x14ac:dyDescent="0.25">
      <c r="B1225" s="6">
        <v>6113</v>
      </c>
      <c r="C1225" s="74">
        <v>1</v>
      </c>
      <c r="D1225" s="74">
        <v>1</v>
      </c>
    </row>
    <row r="1226" spans="2:4" x14ac:dyDescent="0.25">
      <c r="B1226" s="7">
        <v>6699</v>
      </c>
      <c r="C1226" s="74">
        <v>1</v>
      </c>
      <c r="D1226" s="74">
        <v>1</v>
      </c>
    </row>
    <row r="1227" spans="2:4" x14ac:dyDescent="0.25">
      <c r="B1227" s="6">
        <v>6111</v>
      </c>
      <c r="C1227" s="74">
        <v>3</v>
      </c>
      <c r="D1227" s="74">
        <v>3</v>
      </c>
    </row>
    <row r="1228" spans="2:4" x14ac:dyDescent="0.25">
      <c r="B1228" s="7">
        <v>6695</v>
      </c>
      <c r="C1228" s="74">
        <v>1</v>
      </c>
      <c r="D1228" s="74">
        <v>1</v>
      </c>
    </row>
    <row r="1229" spans="2:4" x14ac:dyDescent="0.25">
      <c r="B1229" s="7">
        <v>6696</v>
      </c>
      <c r="C1229" s="74">
        <v>1</v>
      </c>
      <c r="D1229" s="74">
        <v>1</v>
      </c>
    </row>
    <row r="1230" spans="2:4" x14ac:dyDescent="0.25">
      <c r="B1230" s="7">
        <v>6697</v>
      </c>
      <c r="C1230" s="74">
        <v>1</v>
      </c>
      <c r="D1230" s="74">
        <v>1</v>
      </c>
    </row>
    <row r="1231" spans="2:4" x14ac:dyDescent="0.25">
      <c r="B1231" s="6">
        <v>6115</v>
      </c>
      <c r="C1231" s="74">
        <v>1</v>
      </c>
      <c r="D1231" s="74">
        <v>1</v>
      </c>
    </row>
    <row r="1232" spans="2:4" x14ac:dyDescent="0.25">
      <c r="B1232" s="7">
        <v>6701</v>
      </c>
      <c r="C1232" s="74">
        <v>1</v>
      </c>
      <c r="D1232" s="74">
        <v>1</v>
      </c>
    </row>
    <row r="1233" spans="2:4" x14ac:dyDescent="0.25">
      <c r="B1233" s="6">
        <v>6110</v>
      </c>
      <c r="C1233" s="74">
        <v>1</v>
      </c>
      <c r="D1233" s="74">
        <v>1</v>
      </c>
    </row>
    <row r="1234" spans="2:4" x14ac:dyDescent="0.25">
      <c r="B1234" s="7">
        <v>6694</v>
      </c>
      <c r="C1234" s="74">
        <v>1</v>
      </c>
      <c r="D1234" s="74">
        <v>1</v>
      </c>
    </row>
    <row r="1235" spans="2:4" x14ac:dyDescent="0.25">
      <c r="B1235" s="6">
        <v>6108</v>
      </c>
      <c r="C1235" s="74">
        <v>1</v>
      </c>
      <c r="D1235" s="74">
        <v>1</v>
      </c>
    </row>
    <row r="1236" spans="2:4" x14ac:dyDescent="0.25">
      <c r="B1236" s="7">
        <v>6692</v>
      </c>
      <c r="C1236" s="74">
        <v>1</v>
      </c>
      <c r="D1236" s="74">
        <v>1</v>
      </c>
    </row>
    <row r="1237" spans="2:4" x14ac:dyDescent="0.25">
      <c r="B1237" s="6">
        <v>6114</v>
      </c>
      <c r="C1237" s="74">
        <v>1</v>
      </c>
      <c r="D1237" s="74">
        <v>1</v>
      </c>
    </row>
    <row r="1238" spans="2:4" x14ac:dyDescent="0.25">
      <c r="B1238" s="7">
        <v>6700</v>
      </c>
      <c r="C1238" s="74">
        <v>1</v>
      </c>
      <c r="D1238" s="74">
        <v>1</v>
      </c>
    </row>
    <row r="1239" spans="2:4" x14ac:dyDescent="0.25">
      <c r="B1239" s="6">
        <v>6109</v>
      </c>
      <c r="C1239" s="74">
        <v>1</v>
      </c>
      <c r="D1239" s="74">
        <v>1</v>
      </c>
    </row>
    <row r="1240" spans="2:4" x14ac:dyDescent="0.25">
      <c r="B1240" s="7">
        <v>6693</v>
      </c>
      <c r="C1240" s="74">
        <v>1</v>
      </c>
      <c r="D1240" s="74">
        <v>1</v>
      </c>
    </row>
    <row r="1241" spans="2:4" x14ac:dyDescent="0.25">
      <c r="B1241" s="6">
        <v>6107</v>
      </c>
      <c r="C1241" s="74">
        <v>1</v>
      </c>
      <c r="D1241" s="74">
        <v>1</v>
      </c>
    </row>
    <row r="1242" spans="2:4" x14ac:dyDescent="0.25">
      <c r="B1242" s="7">
        <v>6691</v>
      </c>
      <c r="C1242" s="74">
        <v>1</v>
      </c>
      <c r="D1242" s="74">
        <v>1</v>
      </c>
    </row>
    <row r="1243" spans="2:4" x14ac:dyDescent="0.25">
      <c r="B1243" s="6">
        <v>6106</v>
      </c>
      <c r="C1243" s="74">
        <v>1</v>
      </c>
      <c r="D1243" s="74">
        <v>1</v>
      </c>
    </row>
    <row r="1244" spans="2:4" x14ac:dyDescent="0.25">
      <c r="B1244" s="7">
        <v>6690</v>
      </c>
      <c r="C1244" s="74">
        <v>1</v>
      </c>
      <c r="D1244" s="74">
        <v>1</v>
      </c>
    </row>
    <row r="1245" spans="2:4" x14ac:dyDescent="0.25">
      <c r="B1245" s="6">
        <v>6105</v>
      </c>
      <c r="C1245" s="74">
        <v>1</v>
      </c>
      <c r="D1245" s="74">
        <v>1</v>
      </c>
    </row>
    <row r="1246" spans="2:4" x14ac:dyDescent="0.25">
      <c r="B1246" s="7">
        <v>6689</v>
      </c>
      <c r="C1246" s="74">
        <v>1</v>
      </c>
      <c r="D1246" s="74">
        <v>1</v>
      </c>
    </row>
    <row r="1247" spans="2:4" x14ac:dyDescent="0.25">
      <c r="B1247" s="6">
        <v>6104</v>
      </c>
      <c r="C1247" s="74">
        <v>1</v>
      </c>
      <c r="D1247" s="74">
        <v>1</v>
      </c>
    </row>
    <row r="1248" spans="2:4" x14ac:dyDescent="0.25">
      <c r="B1248" s="7">
        <v>6688</v>
      </c>
      <c r="C1248" s="74">
        <v>1</v>
      </c>
      <c r="D1248" s="74">
        <v>1</v>
      </c>
    </row>
    <row r="1249" spans="2:4" x14ac:dyDescent="0.25">
      <c r="B1249" s="6">
        <v>6103</v>
      </c>
      <c r="C1249" s="74">
        <v>1</v>
      </c>
      <c r="D1249" s="74">
        <v>1</v>
      </c>
    </row>
    <row r="1250" spans="2:4" x14ac:dyDescent="0.25">
      <c r="B1250" s="7">
        <v>6686</v>
      </c>
      <c r="C1250" s="74">
        <v>1</v>
      </c>
      <c r="D1250" s="74">
        <v>1</v>
      </c>
    </row>
    <row r="1251" spans="2:4" x14ac:dyDescent="0.25">
      <c r="B1251" s="6">
        <v>6100</v>
      </c>
      <c r="C1251" s="74">
        <v>1</v>
      </c>
      <c r="D1251" s="74">
        <v>1</v>
      </c>
    </row>
    <row r="1252" spans="2:4" x14ac:dyDescent="0.25">
      <c r="B1252" s="7">
        <v>6683</v>
      </c>
      <c r="C1252" s="74">
        <v>1</v>
      </c>
      <c r="D1252" s="74">
        <v>1</v>
      </c>
    </row>
    <row r="1253" spans="2:4" x14ac:dyDescent="0.25">
      <c r="B1253" s="6">
        <v>6101</v>
      </c>
      <c r="C1253" s="74">
        <v>2</v>
      </c>
      <c r="D1253" s="74">
        <v>2</v>
      </c>
    </row>
    <row r="1254" spans="2:4" x14ac:dyDescent="0.25">
      <c r="B1254" s="7">
        <v>6684</v>
      </c>
      <c r="C1254" s="74">
        <v>1</v>
      </c>
      <c r="D1254" s="74">
        <v>1</v>
      </c>
    </row>
    <row r="1255" spans="2:4" x14ac:dyDescent="0.25">
      <c r="B1255" s="7">
        <v>6687</v>
      </c>
      <c r="C1255" s="74">
        <v>1</v>
      </c>
      <c r="D1255" s="74">
        <v>1</v>
      </c>
    </row>
    <row r="1256" spans="2:4" x14ac:dyDescent="0.25">
      <c r="B1256" s="6">
        <v>6099</v>
      </c>
      <c r="C1256" s="74">
        <v>1</v>
      </c>
      <c r="D1256" s="74">
        <v>1</v>
      </c>
    </row>
    <row r="1257" spans="2:4" x14ac:dyDescent="0.25">
      <c r="B1257" s="7">
        <v>6682</v>
      </c>
      <c r="C1257" s="74">
        <v>1</v>
      </c>
      <c r="D1257" s="74">
        <v>1</v>
      </c>
    </row>
    <row r="1258" spans="2:4" x14ac:dyDescent="0.25">
      <c r="B1258" s="6">
        <v>6098</v>
      </c>
      <c r="C1258" s="74">
        <v>1</v>
      </c>
      <c r="D1258" s="74">
        <v>1</v>
      </c>
    </row>
    <row r="1259" spans="2:4" x14ac:dyDescent="0.25">
      <c r="B1259" s="7">
        <v>6681</v>
      </c>
      <c r="C1259" s="74">
        <v>1</v>
      </c>
      <c r="D1259" s="74">
        <v>1</v>
      </c>
    </row>
    <row r="1260" spans="2:4" x14ac:dyDescent="0.25">
      <c r="B1260" s="6">
        <v>6097</v>
      </c>
      <c r="C1260" s="74">
        <v>1</v>
      </c>
      <c r="D1260" s="74">
        <v>1</v>
      </c>
    </row>
    <row r="1261" spans="2:4" x14ac:dyDescent="0.25">
      <c r="B1261" s="7">
        <v>6680</v>
      </c>
      <c r="C1261" s="74">
        <v>1</v>
      </c>
      <c r="D1261" s="74">
        <v>1</v>
      </c>
    </row>
    <row r="1262" spans="2:4" x14ac:dyDescent="0.25">
      <c r="B1262" s="6">
        <v>6096</v>
      </c>
      <c r="C1262" s="74">
        <v>1</v>
      </c>
      <c r="D1262" s="74">
        <v>1</v>
      </c>
    </row>
    <row r="1263" spans="2:4" x14ac:dyDescent="0.25">
      <c r="B1263" s="7">
        <v>6679</v>
      </c>
      <c r="C1263" s="74">
        <v>1</v>
      </c>
      <c r="D1263" s="74">
        <v>1</v>
      </c>
    </row>
    <row r="1264" spans="2:4" x14ac:dyDescent="0.25">
      <c r="B1264" s="6">
        <v>6095</v>
      </c>
      <c r="C1264" s="74">
        <v>1</v>
      </c>
      <c r="D1264" s="74">
        <v>1</v>
      </c>
    </row>
    <row r="1265" spans="2:4" x14ac:dyDescent="0.25">
      <c r="B1265" s="7">
        <v>6678</v>
      </c>
      <c r="C1265" s="74">
        <v>1</v>
      </c>
      <c r="D1265" s="74">
        <v>1</v>
      </c>
    </row>
    <row r="1266" spans="2:4" x14ac:dyDescent="0.25">
      <c r="B1266" s="6">
        <v>6102</v>
      </c>
      <c r="C1266" s="74">
        <v>1</v>
      </c>
      <c r="D1266" s="74">
        <v>1</v>
      </c>
    </row>
    <row r="1267" spans="2:4" x14ac:dyDescent="0.25">
      <c r="B1267" s="7">
        <v>6685</v>
      </c>
      <c r="C1267" s="74">
        <v>1</v>
      </c>
      <c r="D1267" s="74">
        <v>1</v>
      </c>
    </row>
    <row r="1268" spans="2:4" x14ac:dyDescent="0.25">
      <c r="B1268" s="6">
        <v>6131</v>
      </c>
      <c r="C1268" s="74">
        <v>1</v>
      </c>
      <c r="D1268" s="74">
        <v>1</v>
      </c>
    </row>
    <row r="1269" spans="2:4" x14ac:dyDescent="0.25">
      <c r="B1269" s="7">
        <v>6721</v>
      </c>
      <c r="C1269" s="74">
        <v>1</v>
      </c>
      <c r="D1269" s="74">
        <v>1</v>
      </c>
    </row>
    <row r="1270" spans="2:4" x14ac:dyDescent="0.25">
      <c r="B1270" s="6">
        <v>6130</v>
      </c>
      <c r="C1270" s="74">
        <v>1</v>
      </c>
      <c r="D1270" s="74">
        <v>1</v>
      </c>
    </row>
    <row r="1271" spans="2:4" x14ac:dyDescent="0.25">
      <c r="B1271" s="7">
        <v>6720</v>
      </c>
      <c r="C1271" s="74">
        <v>1</v>
      </c>
      <c r="D1271" s="74">
        <v>1</v>
      </c>
    </row>
    <row r="1272" spans="2:4" x14ac:dyDescent="0.25">
      <c r="B1272" s="6">
        <v>6129</v>
      </c>
      <c r="C1272" s="74">
        <v>3</v>
      </c>
      <c r="D1272" s="74">
        <v>3</v>
      </c>
    </row>
    <row r="1273" spans="2:4" x14ac:dyDescent="0.25">
      <c r="B1273" s="7">
        <v>6717</v>
      </c>
      <c r="C1273" s="74">
        <v>1</v>
      </c>
      <c r="D1273" s="74">
        <v>1</v>
      </c>
    </row>
    <row r="1274" spans="2:4" x14ac:dyDescent="0.25">
      <c r="B1274" s="7">
        <v>6718</v>
      </c>
      <c r="C1274" s="74">
        <v>1</v>
      </c>
      <c r="D1274" s="74">
        <v>1</v>
      </c>
    </row>
    <row r="1275" spans="2:4" x14ac:dyDescent="0.25">
      <c r="B1275" s="7">
        <v>6719</v>
      </c>
      <c r="C1275" s="74">
        <v>1</v>
      </c>
      <c r="D1275" s="74">
        <v>1</v>
      </c>
    </row>
    <row r="1276" spans="2:4" x14ac:dyDescent="0.25">
      <c r="B1276" s="6">
        <v>6128</v>
      </c>
      <c r="C1276" s="74">
        <v>2</v>
      </c>
      <c r="D1276" s="74">
        <v>2</v>
      </c>
    </row>
    <row r="1277" spans="2:4" x14ac:dyDescent="0.25">
      <c r="B1277" s="7">
        <v>6715</v>
      </c>
      <c r="C1277" s="74">
        <v>1</v>
      </c>
      <c r="D1277" s="74">
        <v>1</v>
      </c>
    </row>
    <row r="1278" spans="2:4" x14ac:dyDescent="0.25">
      <c r="B1278" s="7">
        <v>6716</v>
      </c>
      <c r="C1278" s="74">
        <v>1</v>
      </c>
      <c r="D1278" s="74">
        <v>1</v>
      </c>
    </row>
    <row r="1279" spans="2:4" x14ac:dyDescent="0.25">
      <c r="B1279" s="6">
        <v>6127</v>
      </c>
      <c r="C1279" s="74">
        <v>1</v>
      </c>
      <c r="D1279" s="74">
        <v>1</v>
      </c>
    </row>
    <row r="1280" spans="2:4" x14ac:dyDescent="0.25">
      <c r="B1280" s="7">
        <v>6714</v>
      </c>
      <c r="C1280" s="74">
        <v>1</v>
      </c>
      <c r="D1280" s="74">
        <v>1</v>
      </c>
    </row>
    <row r="1281" spans="2:4" x14ac:dyDescent="0.25">
      <c r="B1281" s="6">
        <v>6124</v>
      </c>
      <c r="C1281" s="74">
        <v>1</v>
      </c>
      <c r="D1281" s="74">
        <v>1</v>
      </c>
    </row>
    <row r="1282" spans="2:4" x14ac:dyDescent="0.25">
      <c r="B1282" s="7">
        <v>6711</v>
      </c>
      <c r="C1282" s="74">
        <v>1</v>
      </c>
      <c r="D1282" s="74">
        <v>1</v>
      </c>
    </row>
    <row r="1283" spans="2:4" x14ac:dyDescent="0.25">
      <c r="B1283" s="6">
        <v>6126</v>
      </c>
      <c r="C1283" s="74">
        <v>1</v>
      </c>
      <c r="D1283" s="74">
        <v>1</v>
      </c>
    </row>
    <row r="1284" spans="2:4" x14ac:dyDescent="0.25">
      <c r="B1284" s="7">
        <v>6713</v>
      </c>
      <c r="C1284" s="74">
        <v>1</v>
      </c>
      <c r="D1284" s="74">
        <v>1</v>
      </c>
    </row>
    <row r="1285" spans="2:4" x14ac:dyDescent="0.25">
      <c r="B1285" s="6">
        <v>6125</v>
      </c>
      <c r="C1285" s="74">
        <v>1</v>
      </c>
      <c r="D1285" s="74">
        <v>1</v>
      </c>
    </row>
    <row r="1286" spans="2:4" x14ac:dyDescent="0.25">
      <c r="B1286" s="7">
        <v>6712</v>
      </c>
      <c r="C1286" s="74">
        <v>1</v>
      </c>
      <c r="D1286" s="74">
        <v>1</v>
      </c>
    </row>
    <row r="1287" spans="2:4" x14ac:dyDescent="0.25">
      <c r="B1287" s="6">
        <v>6122</v>
      </c>
      <c r="C1287" s="74">
        <v>2</v>
      </c>
      <c r="D1287" s="74">
        <v>2</v>
      </c>
    </row>
    <row r="1288" spans="2:4" x14ac:dyDescent="0.25">
      <c r="B1288" s="7">
        <v>6708</v>
      </c>
      <c r="C1288" s="74">
        <v>1</v>
      </c>
      <c r="D1288" s="74">
        <v>1</v>
      </c>
    </row>
    <row r="1289" spans="2:4" x14ac:dyDescent="0.25">
      <c r="B1289" s="7">
        <v>6709</v>
      </c>
      <c r="C1289" s="74">
        <v>1</v>
      </c>
      <c r="D1289" s="74">
        <v>1</v>
      </c>
    </row>
    <row r="1290" spans="2:4" x14ac:dyDescent="0.25">
      <c r="B1290" s="6">
        <v>6121</v>
      </c>
      <c r="C1290" s="74">
        <v>1</v>
      </c>
      <c r="D1290" s="74">
        <v>1</v>
      </c>
    </row>
    <row r="1291" spans="2:4" x14ac:dyDescent="0.25">
      <c r="B1291" s="7">
        <v>6707</v>
      </c>
      <c r="C1291" s="74">
        <v>1</v>
      </c>
      <c r="D1291" s="74">
        <v>1</v>
      </c>
    </row>
    <row r="1292" spans="2:4" x14ac:dyDescent="0.25">
      <c r="B1292" s="6">
        <v>6118</v>
      </c>
      <c r="C1292" s="74">
        <v>1</v>
      </c>
      <c r="D1292" s="74">
        <v>1</v>
      </c>
    </row>
    <row r="1293" spans="2:4" x14ac:dyDescent="0.25">
      <c r="B1293" s="7">
        <v>6704</v>
      </c>
      <c r="C1293" s="74">
        <v>1</v>
      </c>
      <c r="D1293" s="74">
        <v>1</v>
      </c>
    </row>
    <row r="1294" spans="2:4" x14ac:dyDescent="0.25">
      <c r="B1294" s="6">
        <v>6120</v>
      </c>
      <c r="C1294" s="74">
        <v>1</v>
      </c>
      <c r="D1294" s="74">
        <v>1</v>
      </c>
    </row>
    <row r="1295" spans="2:4" x14ac:dyDescent="0.25">
      <c r="B1295" s="7">
        <v>6706</v>
      </c>
      <c r="C1295" s="74">
        <v>1</v>
      </c>
      <c r="D1295" s="74">
        <v>1</v>
      </c>
    </row>
    <row r="1296" spans="2:4" x14ac:dyDescent="0.25">
      <c r="B1296" s="6">
        <v>6119</v>
      </c>
      <c r="C1296" s="74">
        <v>1</v>
      </c>
      <c r="D1296" s="74">
        <v>1</v>
      </c>
    </row>
    <row r="1297" spans="2:4" x14ac:dyDescent="0.25">
      <c r="B1297" s="7">
        <v>6705</v>
      </c>
      <c r="C1297" s="74">
        <v>1</v>
      </c>
      <c r="D1297" s="74">
        <v>1</v>
      </c>
    </row>
    <row r="1298" spans="2:4" x14ac:dyDescent="0.25">
      <c r="B1298" s="6">
        <v>6116</v>
      </c>
      <c r="C1298" s="74">
        <v>1</v>
      </c>
      <c r="D1298" s="74">
        <v>1</v>
      </c>
    </row>
    <row r="1299" spans="2:4" x14ac:dyDescent="0.25">
      <c r="B1299" s="7">
        <v>6702</v>
      </c>
      <c r="C1299" s="74">
        <v>1</v>
      </c>
      <c r="D1299" s="74">
        <v>1</v>
      </c>
    </row>
    <row r="1300" spans="2:4" x14ac:dyDescent="0.25">
      <c r="B1300" s="6">
        <v>6117</v>
      </c>
      <c r="C1300" s="74">
        <v>1</v>
      </c>
      <c r="D1300" s="74">
        <v>1</v>
      </c>
    </row>
    <row r="1301" spans="2:4" x14ac:dyDescent="0.25">
      <c r="B1301" s="7">
        <v>6703</v>
      </c>
      <c r="C1301" s="74">
        <v>1</v>
      </c>
      <c r="D1301" s="74">
        <v>1</v>
      </c>
    </row>
    <row r="1302" spans="2:4" x14ac:dyDescent="0.25">
      <c r="B1302" s="6">
        <v>6123</v>
      </c>
      <c r="C1302" s="74">
        <v>1</v>
      </c>
      <c r="D1302" s="74">
        <v>1</v>
      </c>
    </row>
    <row r="1303" spans="2:4" x14ac:dyDescent="0.25">
      <c r="B1303" s="7">
        <v>6710</v>
      </c>
      <c r="C1303" s="74">
        <v>1</v>
      </c>
      <c r="D1303" s="74">
        <v>1</v>
      </c>
    </row>
    <row r="1304" spans="2:4" x14ac:dyDescent="0.25">
      <c r="B1304" s="6">
        <v>6168</v>
      </c>
      <c r="C1304" s="74">
        <v>1</v>
      </c>
      <c r="D1304" s="74">
        <v>1</v>
      </c>
    </row>
    <row r="1305" spans="2:4" x14ac:dyDescent="0.25">
      <c r="B1305" s="7">
        <v>6759</v>
      </c>
      <c r="C1305" s="74">
        <v>1</v>
      </c>
      <c r="D1305" s="74">
        <v>1</v>
      </c>
    </row>
    <row r="1306" spans="2:4" x14ac:dyDescent="0.25">
      <c r="B1306" s="6">
        <v>6166</v>
      </c>
      <c r="C1306" s="74">
        <v>2</v>
      </c>
      <c r="D1306" s="74">
        <v>2</v>
      </c>
    </row>
    <row r="1307" spans="2:4" x14ac:dyDescent="0.25">
      <c r="B1307" s="7">
        <v>6757</v>
      </c>
      <c r="C1307" s="74">
        <v>1</v>
      </c>
      <c r="D1307" s="74">
        <v>1</v>
      </c>
    </row>
    <row r="1308" spans="2:4" x14ac:dyDescent="0.25">
      <c r="B1308" s="7">
        <v>6758</v>
      </c>
      <c r="C1308" s="74">
        <v>1</v>
      </c>
      <c r="D1308" s="74">
        <v>1</v>
      </c>
    </row>
    <row r="1309" spans="2:4" x14ac:dyDescent="0.25">
      <c r="B1309" s="6">
        <v>6165</v>
      </c>
      <c r="C1309" s="74">
        <v>1</v>
      </c>
      <c r="D1309" s="74">
        <v>1</v>
      </c>
    </row>
    <row r="1310" spans="2:4" x14ac:dyDescent="0.25">
      <c r="B1310" s="7">
        <v>6756</v>
      </c>
      <c r="C1310" s="74">
        <v>1</v>
      </c>
      <c r="D1310" s="74">
        <v>1</v>
      </c>
    </row>
    <row r="1311" spans="2:4" x14ac:dyDescent="0.25">
      <c r="B1311" s="6">
        <v>6164</v>
      </c>
      <c r="C1311" s="74">
        <v>2</v>
      </c>
      <c r="D1311" s="74">
        <v>2</v>
      </c>
    </row>
    <row r="1312" spans="2:4" x14ac:dyDescent="0.25">
      <c r="B1312" s="7">
        <v>6754</v>
      </c>
      <c r="C1312" s="74">
        <v>1</v>
      </c>
      <c r="D1312" s="74">
        <v>1</v>
      </c>
    </row>
    <row r="1313" spans="2:4" x14ac:dyDescent="0.25">
      <c r="B1313" s="7">
        <v>6755</v>
      </c>
      <c r="C1313" s="74">
        <v>1</v>
      </c>
      <c r="D1313" s="74">
        <v>1</v>
      </c>
    </row>
    <row r="1314" spans="2:4" x14ac:dyDescent="0.25">
      <c r="B1314" s="6">
        <v>6163</v>
      </c>
      <c r="C1314" s="74">
        <v>2</v>
      </c>
      <c r="D1314" s="74">
        <v>2</v>
      </c>
    </row>
    <row r="1315" spans="2:4" x14ac:dyDescent="0.25">
      <c r="B1315" s="7">
        <v>6752</v>
      </c>
      <c r="C1315" s="74">
        <v>1</v>
      </c>
      <c r="D1315" s="74">
        <v>1</v>
      </c>
    </row>
    <row r="1316" spans="2:4" x14ac:dyDescent="0.25">
      <c r="B1316" s="7">
        <v>6753</v>
      </c>
      <c r="C1316" s="74">
        <v>1</v>
      </c>
      <c r="D1316" s="74">
        <v>1</v>
      </c>
    </row>
    <row r="1317" spans="2:4" x14ac:dyDescent="0.25">
      <c r="B1317" s="6">
        <v>6162</v>
      </c>
      <c r="C1317" s="74">
        <v>1</v>
      </c>
      <c r="D1317" s="74">
        <v>1</v>
      </c>
    </row>
    <row r="1318" spans="2:4" x14ac:dyDescent="0.25">
      <c r="B1318" s="7">
        <v>6751</v>
      </c>
      <c r="C1318" s="74">
        <v>1</v>
      </c>
      <c r="D1318" s="74">
        <v>1</v>
      </c>
    </row>
    <row r="1319" spans="2:4" x14ac:dyDescent="0.25">
      <c r="B1319" s="6">
        <v>6159</v>
      </c>
      <c r="C1319" s="74">
        <v>1</v>
      </c>
      <c r="D1319" s="74">
        <v>1</v>
      </c>
    </row>
    <row r="1320" spans="2:4" x14ac:dyDescent="0.25">
      <c r="B1320" s="7">
        <v>6749</v>
      </c>
      <c r="C1320" s="74">
        <v>1</v>
      </c>
      <c r="D1320" s="74">
        <v>1</v>
      </c>
    </row>
    <row r="1321" spans="2:4" x14ac:dyDescent="0.25">
      <c r="B1321" s="6">
        <v>6158</v>
      </c>
      <c r="C1321" s="74">
        <v>1</v>
      </c>
      <c r="D1321" s="74">
        <v>1</v>
      </c>
    </row>
    <row r="1322" spans="2:4" x14ac:dyDescent="0.25">
      <c r="B1322" s="7">
        <v>6748</v>
      </c>
      <c r="C1322" s="74">
        <v>1</v>
      </c>
      <c r="D1322" s="74">
        <v>1</v>
      </c>
    </row>
    <row r="1323" spans="2:4" x14ac:dyDescent="0.25">
      <c r="B1323" s="6">
        <v>6157</v>
      </c>
      <c r="C1323" s="74">
        <v>1</v>
      </c>
      <c r="D1323" s="74">
        <v>1</v>
      </c>
    </row>
    <row r="1324" spans="2:4" x14ac:dyDescent="0.25">
      <c r="B1324" s="7">
        <v>6747</v>
      </c>
      <c r="C1324" s="74">
        <v>1</v>
      </c>
      <c r="D1324" s="74">
        <v>1</v>
      </c>
    </row>
    <row r="1325" spans="2:4" x14ac:dyDescent="0.25">
      <c r="B1325" s="6">
        <v>6161</v>
      </c>
      <c r="C1325" s="74">
        <v>1</v>
      </c>
      <c r="D1325" s="74">
        <v>1</v>
      </c>
    </row>
    <row r="1326" spans="2:4" x14ac:dyDescent="0.25">
      <c r="B1326" s="7">
        <v>6750</v>
      </c>
      <c r="C1326" s="74">
        <v>1</v>
      </c>
      <c r="D1326" s="74">
        <v>1</v>
      </c>
    </row>
    <row r="1327" spans="2:4" x14ac:dyDescent="0.25">
      <c r="B1327" s="6">
        <v>6155</v>
      </c>
      <c r="C1327" s="74">
        <v>1</v>
      </c>
      <c r="D1327" s="74">
        <v>1</v>
      </c>
    </row>
    <row r="1328" spans="2:4" x14ac:dyDescent="0.25">
      <c r="B1328" s="7">
        <v>6746</v>
      </c>
      <c r="C1328" s="74">
        <v>1</v>
      </c>
      <c r="D1328" s="74">
        <v>1</v>
      </c>
    </row>
    <row r="1329" spans="2:4" x14ac:dyDescent="0.25">
      <c r="B1329" s="6">
        <v>6152</v>
      </c>
      <c r="C1329" s="74">
        <v>1</v>
      </c>
      <c r="D1329" s="74">
        <v>1</v>
      </c>
    </row>
    <row r="1330" spans="2:4" x14ac:dyDescent="0.25">
      <c r="B1330" s="7">
        <v>6744</v>
      </c>
      <c r="C1330" s="74">
        <v>1</v>
      </c>
      <c r="D1330" s="74">
        <v>1</v>
      </c>
    </row>
    <row r="1331" spans="2:4" x14ac:dyDescent="0.25">
      <c r="B1331" s="6">
        <v>6154</v>
      </c>
      <c r="C1331" s="74">
        <v>1</v>
      </c>
      <c r="D1331" s="74">
        <v>1</v>
      </c>
    </row>
    <row r="1332" spans="2:4" x14ac:dyDescent="0.25">
      <c r="B1332" s="7">
        <v>6745</v>
      </c>
      <c r="C1332" s="74">
        <v>1</v>
      </c>
      <c r="D1332" s="74">
        <v>1</v>
      </c>
    </row>
    <row r="1333" spans="2:4" x14ac:dyDescent="0.25">
      <c r="B1333" s="6">
        <v>6153</v>
      </c>
      <c r="C1333" s="74">
        <v>1</v>
      </c>
      <c r="D1333" s="74">
        <v>1</v>
      </c>
    </row>
    <row r="1334" spans="2:4" x14ac:dyDescent="0.25">
      <c r="B1334" s="7">
        <v>6743</v>
      </c>
      <c r="C1334" s="74">
        <v>1</v>
      </c>
      <c r="D1334" s="74">
        <v>1</v>
      </c>
    </row>
    <row r="1335" spans="2:4" x14ac:dyDescent="0.25">
      <c r="B1335" s="6">
        <v>6151</v>
      </c>
      <c r="C1335" s="74">
        <v>2</v>
      </c>
      <c r="D1335" s="74">
        <v>2</v>
      </c>
    </row>
    <row r="1336" spans="2:4" x14ac:dyDescent="0.25">
      <c r="B1336" s="7">
        <v>6741</v>
      </c>
      <c r="C1336" s="74">
        <v>1</v>
      </c>
      <c r="D1336" s="74">
        <v>1</v>
      </c>
    </row>
    <row r="1337" spans="2:4" x14ac:dyDescent="0.25">
      <c r="B1337" s="7">
        <v>6742</v>
      </c>
      <c r="C1337" s="74">
        <v>1</v>
      </c>
      <c r="D1337" s="74">
        <v>1</v>
      </c>
    </row>
    <row r="1338" spans="2:4" x14ac:dyDescent="0.25">
      <c r="B1338" s="6">
        <v>6150</v>
      </c>
      <c r="C1338" s="74">
        <v>1</v>
      </c>
      <c r="D1338" s="74">
        <v>1</v>
      </c>
    </row>
    <row r="1339" spans="2:4" x14ac:dyDescent="0.25">
      <c r="B1339" s="7">
        <v>6740</v>
      </c>
      <c r="C1339" s="74">
        <v>1</v>
      </c>
      <c r="D1339" s="74">
        <v>1</v>
      </c>
    </row>
    <row r="1340" spans="2:4" x14ac:dyDescent="0.25">
      <c r="B1340" s="6">
        <v>6149</v>
      </c>
      <c r="C1340" s="74">
        <v>1</v>
      </c>
      <c r="D1340" s="74">
        <v>1</v>
      </c>
    </row>
    <row r="1341" spans="2:4" x14ac:dyDescent="0.25">
      <c r="B1341" s="7">
        <v>6739</v>
      </c>
      <c r="C1341" s="74">
        <v>1</v>
      </c>
      <c r="D1341" s="74">
        <v>1</v>
      </c>
    </row>
    <row r="1342" spans="2:4" x14ac:dyDescent="0.25">
      <c r="B1342" s="6">
        <v>6148</v>
      </c>
      <c r="C1342" s="74">
        <v>1</v>
      </c>
      <c r="D1342" s="74">
        <v>1</v>
      </c>
    </row>
    <row r="1343" spans="2:4" x14ac:dyDescent="0.25">
      <c r="B1343" s="7">
        <v>6738</v>
      </c>
      <c r="C1343" s="74">
        <v>1</v>
      </c>
      <c r="D1343" s="74">
        <v>1</v>
      </c>
    </row>
    <row r="1344" spans="2:4" x14ac:dyDescent="0.25">
      <c r="B1344" s="6">
        <v>6147</v>
      </c>
      <c r="C1344" s="74">
        <v>1</v>
      </c>
      <c r="D1344" s="74">
        <v>1</v>
      </c>
    </row>
    <row r="1345" spans="2:4" x14ac:dyDescent="0.25">
      <c r="B1345" s="7">
        <v>6737</v>
      </c>
      <c r="C1345" s="74">
        <v>1</v>
      </c>
      <c r="D1345" s="74">
        <v>1</v>
      </c>
    </row>
    <row r="1346" spans="2:4" x14ac:dyDescent="0.25">
      <c r="B1346" s="6">
        <v>6146</v>
      </c>
      <c r="C1346" s="74">
        <v>1</v>
      </c>
      <c r="D1346" s="74">
        <v>1</v>
      </c>
    </row>
    <row r="1347" spans="2:4" x14ac:dyDescent="0.25">
      <c r="B1347" s="7">
        <v>6736</v>
      </c>
      <c r="C1347" s="74">
        <v>1</v>
      </c>
      <c r="D1347" s="74">
        <v>1</v>
      </c>
    </row>
    <row r="1348" spans="2:4" x14ac:dyDescent="0.25">
      <c r="B1348" s="6">
        <v>6145</v>
      </c>
      <c r="C1348" s="74">
        <v>1</v>
      </c>
      <c r="D1348" s="74">
        <v>1</v>
      </c>
    </row>
    <row r="1349" spans="2:4" x14ac:dyDescent="0.25">
      <c r="B1349" s="7">
        <v>6735</v>
      </c>
      <c r="C1349" s="74">
        <v>1</v>
      </c>
      <c r="D1349" s="74">
        <v>1</v>
      </c>
    </row>
    <row r="1350" spans="2:4" x14ac:dyDescent="0.25">
      <c r="B1350" s="6">
        <v>6143</v>
      </c>
      <c r="C1350" s="74">
        <v>1</v>
      </c>
      <c r="D1350" s="74">
        <v>1</v>
      </c>
    </row>
    <row r="1351" spans="2:4" x14ac:dyDescent="0.25">
      <c r="B1351" s="7">
        <v>6734</v>
      </c>
      <c r="C1351" s="74">
        <v>1</v>
      </c>
      <c r="D1351" s="74">
        <v>1</v>
      </c>
    </row>
    <row r="1352" spans="2:4" x14ac:dyDescent="0.25">
      <c r="B1352" s="6">
        <v>6142</v>
      </c>
      <c r="C1352" s="74">
        <v>1</v>
      </c>
      <c r="D1352" s="74">
        <v>1</v>
      </c>
    </row>
    <row r="1353" spans="2:4" x14ac:dyDescent="0.25">
      <c r="B1353" s="7">
        <v>6733</v>
      </c>
      <c r="C1353" s="74">
        <v>1</v>
      </c>
      <c r="D1353" s="74">
        <v>1</v>
      </c>
    </row>
    <row r="1354" spans="2:4" x14ac:dyDescent="0.25">
      <c r="B1354" s="6">
        <v>6139</v>
      </c>
      <c r="C1354" s="74">
        <v>1</v>
      </c>
      <c r="D1354" s="74">
        <v>1</v>
      </c>
    </row>
    <row r="1355" spans="2:4" x14ac:dyDescent="0.25">
      <c r="B1355" s="7">
        <v>6730</v>
      </c>
      <c r="C1355" s="74">
        <v>1</v>
      </c>
      <c r="D1355" s="74">
        <v>1</v>
      </c>
    </row>
    <row r="1356" spans="2:4" x14ac:dyDescent="0.25">
      <c r="B1356" s="6">
        <v>6141</v>
      </c>
      <c r="C1356" s="74">
        <v>1</v>
      </c>
      <c r="D1356" s="74">
        <v>1</v>
      </c>
    </row>
    <row r="1357" spans="2:4" x14ac:dyDescent="0.25">
      <c r="B1357" s="7">
        <v>6732</v>
      </c>
      <c r="C1357" s="74">
        <v>1</v>
      </c>
      <c r="D1357" s="74">
        <v>1</v>
      </c>
    </row>
    <row r="1358" spans="2:4" x14ac:dyDescent="0.25">
      <c r="B1358" s="6">
        <v>6138</v>
      </c>
      <c r="C1358" s="74">
        <v>1</v>
      </c>
      <c r="D1358" s="74">
        <v>1</v>
      </c>
    </row>
    <row r="1359" spans="2:4" x14ac:dyDescent="0.25">
      <c r="B1359" s="7">
        <v>6729</v>
      </c>
      <c r="C1359" s="74">
        <v>1</v>
      </c>
      <c r="D1359" s="74">
        <v>1</v>
      </c>
    </row>
    <row r="1360" spans="2:4" x14ac:dyDescent="0.25">
      <c r="B1360" s="6">
        <v>6136</v>
      </c>
      <c r="C1360" s="74">
        <v>1</v>
      </c>
      <c r="D1360" s="74">
        <v>1</v>
      </c>
    </row>
    <row r="1361" spans="2:4" x14ac:dyDescent="0.25">
      <c r="B1361" s="7">
        <v>6727</v>
      </c>
      <c r="C1361" s="74">
        <v>1</v>
      </c>
      <c r="D1361" s="74">
        <v>1</v>
      </c>
    </row>
    <row r="1362" spans="2:4" x14ac:dyDescent="0.25">
      <c r="B1362" s="6">
        <v>6135</v>
      </c>
      <c r="C1362" s="74">
        <v>1</v>
      </c>
      <c r="D1362" s="74">
        <v>1</v>
      </c>
    </row>
    <row r="1363" spans="2:4" x14ac:dyDescent="0.25">
      <c r="B1363" s="7">
        <v>6726</v>
      </c>
      <c r="C1363" s="74">
        <v>1</v>
      </c>
      <c r="D1363" s="74">
        <v>1</v>
      </c>
    </row>
    <row r="1364" spans="2:4" x14ac:dyDescent="0.25">
      <c r="B1364" s="6">
        <v>6137</v>
      </c>
      <c r="C1364" s="74">
        <v>1</v>
      </c>
      <c r="D1364" s="74">
        <v>1</v>
      </c>
    </row>
    <row r="1365" spans="2:4" x14ac:dyDescent="0.25">
      <c r="B1365" s="7">
        <v>6728</v>
      </c>
      <c r="C1365" s="74">
        <v>1</v>
      </c>
      <c r="D1365" s="74">
        <v>1</v>
      </c>
    </row>
    <row r="1366" spans="2:4" x14ac:dyDescent="0.25">
      <c r="B1366" s="6">
        <v>6132</v>
      </c>
      <c r="C1366" s="74">
        <v>1</v>
      </c>
      <c r="D1366" s="74">
        <v>1</v>
      </c>
    </row>
    <row r="1367" spans="2:4" x14ac:dyDescent="0.25">
      <c r="B1367" s="7">
        <v>6722</v>
      </c>
      <c r="C1367" s="74">
        <v>1</v>
      </c>
      <c r="D1367" s="74">
        <v>1</v>
      </c>
    </row>
    <row r="1368" spans="2:4" x14ac:dyDescent="0.25">
      <c r="B1368" s="6">
        <v>6140</v>
      </c>
      <c r="C1368" s="74">
        <v>1</v>
      </c>
      <c r="D1368" s="74">
        <v>1</v>
      </c>
    </row>
    <row r="1369" spans="2:4" x14ac:dyDescent="0.25">
      <c r="B1369" s="7">
        <v>6731</v>
      </c>
      <c r="C1369" s="74">
        <v>1</v>
      </c>
      <c r="D1369" s="74">
        <v>1</v>
      </c>
    </row>
    <row r="1370" spans="2:4" x14ac:dyDescent="0.25">
      <c r="B1370" s="6">
        <v>6134</v>
      </c>
      <c r="C1370" s="74">
        <v>1</v>
      </c>
      <c r="D1370" s="74">
        <v>1</v>
      </c>
    </row>
    <row r="1371" spans="2:4" x14ac:dyDescent="0.25">
      <c r="B1371" s="7">
        <v>6725</v>
      </c>
      <c r="C1371" s="74">
        <v>1</v>
      </c>
      <c r="D1371" s="74">
        <v>1</v>
      </c>
    </row>
    <row r="1372" spans="2:4" x14ac:dyDescent="0.25">
      <c r="B1372" s="6">
        <v>6133</v>
      </c>
      <c r="C1372" s="74">
        <v>2</v>
      </c>
      <c r="D1372" s="74">
        <v>2</v>
      </c>
    </row>
    <row r="1373" spans="2:4" x14ac:dyDescent="0.25">
      <c r="B1373" s="7">
        <v>6723</v>
      </c>
      <c r="C1373" s="74">
        <v>1</v>
      </c>
      <c r="D1373" s="74">
        <v>1</v>
      </c>
    </row>
    <row r="1374" spans="2:4" x14ac:dyDescent="0.25">
      <c r="B1374" s="7">
        <v>6724</v>
      </c>
      <c r="C1374" s="74">
        <v>1</v>
      </c>
      <c r="D1374" s="74">
        <v>1</v>
      </c>
    </row>
    <row r="1375" spans="2:4" x14ac:dyDescent="0.25">
      <c r="B1375" s="6">
        <v>6171</v>
      </c>
      <c r="C1375" s="74">
        <v>1</v>
      </c>
      <c r="D1375" s="74">
        <v>1</v>
      </c>
    </row>
    <row r="1376" spans="2:4" x14ac:dyDescent="0.25">
      <c r="B1376" s="7">
        <v>6762</v>
      </c>
      <c r="C1376" s="74">
        <v>1</v>
      </c>
      <c r="D1376" s="74">
        <v>1</v>
      </c>
    </row>
    <row r="1377" spans="2:4" x14ac:dyDescent="0.25">
      <c r="B1377" s="6">
        <v>6170</v>
      </c>
      <c r="C1377" s="74">
        <v>1</v>
      </c>
      <c r="D1377" s="74">
        <v>1</v>
      </c>
    </row>
    <row r="1378" spans="2:4" x14ac:dyDescent="0.25">
      <c r="B1378" s="7">
        <v>6761</v>
      </c>
      <c r="C1378" s="74">
        <v>1</v>
      </c>
      <c r="D1378" s="74">
        <v>1</v>
      </c>
    </row>
    <row r="1379" spans="2:4" x14ac:dyDescent="0.25">
      <c r="B1379" s="6">
        <v>6169</v>
      </c>
      <c r="C1379" s="74">
        <v>1</v>
      </c>
      <c r="D1379" s="74">
        <v>1</v>
      </c>
    </row>
    <row r="1380" spans="2:4" x14ac:dyDescent="0.25">
      <c r="B1380" s="7">
        <v>6760</v>
      </c>
      <c r="C1380" s="74">
        <v>1</v>
      </c>
      <c r="D1380" s="74">
        <v>1</v>
      </c>
    </row>
    <row r="1381" spans="2:4" x14ac:dyDescent="0.25">
      <c r="B1381" s="6">
        <v>6156</v>
      </c>
      <c r="C1381" s="74">
        <v>1</v>
      </c>
      <c r="D1381" s="74">
        <v>1</v>
      </c>
    </row>
    <row r="1382" spans="2:4" x14ac:dyDescent="0.25">
      <c r="B1382" s="7">
        <v>6763</v>
      </c>
      <c r="C1382" s="74">
        <v>1</v>
      </c>
      <c r="D1382" s="74">
        <v>1</v>
      </c>
    </row>
    <row r="1383" spans="2:4" x14ac:dyDescent="0.25">
      <c r="B1383" s="6">
        <v>6176</v>
      </c>
      <c r="C1383" s="74">
        <v>1</v>
      </c>
      <c r="D1383" s="74">
        <v>1</v>
      </c>
    </row>
    <row r="1384" spans="2:4" x14ac:dyDescent="0.25">
      <c r="B1384" s="7">
        <v>6767</v>
      </c>
      <c r="C1384" s="74">
        <v>1</v>
      </c>
      <c r="D1384" s="74">
        <v>1</v>
      </c>
    </row>
    <row r="1385" spans="2:4" x14ac:dyDescent="0.25">
      <c r="B1385" s="6">
        <v>6174</v>
      </c>
      <c r="C1385" s="74">
        <v>1</v>
      </c>
      <c r="D1385" s="74">
        <v>1</v>
      </c>
    </row>
    <row r="1386" spans="2:4" x14ac:dyDescent="0.25">
      <c r="B1386" s="7">
        <v>6766</v>
      </c>
      <c r="C1386" s="74">
        <v>1</v>
      </c>
      <c r="D1386" s="74">
        <v>1</v>
      </c>
    </row>
    <row r="1387" spans="2:4" x14ac:dyDescent="0.25">
      <c r="B1387" s="6">
        <v>6173</v>
      </c>
      <c r="C1387" s="74">
        <v>1</v>
      </c>
      <c r="D1387" s="74">
        <v>1</v>
      </c>
    </row>
    <row r="1388" spans="2:4" x14ac:dyDescent="0.25">
      <c r="B1388" s="7">
        <v>6765</v>
      </c>
      <c r="C1388" s="74">
        <v>1</v>
      </c>
      <c r="D1388" s="74">
        <v>1</v>
      </c>
    </row>
    <row r="1389" spans="2:4" x14ac:dyDescent="0.25">
      <c r="B1389" s="6">
        <v>6177</v>
      </c>
      <c r="C1389" s="74">
        <v>1</v>
      </c>
      <c r="D1389" s="74">
        <v>1</v>
      </c>
    </row>
    <row r="1390" spans="2:4" x14ac:dyDescent="0.25">
      <c r="B1390" s="7">
        <v>6768</v>
      </c>
      <c r="C1390" s="74">
        <v>1</v>
      </c>
      <c r="D1390" s="74">
        <v>1</v>
      </c>
    </row>
    <row r="1391" spans="2:4" x14ac:dyDescent="0.25">
      <c r="B1391" s="6">
        <v>6172</v>
      </c>
      <c r="C1391" s="74">
        <v>1</v>
      </c>
      <c r="D1391" s="74">
        <v>1</v>
      </c>
    </row>
    <row r="1392" spans="2:4" x14ac:dyDescent="0.25">
      <c r="B1392" s="7">
        <v>6764</v>
      </c>
      <c r="C1392" s="74">
        <v>1</v>
      </c>
      <c r="D1392" s="74">
        <v>1</v>
      </c>
    </row>
    <row r="1393" spans="2:4" x14ac:dyDescent="0.25">
      <c r="B1393" s="6">
        <v>6178</v>
      </c>
      <c r="C1393" s="74">
        <v>1</v>
      </c>
      <c r="D1393" s="74">
        <v>1</v>
      </c>
    </row>
    <row r="1394" spans="2:4" x14ac:dyDescent="0.25">
      <c r="B1394" s="7">
        <v>6769</v>
      </c>
      <c r="C1394" s="74">
        <v>1</v>
      </c>
      <c r="D1394" s="74">
        <v>1</v>
      </c>
    </row>
    <row r="1395" spans="2:4" x14ac:dyDescent="0.25">
      <c r="B1395" s="6">
        <v>6196</v>
      </c>
      <c r="C1395" s="74">
        <v>1</v>
      </c>
      <c r="D1395" s="74">
        <v>1</v>
      </c>
    </row>
    <row r="1396" spans="2:4" x14ac:dyDescent="0.25">
      <c r="B1396" s="7">
        <v>6790</v>
      </c>
      <c r="C1396" s="74">
        <v>1</v>
      </c>
      <c r="D1396" s="74">
        <v>1</v>
      </c>
    </row>
    <row r="1397" spans="2:4" x14ac:dyDescent="0.25">
      <c r="B1397" s="6">
        <v>6197</v>
      </c>
      <c r="C1397" s="74">
        <v>1</v>
      </c>
      <c r="D1397" s="74">
        <v>1</v>
      </c>
    </row>
    <row r="1398" spans="2:4" x14ac:dyDescent="0.25">
      <c r="B1398" s="7">
        <v>6791</v>
      </c>
      <c r="C1398" s="74">
        <v>1</v>
      </c>
      <c r="D1398" s="74">
        <v>1</v>
      </c>
    </row>
    <row r="1399" spans="2:4" x14ac:dyDescent="0.25">
      <c r="B1399" s="6">
        <v>6195</v>
      </c>
      <c r="C1399" s="74">
        <v>1</v>
      </c>
      <c r="D1399" s="74">
        <v>1</v>
      </c>
    </row>
    <row r="1400" spans="2:4" x14ac:dyDescent="0.25">
      <c r="B1400" s="7">
        <v>6789</v>
      </c>
      <c r="C1400" s="74">
        <v>1</v>
      </c>
      <c r="D1400" s="74">
        <v>1</v>
      </c>
    </row>
    <row r="1401" spans="2:4" x14ac:dyDescent="0.25">
      <c r="B1401" s="6">
        <v>6194</v>
      </c>
      <c r="C1401" s="74">
        <v>2</v>
      </c>
      <c r="D1401" s="74">
        <v>2</v>
      </c>
    </row>
    <row r="1402" spans="2:4" x14ac:dyDescent="0.25">
      <c r="B1402" s="7">
        <v>6787</v>
      </c>
      <c r="C1402" s="74">
        <v>1</v>
      </c>
      <c r="D1402" s="74">
        <v>1</v>
      </c>
    </row>
    <row r="1403" spans="2:4" x14ac:dyDescent="0.25">
      <c r="B1403" s="7">
        <v>6788</v>
      </c>
      <c r="C1403" s="74">
        <v>1</v>
      </c>
      <c r="D1403" s="74">
        <v>1</v>
      </c>
    </row>
    <row r="1404" spans="2:4" x14ac:dyDescent="0.25">
      <c r="B1404" s="6">
        <v>6193</v>
      </c>
      <c r="C1404" s="74">
        <v>1</v>
      </c>
      <c r="D1404" s="74">
        <v>1</v>
      </c>
    </row>
    <row r="1405" spans="2:4" x14ac:dyDescent="0.25">
      <c r="B1405" s="7">
        <v>6786</v>
      </c>
      <c r="C1405" s="74">
        <v>1</v>
      </c>
      <c r="D1405" s="74">
        <v>1</v>
      </c>
    </row>
    <row r="1406" spans="2:4" x14ac:dyDescent="0.25">
      <c r="B1406" s="6">
        <v>6192</v>
      </c>
      <c r="C1406" s="74">
        <v>1</v>
      </c>
      <c r="D1406" s="74">
        <v>1</v>
      </c>
    </row>
    <row r="1407" spans="2:4" x14ac:dyDescent="0.25">
      <c r="B1407" s="7">
        <v>6785</v>
      </c>
      <c r="C1407" s="74">
        <v>1</v>
      </c>
      <c r="D1407" s="74">
        <v>1</v>
      </c>
    </row>
    <row r="1408" spans="2:4" x14ac:dyDescent="0.25">
      <c r="B1408" s="6">
        <v>6191</v>
      </c>
      <c r="C1408" s="74">
        <v>1</v>
      </c>
      <c r="D1408" s="74">
        <v>1</v>
      </c>
    </row>
    <row r="1409" spans="2:4" x14ac:dyDescent="0.25">
      <c r="B1409" s="7">
        <v>6784</v>
      </c>
      <c r="C1409" s="74">
        <v>1</v>
      </c>
      <c r="D1409" s="74">
        <v>1</v>
      </c>
    </row>
    <row r="1410" spans="2:4" x14ac:dyDescent="0.25">
      <c r="B1410" s="6">
        <v>6189</v>
      </c>
      <c r="C1410" s="74">
        <v>1</v>
      </c>
      <c r="D1410" s="74">
        <v>1</v>
      </c>
    </row>
    <row r="1411" spans="2:4" x14ac:dyDescent="0.25">
      <c r="B1411" s="7">
        <v>6781</v>
      </c>
      <c r="C1411" s="74">
        <v>1</v>
      </c>
      <c r="D1411" s="74">
        <v>1</v>
      </c>
    </row>
    <row r="1412" spans="2:4" x14ac:dyDescent="0.25">
      <c r="B1412" s="6">
        <v>6190</v>
      </c>
      <c r="C1412" s="74">
        <v>2</v>
      </c>
      <c r="D1412" s="74">
        <v>2</v>
      </c>
    </row>
    <row r="1413" spans="2:4" x14ac:dyDescent="0.25">
      <c r="B1413" s="7">
        <v>6782</v>
      </c>
      <c r="C1413" s="74">
        <v>1</v>
      </c>
      <c r="D1413" s="74">
        <v>1</v>
      </c>
    </row>
    <row r="1414" spans="2:4" x14ac:dyDescent="0.25">
      <c r="B1414" s="7">
        <v>6783</v>
      </c>
      <c r="C1414" s="74">
        <v>1</v>
      </c>
      <c r="D1414" s="74">
        <v>1</v>
      </c>
    </row>
    <row r="1415" spans="2:4" x14ac:dyDescent="0.25">
      <c r="B1415" s="6">
        <v>6187</v>
      </c>
      <c r="C1415" s="74">
        <v>1</v>
      </c>
      <c r="D1415" s="74">
        <v>1</v>
      </c>
    </row>
    <row r="1416" spans="2:4" x14ac:dyDescent="0.25">
      <c r="B1416" s="7">
        <v>6779</v>
      </c>
      <c r="C1416" s="74">
        <v>1</v>
      </c>
      <c r="D1416" s="74">
        <v>1</v>
      </c>
    </row>
    <row r="1417" spans="2:4" x14ac:dyDescent="0.25">
      <c r="B1417" s="6">
        <v>6188</v>
      </c>
      <c r="C1417" s="74">
        <v>1</v>
      </c>
      <c r="D1417" s="74">
        <v>1</v>
      </c>
    </row>
    <row r="1418" spans="2:4" x14ac:dyDescent="0.25">
      <c r="B1418" s="7">
        <v>6780</v>
      </c>
      <c r="C1418" s="74">
        <v>1</v>
      </c>
      <c r="D1418" s="74">
        <v>1</v>
      </c>
    </row>
    <row r="1419" spans="2:4" x14ac:dyDescent="0.25">
      <c r="B1419" s="6">
        <v>6186</v>
      </c>
      <c r="C1419" s="74">
        <v>2</v>
      </c>
      <c r="D1419" s="74">
        <v>2</v>
      </c>
    </row>
    <row r="1420" spans="2:4" x14ac:dyDescent="0.25">
      <c r="B1420" s="7">
        <v>6777</v>
      </c>
      <c r="C1420" s="74">
        <v>1</v>
      </c>
      <c r="D1420" s="74">
        <v>1</v>
      </c>
    </row>
    <row r="1421" spans="2:4" x14ac:dyDescent="0.25">
      <c r="B1421" s="7">
        <v>6778</v>
      </c>
      <c r="C1421" s="74">
        <v>1</v>
      </c>
      <c r="D1421" s="74">
        <v>1</v>
      </c>
    </row>
    <row r="1422" spans="2:4" x14ac:dyDescent="0.25">
      <c r="B1422" s="6">
        <v>6182</v>
      </c>
      <c r="C1422" s="74">
        <v>1</v>
      </c>
      <c r="D1422" s="74">
        <v>1</v>
      </c>
    </row>
    <row r="1423" spans="2:4" x14ac:dyDescent="0.25">
      <c r="B1423" s="7">
        <v>6773</v>
      </c>
      <c r="C1423" s="74">
        <v>1</v>
      </c>
      <c r="D1423" s="74">
        <v>1</v>
      </c>
    </row>
    <row r="1424" spans="2:4" x14ac:dyDescent="0.25">
      <c r="B1424" s="6">
        <v>6185</v>
      </c>
      <c r="C1424" s="74">
        <v>1</v>
      </c>
      <c r="D1424" s="74">
        <v>1</v>
      </c>
    </row>
    <row r="1425" spans="2:4" x14ac:dyDescent="0.25">
      <c r="B1425" s="7">
        <v>6776</v>
      </c>
      <c r="C1425" s="74">
        <v>1</v>
      </c>
      <c r="D1425" s="74">
        <v>1</v>
      </c>
    </row>
    <row r="1426" spans="2:4" x14ac:dyDescent="0.25">
      <c r="B1426" s="6">
        <v>6181</v>
      </c>
      <c r="C1426" s="74">
        <v>1</v>
      </c>
      <c r="D1426" s="74">
        <v>1</v>
      </c>
    </row>
    <row r="1427" spans="2:4" x14ac:dyDescent="0.25">
      <c r="B1427" s="7">
        <v>6772</v>
      </c>
      <c r="C1427" s="74">
        <v>1</v>
      </c>
      <c r="D1427" s="74">
        <v>1</v>
      </c>
    </row>
    <row r="1428" spans="2:4" x14ac:dyDescent="0.25">
      <c r="B1428" s="6">
        <v>6184</v>
      </c>
      <c r="C1428" s="74">
        <v>1</v>
      </c>
      <c r="D1428" s="74">
        <v>1</v>
      </c>
    </row>
    <row r="1429" spans="2:4" x14ac:dyDescent="0.25">
      <c r="B1429" s="7">
        <v>6775</v>
      </c>
      <c r="C1429" s="74">
        <v>1</v>
      </c>
      <c r="D1429" s="74">
        <v>1</v>
      </c>
    </row>
    <row r="1430" spans="2:4" x14ac:dyDescent="0.25">
      <c r="B1430" s="6">
        <v>6183</v>
      </c>
      <c r="C1430" s="74">
        <v>1</v>
      </c>
      <c r="D1430" s="74">
        <v>1</v>
      </c>
    </row>
    <row r="1431" spans="2:4" x14ac:dyDescent="0.25">
      <c r="B1431" s="7">
        <v>6774</v>
      </c>
      <c r="C1431" s="74">
        <v>1</v>
      </c>
      <c r="D1431" s="74">
        <v>1</v>
      </c>
    </row>
    <row r="1432" spans="2:4" x14ac:dyDescent="0.25">
      <c r="B1432" s="6">
        <v>6180</v>
      </c>
      <c r="C1432" s="74">
        <v>1</v>
      </c>
      <c r="D1432" s="74">
        <v>1</v>
      </c>
    </row>
    <row r="1433" spans="2:4" x14ac:dyDescent="0.25">
      <c r="B1433" s="7">
        <v>6771</v>
      </c>
      <c r="C1433" s="74">
        <v>1</v>
      </c>
      <c r="D1433" s="74">
        <v>1</v>
      </c>
    </row>
    <row r="1434" spans="2:4" x14ac:dyDescent="0.25">
      <c r="B1434" s="6">
        <v>6179</v>
      </c>
      <c r="C1434" s="74">
        <v>1</v>
      </c>
      <c r="D1434" s="74">
        <v>1</v>
      </c>
    </row>
    <row r="1435" spans="2:4" x14ac:dyDescent="0.25">
      <c r="B1435" s="7">
        <v>6770</v>
      </c>
      <c r="C1435" s="74">
        <v>1</v>
      </c>
      <c r="D1435" s="74">
        <v>1</v>
      </c>
    </row>
    <row r="1436" spans="2:4" x14ac:dyDescent="0.25">
      <c r="B1436" s="6">
        <v>6198</v>
      </c>
      <c r="C1436" s="74">
        <v>2</v>
      </c>
      <c r="D1436" s="74">
        <v>2</v>
      </c>
    </row>
    <row r="1437" spans="2:4" x14ac:dyDescent="0.25">
      <c r="B1437" s="7">
        <v>6792</v>
      </c>
      <c r="C1437" s="74">
        <v>1</v>
      </c>
      <c r="D1437" s="74">
        <v>1</v>
      </c>
    </row>
    <row r="1438" spans="2:4" x14ac:dyDescent="0.25">
      <c r="B1438" s="7">
        <v>6793</v>
      </c>
      <c r="C1438" s="74">
        <v>1</v>
      </c>
      <c r="D1438" s="74">
        <v>1</v>
      </c>
    </row>
    <row r="1439" spans="2:4" x14ac:dyDescent="0.25">
      <c r="B1439" s="6">
        <v>6270</v>
      </c>
      <c r="C1439" s="74">
        <v>1</v>
      </c>
      <c r="D1439" s="74">
        <v>1</v>
      </c>
    </row>
    <row r="1440" spans="2:4" x14ac:dyDescent="0.25">
      <c r="B1440" s="7">
        <v>6872</v>
      </c>
      <c r="C1440" s="74">
        <v>1</v>
      </c>
      <c r="D1440" s="74">
        <v>1</v>
      </c>
    </row>
    <row r="1441" spans="2:4" x14ac:dyDescent="0.25">
      <c r="B1441" s="6">
        <v>6258</v>
      </c>
      <c r="C1441" s="74">
        <v>1</v>
      </c>
      <c r="D1441" s="74">
        <v>1</v>
      </c>
    </row>
    <row r="1442" spans="2:4" x14ac:dyDescent="0.25">
      <c r="B1442" s="7">
        <v>6861</v>
      </c>
      <c r="C1442" s="74">
        <v>1</v>
      </c>
      <c r="D1442" s="74">
        <v>1</v>
      </c>
    </row>
    <row r="1443" spans="2:4" x14ac:dyDescent="0.25">
      <c r="B1443" s="6">
        <v>6259</v>
      </c>
      <c r="C1443" s="74">
        <v>1</v>
      </c>
      <c r="D1443" s="74">
        <v>1</v>
      </c>
    </row>
    <row r="1444" spans="2:4" x14ac:dyDescent="0.25">
      <c r="B1444" s="7">
        <v>6862</v>
      </c>
      <c r="C1444" s="74">
        <v>1</v>
      </c>
      <c r="D1444" s="74">
        <v>1</v>
      </c>
    </row>
    <row r="1445" spans="2:4" x14ac:dyDescent="0.25">
      <c r="B1445" s="6">
        <v>6257</v>
      </c>
      <c r="C1445" s="74">
        <v>1</v>
      </c>
      <c r="D1445" s="74">
        <v>1</v>
      </c>
    </row>
    <row r="1446" spans="2:4" x14ac:dyDescent="0.25">
      <c r="B1446" s="7">
        <v>6860</v>
      </c>
      <c r="C1446" s="74">
        <v>1</v>
      </c>
      <c r="D1446" s="74">
        <v>1</v>
      </c>
    </row>
    <row r="1447" spans="2:4" x14ac:dyDescent="0.25">
      <c r="B1447" s="6">
        <v>6255</v>
      </c>
      <c r="C1447" s="74">
        <v>1</v>
      </c>
      <c r="D1447" s="74">
        <v>1</v>
      </c>
    </row>
    <row r="1448" spans="2:4" x14ac:dyDescent="0.25">
      <c r="B1448" s="7">
        <v>6857</v>
      </c>
      <c r="C1448" s="74">
        <v>1</v>
      </c>
      <c r="D1448" s="74">
        <v>1</v>
      </c>
    </row>
    <row r="1449" spans="2:4" x14ac:dyDescent="0.25">
      <c r="B1449" s="6">
        <v>6256</v>
      </c>
      <c r="C1449" s="74">
        <v>2</v>
      </c>
      <c r="D1449" s="74">
        <v>2</v>
      </c>
    </row>
    <row r="1450" spans="2:4" x14ac:dyDescent="0.25">
      <c r="B1450" s="7">
        <v>6858</v>
      </c>
      <c r="C1450" s="74">
        <v>1</v>
      </c>
      <c r="D1450" s="74">
        <v>1</v>
      </c>
    </row>
    <row r="1451" spans="2:4" x14ac:dyDescent="0.25">
      <c r="B1451" s="7">
        <v>6859</v>
      </c>
      <c r="C1451" s="74">
        <v>1</v>
      </c>
      <c r="D1451" s="74">
        <v>1</v>
      </c>
    </row>
    <row r="1452" spans="2:4" x14ac:dyDescent="0.25">
      <c r="B1452" s="6">
        <v>6253</v>
      </c>
      <c r="C1452" s="74">
        <v>1</v>
      </c>
      <c r="D1452" s="74">
        <v>1</v>
      </c>
    </row>
    <row r="1453" spans="2:4" x14ac:dyDescent="0.25">
      <c r="B1453" s="7">
        <v>6854</v>
      </c>
      <c r="C1453" s="74">
        <v>1</v>
      </c>
      <c r="D1453" s="74">
        <v>1</v>
      </c>
    </row>
    <row r="1454" spans="2:4" x14ac:dyDescent="0.25">
      <c r="B1454" s="6">
        <v>6254</v>
      </c>
      <c r="C1454" s="74">
        <v>2</v>
      </c>
      <c r="D1454" s="74">
        <v>2</v>
      </c>
    </row>
    <row r="1455" spans="2:4" x14ac:dyDescent="0.25">
      <c r="B1455" s="7">
        <v>6855</v>
      </c>
      <c r="C1455" s="74">
        <v>1</v>
      </c>
      <c r="D1455" s="74">
        <v>1</v>
      </c>
    </row>
    <row r="1456" spans="2:4" x14ac:dyDescent="0.25">
      <c r="B1456" s="7">
        <v>6856</v>
      </c>
      <c r="C1456" s="74">
        <v>1</v>
      </c>
      <c r="D1456" s="74">
        <v>1</v>
      </c>
    </row>
    <row r="1457" spans="2:4" x14ac:dyDescent="0.25">
      <c r="B1457" s="6">
        <v>6252</v>
      </c>
      <c r="C1457" s="74">
        <v>1</v>
      </c>
      <c r="D1457" s="74">
        <v>1</v>
      </c>
    </row>
    <row r="1458" spans="2:4" x14ac:dyDescent="0.25">
      <c r="B1458" s="7">
        <v>6853</v>
      </c>
      <c r="C1458" s="74">
        <v>1</v>
      </c>
      <c r="D1458" s="74">
        <v>1</v>
      </c>
    </row>
    <row r="1459" spans="2:4" x14ac:dyDescent="0.25">
      <c r="B1459" s="6">
        <v>6251</v>
      </c>
      <c r="C1459" s="74">
        <v>1</v>
      </c>
      <c r="D1459" s="74">
        <v>1</v>
      </c>
    </row>
    <row r="1460" spans="2:4" x14ac:dyDescent="0.25">
      <c r="B1460" s="7">
        <v>6852</v>
      </c>
      <c r="C1460" s="74">
        <v>1</v>
      </c>
      <c r="D1460" s="74">
        <v>1</v>
      </c>
    </row>
    <row r="1461" spans="2:4" x14ac:dyDescent="0.25">
      <c r="B1461" s="6">
        <v>6262</v>
      </c>
      <c r="C1461" s="74">
        <v>1</v>
      </c>
      <c r="D1461" s="74">
        <v>1</v>
      </c>
    </row>
    <row r="1462" spans="2:4" x14ac:dyDescent="0.25">
      <c r="B1462" s="7">
        <v>6864</v>
      </c>
      <c r="C1462" s="74">
        <v>1</v>
      </c>
      <c r="D1462" s="74">
        <v>1</v>
      </c>
    </row>
    <row r="1463" spans="2:4" x14ac:dyDescent="0.25">
      <c r="B1463" s="6">
        <v>6250</v>
      </c>
      <c r="C1463" s="74">
        <v>1</v>
      </c>
      <c r="D1463" s="74">
        <v>1</v>
      </c>
    </row>
    <row r="1464" spans="2:4" x14ac:dyDescent="0.25">
      <c r="B1464" s="7">
        <v>6851</v>
      </c>
      <c r="C1464" s="74">
        <v>1</v>
      </c>
      <c r="D1464" s="74">
        <v>1</v>
      </c>
    </row>
    <row r="1465" spans="2:4" x14ac:dyDescent="0.25">
      <c r="B1465" s="6">
        <v>6249</v>
      </c>
      <c r="C1465" s="74">
        <v>1</v>
      </c>
      <c r="D1465" s="74">
        <v>1</v>
      </c>
    </row>
    <row r="1466" spans="2:4" x14ac:dyDescent="0.25">
      <c r="B1466" s="7">
        <v>6850</v>
      </c>
      <c r="C1466" s="74">
        <v>1</v>
      </c>
      <c r="D1466" s="74">
        <v>1</v>
      </c>
    </row>
    <row r="1467" spans="2:4" x14ac:dyDescent="0.25">
      <c r="B1467" s="6">
        <v>6247</v>
      </c>
      <c r="C1467" s="74">
        <v>2</v>
      </c>
      <c r="D1467" s="74">
        <v>2</v>
      </c>
    </row>
    <row r="1468" spans="2:4" x14ac:dyDescent="0.25">
      <c r="B1468" s="7">
        <v>6847</v>
      </c>
      <c r="C1468" s="74">
        <v>1</v>
      </c>
      <c r="D1468" s="74">
        <v>1</v>
      </c>
    </row>
    <row r="1469" spans="2:4" x14ac:dyDescent="0.25">
      <c r="B1469" s="7">
        <v>6848</v>
      </c>
      <c r="C1469" s="74">
        <v>1</v>
      </c>
      <c r="D1469" s="74">
        <v>1</v>
      </c>
    </row>
    <row r="1470" spans="2:4" x14ac:dyDescent="0.25">
      <c r="B1470" s="6">
        <v>6248</v>
      </c>
      <c r="C1470" s="74">
        <v>1</v>
      </c>
      <c r="D1470" s="74">
        <v>1</v>
      </c>
    </row>
    <row r="1471" spans="2:4" x14ac:dyDescent="0.25">
      <c r="B1471" s="7">
        <v>6849</v>
      </c>
      <c r="C1471" s="74">
        <v>1</v>
      </c>
      <c r="D1471" s="74">
        <v>1</v>
      </c>
    </row>
    <row r="1472" spans="2:4" x14ac:dyDescent="0.25">
      <c r="B1472" s="6">
        <v>6244</v>
      </c>
      <c r="C1472" s="74">
        <v>1</v>
      </c>
      <c r="D1472" s="74">
        <v>1</v>
      </c>
    </row>
    <row r="1473" spans="2:4" x14ac:dyDescent="0.25">
      <c r="B1473" s="7">
        <v>6844</v>
      </c>
      <c r="C1473" s="74">
        <v>1</v>
      </c>
      <c r="D1473" s="74">
        <v>1</v>
      </c>
    </row>
    <row r="1474" spans="2:4" x14ac:dyDescent="0.25">
      <c r="B1474" s="6">
        <v>6246</v>
      </c>
      <c r="C1474" s="74">
        <v>1</v>
      </c>
      <c r="D1474" s="74">
        <v>1</v>
      </c>
    </row>
    <row r="1475" spans="2:4" x14ac:dyDescent="0.25">
      <c r="B1475" s="7">
        <v>6846</v>
      </c>
      <c r="C1475" s="74">
        <v>1</v>
      </c>
      <c r="D1475" s="74">
        <v>1</v>
      </c>
    </row>
    <row r="1476" spans="2:4" x14ac:dyDescent="0.25">
      <c r="B1476" s="6">
        <v>6245</v>
      </c>
      <c r="C1476" s="74">
        <v>1</v>
      </c>
      <c r="D1476" s="74">
        <v>1</v>
      </c>
    </row>
    <row r="1477" spans="2:4" x14ac:dyDescent="0.25">
      <c r="B1477" s="7">
        <v>6845</v>
      </c>
      <c r="C1477" s="74">
        <v>1</v>
      </c>
      <c r="D1477" s="74">
        <v>1</v>
      </c>
    </row>
    <row r="1478" spans="2:4" x14ac:dyDescent="0.25">
      <c r="B1478" s="6">
        <v>6260</v>
      </c>
      <c r="C1478" s="74">
        <v>1</v>
      </c>
      <c r="D1478" s="74">
        <v>1</v>
      </c>
    </row>
    <row r="1479" spans="2:4" x14ac:dyDescent="0.25">
      <c r="B1479" s="7">
        <v>6863</v>
      </c>
      <c r="C1479" s="74">
        <v>1</v>
      </c>
      <c r="D1479" s="74">
        <v>1</v>
      </c>
    </row>
    <row r="1480" spans="2:4" x14ac:dyDescent="0.25">
      <c r="B1480" s="6">
        <v>6243</v>
      </c>
      <c r="C1480" s="74">
        <v>1</v>
      </c>
      <c r="D1480" s="74">
        <v>1</v>
      </c>
    </row>
    <row r="1481" spans="2:4" x14ac:dyDescent="0.25">
      <c r="B1481" s="7">
        <v>6843</v>
      </c>
      <c r="C1481" s="74">
        <v>1</v>
      </c>
      <c r="D1481" s="74">
        <v>1</v>
      </c>
    </row>
    <row r="1482" spans="2:4" x14ac:dyDescent="0.25">
      <c r="B1482" s="6">
        <v>6242</v>
      </c>
      <c r="C1482" s="74">
        <v>1</v>
      </c>
      <c r="D1482" s="74">
        <v>1</v>
      </c>
    </row>
    <row r="1483" spans="2:4" x14ac:dyDescent="0.25">
      <c r="B1483" s="7">
        <v>6842</v>
      </c>
      <c r="C1483" s="74">
        <v>1</v>
      </c>
      <c r="D1483" s="74">
        <v>1</v>
      </c>
    </row>
    <row r="1484" spans="2:4" x14ac:dyDescent="0.25">
      <c r="B1484" s="6">
        <v>6240</v>
      </c>
      <c r="C1484" s="74">
        <v>1</v>
      </c>
      <c r="D1484" s="74">
        <v>1</v>
      </c>
    </row>
    <row r="1485" spans="2:4" x14ac:dyDescent="0.25">
      <c r="B1485" s="7">
        <v>6840</v>
      </c>
      <c r="C1485" s="74">
        <v>1</v>
      </c>
      <c r="D1485" s="74">
        <v>1</v>
      </c>
    </row>
    <row r="1486" spans="2:4" x14ac:dyDescent="0.25">
      <c r="B1486" s="6">
        <v>6239</v>
      </c>
      <c r="C1486" s="74">
        <v>2</v>
      </c>
      <c r="D1486" s="74">
        <v>2</v>
      </c>
    </row>
    <row r="1487" spans="2:4" x14ac:dyDescent="0.25">
      <c r="B1487" s="7">
        <v>6838</v>
      </c>
      <c r="C1487" s="74">
        <v>1</v>
      </c>
      <c r="D1487" s="74">
        <v>1</v>
      </c>
    </row>
    <row r="1488" spans="2:4" x14ac:dyDescent="0.25">
      <c r="B1488" s="7">
        <v>6839</v>
      </c>
      <c r="C1488" s="74">
        <v>1</v>
      </c>
      <c r="D1488" s="74">
        <v>1</v>
      </c>
    </row>
    <row r="1489" spans="2:4" x14ac:dyDescent="0.25">
      <c r="B1489" s="6">
        <v>6238</v>
      </c>
      <c r="C1489" s="74">
        <v>1</v>
      </c>
      <c r="D1489" s="74">
        <v>1</v>
      </c>
    </row>
    <row r="1490" spans="2:4" x14ac:dyDescent="0.25">
      <c r="B1490" s="7">
        <v>6837</v>
      </c>
      <c r="C1490" s="74">
        <v>1</v>
      </c>
      <c r="D1490" s="74">
        <v>1</v>
      </c>
    </row>
    <row r="1491" spans="2:4" x14ac:dyDescent="0.25">
      <c r="B1491" s="6">
        <v>6236</v>
      </c>
      <c r="C1491" s="74">
        <v>1</v>
      </c>
      <c r="D1491" s="74">
        <v>1</v>
      </c>
    </row>
    <row r="1492" spans="2:4" x14ac:dyDescent="0.25">
      <c r="B1492" s="7">
        <v>6835</v>
      </c>
      <c r="C1492" s="74">
        <v>1</v>
      </c>
      <c r="D1492" s="74">
        <v>1</v>
      </c>
    </row>
    <row r="1493" spans="2:4" x14ac:dyDescent="0.25">
      <c r="B1493" s="6">
        <v>6234</v>
      </c>
      <c r="C1493" s="74">
        <v>1</v>
      </c>
      <c r="D1493" s="74">
        <v>1</v>
      </c>
    </row>
    <row r="1494" spans="2:4" x14ac:dyDescent="0.25">
      <c r="B1494" s="7">
        <v>6833</v>
      </c>
      <c r="C1494" s="74">
        <v>1</v>
      </c>
      <c r="D1494" s="74">
        <v>1</v>
      </c>
    </row>
    <row r="1495" spans="2:4" x14ac:dyDescent="0.25">
      <c r="B1495" s="6">
        <v>6237</v>
      </c>
      <c r="C1495" s="74">
        <v>1</v>
      </c>
      <c r="D1495" s="74">
        <v>1</v>
      </c>
    </row>
    <row r="1496" spans="2:4" x14ac:dyDescent="0.25">
      <c r="B1496" s="7">
        <v>6836</v>
      </c>
      <c r="C1496" s="74">
        <v>1</v>
      </c>
      <c r="D1496" s="74">
        <v>1</v>
      </c>
    </row>
    <row r="1497" spans="2:4" x14ac:dyDescent="0.25">
      <c r="B1497" s="6">
        <v>6229</v>
      </c>
      <c r="C1497" s="74">
        <v>1</v>
      </c>
      <c r="D1497" s="74">
        <v>1</v>
      </c>
    </row>
    <row r="1498" spans="2:4" x14ac:dyDescent="0.25">
      <c r="B1498" s="7">
        <v>6825</v>
      </c>
      <c r="C1498" s="74">
        <v>1</v>
      </c>
      <c r="D1498" s="74">
        <v>1</v>
      </c>
    </row>
    <row r="1499" spans="2:4" x14ac:dyDescent="0.25">
      <c r="B1499" s="6">
        <v>6241</v>
      </c>
      <c r="C1499" s="74">
        <v>1</v>
      </c>
      <c r="D1499" s="74">
        <v>1</v>
      </c>
    </row>
    <row r="1500" spans="2:4" x14ac:dyDescent="0.25">
      <c r="B1500" s="7">
        <v>6841</v>
      </c>
      <c r="C1500" s="74">
        <v>1</v>
      </c>
      <c r="D1500" s="74">
        <v>1</v>
      </c>
    </row>
    <row r="1501" spans="2:4" x14ac:dyDescent="0.25">
      <c r="B1501" s="6">
        <v>6235</v>
      </c>
      <c r="C1501" s="74">
        <v>1</v>
      </c>
      <c r="D1501" s="74">
        <v>1</v>
      </c>
    </row>
    <row r="1502" spans="2:4" x14ac:dyDescent="0.25">
      <c r="B1502" s="7">
        <v>6834</v>
      </c>
      <c r="C1502" s="74">
        <v>1</v>
      </c>
      <c r="D1502" s="74">
        <v>1</v>
      </c>
    </row>
    <row r="1503" spans="2:4" x14ac:dyDescent="0.25">
      <c r="B1503" s="6">
        <v>6231</v>
      </c>
      <c r="C1503" s="74">
        <v>2</v>
      </c>
      <c r="D1503" s="74">
        <v>2</v>
      </c>
    </row>
    <row r="1504" spans="2:4" x14ac:dyDescent="0.25">
      <c r="B1504" s="7">
        <v>6828</v>
      </c>
      <c r="C1504" s="74">
        <v>1</v>
      </c>
      <c r="D1504" s="74">
        <v>1</v>
      </c>
    </row>
    <row r="1505" spans="2:4" x14ac:dyDescent="0.25">
      <c r="B1505" s="7">
        <v>6829</v>
      </c>
      <c r="C1505" s="74">
        <v>1</v>
      </c>
      <c r="D1505" s="74">
        <v>1</v>
      </c>
    </row>
    <row r="1506" spans="2:4" x14ac:dyDescent="0.25">
      <c r="B1506" s="6">
        <v>6227</v>
      </c>
      <c r="C1506" s="74">
        <v>1</v>
      </c>
      <c r="D1506" s="74">
        <v>1</v>
      </c>
    </row>
    <row r="1507" spans="2:4" x14ac:dyDescent="0.25">
      <c r="B1507" s="7">
        <v>6824</v>
      </c>
      <c r="C1507" s="74">
        <v>1</v>
      </c>
      <c r="D1507" s="74">
        <v>1</v>
      </c>
    </row>
    <row r="1508" spans="2:4" x14ac:dyDescent="0.25">
      <c r="B1508" s="6">
        <v>6216</v>
      </c>
      <c r="C1508" s="74">
        <v>1</v>
      </c>
      <c r="D1508" s="74">
        <v>1</v>
      </c>
    </row>
    <row r="1509" spans="2:4" x14ac:dyDescent="0.25">
      <c r="B1509" s="7">
        <v>6812</v>
      </c>
      <c r="C1509" s="74">
        <v>1</v>
      </c>
      <c r="D1509" s="74">
        <v>1</v>
      </c>
    </row>
    <row r="1510" spans="2:4" x14ac:dyDescent="0.25">
      <c r="B1510" s="6">
        <v>6215</v>
      </c>
      <c r="C1510" s="74">
        <v>1</v>
      </c>
      <c r="D1510" s="74">
        <v>1</v>
      </c>
    </row>
    <row r="1511" spans="2:4" x14ac:dyDescent="0.25">
      <c r="B1511" s="7">
        <v>6811</v>
      </c>
      <c r="C1511" s="74">
        <v>1</v>
      </c>
      <c r="D1511" s="74">
        <v>1</v>
      </c>
    </row>
    <row r="1512" spans="2:4" x14ac:dyDescent="0.25">
      <c r="B1512" s="6">
        <v>6213</v>
      </c>
      <c r="C1512" s="74">
        <v>1</v>
      </c>
      <c r="D1512" s="74">
        <v>1</v>
      </c>
    </row>
    <row r="1513" spans="2:4" x14ac:dyDescent="0.25">
      <c r="B1513" s="7">
        <v>6809</v>
      </c>
      <c r="C1513" s="74">
        <v>1</v>
      </c>
      <c r="D1513" s="74">
        <v>1</v>
      </c>
    </row>
    <row r="1514" spans="2:4" x14ac:dyDescent="0.25">
      <c r="B1514" s="6">
        <v>6212</v>
      </c>
      <c r="C1514" s="74">
        <v>1</v>
      </c>
      <c r="D1514" s="74">
        <v>1</v>
      </c>
    </row>
    <row r="1515" spans="2:4" x14ac:dyDescent="0.25">
      <c r="B1515" s="7">
        <v>6808</v>
      </c>
      <c r="C1515" s="74">
        <v>1</v>
      </c>
      <c r="D1515" s="74">
        <v>1</v>
      </c>
    </row>
    <row r="1516" spans="2:4" x14ac:dyDescent="0.25">
      <c r="B1516" s="6">
        <v>6263</v>
      </c>
      <c r="C1516" s="74">
        <v>1</v>
      </c>
      <c r="D1516" s="74">
        <v>1</v>
      </c>
    </row>
    <row r="1517" spans="2:4" x14ac:dyDescent="0.25">
      <c r="B1517" s="7">
        <v>6865</v>
      </c>
      <c r="C1517" s="74">
        <v>1</v>
      </c>
      <c r="D1517" s="74">
        <v>1</v>
      </c>
    </row>
    <row r="1518" spans="2:4" x14ac:dyDescent="0.25">
      <c r="B1518" s="6">
        <v>6211</v>
      </c>
      <c r="C1518" s="74">
        <v>1</v>
      </c>
      <c r="D1518" s="74">
        <v>1</v>
      </c>
    </row>
    <row r="1519" spans="2:4" x14ac:dyDescent="0.25">
      <c r="B1519" s="7">
        <v>6807</v>
      </c>
      <c r="C1519" s="74">
        <v>1</v>
      </c>
      <c r="D1519" s="74">
        <v>1</v>
      </c>
    </row>
    <row r="1520" spans="2:4" x14ac:dyDescent="0.25">
      <c r="B1520" s="6">
        <v>6226</v>
      </c>
      <c r="C1520" s="74">
        <v>1</v>
      </c>
      <c r="D1520" s="74">
        <v>1</v>
      </c>
    </row>
    <row r="1521" spans="2:4" x14ac:dyDescent="0.25">
      <c r="B1521" s="7">
        <v>6823</v>
      </c>
      <c r="C1521" s="74">
        <v>1</v>
      </c>
      <c r="D1521" s="74">
        <v>1</v>
      </c>
    </row>
    <row r="1522" spans="2:4" x14ac:dyDescent="0.25">
      <c r="B1522" s="6">
        <v>6225</v>
      </c>
      <c r="C1522" s="74">
        <v>1</v>
      </c>
      <c r="D1522" s="74">
        <v>1</v>
      </c>
    </row>
    <row r="1523" spans="2:4" x14ac:dyDescent="0.25">
      <c r="B1523" s="7">
        <v>6822</v>
      </c>
      <c r="C1523" s="74">
        <v>1</v>
      </c>
      <c r="D1523" s="74">
        <v>1</v>
      </c>
    </row>
    <row r="1524" spans="2:4" x14ac:dyDescent="0.25">
      <c r="B1524" s="6">
        <v>6214</v>
      </c>
      <c r="C1524" s="74">
        <v>1</v>
      </c>
      <c r="D1524" s="74">
        <v>1</v>
      </c>
    </row>
    <row r="1525" spans="2:4" x14ac:dyDescent="0.25">
      <c r="B1525" s="7">
        <v>6810</v>
      </c>
      <c r="C1525" s="74">
        <v>1</v>
      </c>
      <c r="D1525" s="74">
        <v>1</v>
      </c>
    </row>
    <row r="1526" spans="2:4" x14ac:dyDescent="0.25">
      <c r="B1526" s="6">
        <v>6265</v>
      </c>
      <c r="C1526" s="74">
        <v>1</v>
      </c>
      <c r="D1526" s="74">
        <v>1</v>
      </c>
    </row>
    <row r="1527" spans="2:4" x14ac:dyDescent="0.25">
      <c r="B1527" s="7">
        <v>6867</v>
      </c>
      <c r="C1527" s="74">
        <v>1</v>
      </c>
      <c r="D1527" s="74">
        <v>1</v>
      </c>
    </row>
    <row r="1528" spans="2:4" x14ac:dyDescent="0.25">
      <c r="B1528" s="6">
        <v>6264</v>
      </c>
      <c r="C1528" s="74">
        <v>1</v>
      </c>
      <c r="D1528" s="74">
        <v>1</v>
      </c>
    </row>
    <row r="1529" spans="2:4" x14ac:dyDescent="0.25">
      <c r="B1529" s="7">
        <v>6866</v>
      </c>
      <c r="C1529" s="74">
        <v>1</v>
      </c>
      <c r="D1529" s="74">
        <v>1</v>
      </c>
    </row>
    <row r="1530" spans="2:4" x14ac:dyDescent="0.25">
      <c r="B1530" s="6">
        <v>6224</v>
      </c>
      <c r="C1530" s="74">
        <v>1</v>
      </c>
      <c r="D1530" s="74">
        <v>1</v>
      </c>
    </row>
    <row r="1531" spans="2:4" x14ac:dyDescent="0.25">
      <c r="B1531" s="7">
        <v>6821</v>
      </c>
      <c r="C1531" s="74">
        <v>1</v>
      </c>
      <c r="D1531" s="74">
        <v>1</v>
      </c>
    </row>
    <row r="1532" spans="2:4" x14ac:dyDescent="0.25">
      <c r="B1532" s="6">
        <v>6266</v>
      </c>
      <c r="C1532" s="74">
        <v>1</v>
      </c>
      <c r="D1532" s="74">
        <v>1</v>
      </c>
    </row>
    <row r="1533" spans="2:4" x14ac:dyDescent="0.25">
      <c r="B1533" s="7">
        <v>6868</v>
      </c>
      <c r="C1533" s="74">
        <v>1</v>
      </c>
      <c r="D1533" s="74">
        <v>1</v>
      </c>
    </row>
    <row r="1534" spans="2:4" x14ac:dyDescent="0.25">
      <c r="B1534" s="6">
        <v>6223</v>
      </c>
      <c r="C1534" s="74">
        <v>1</v>
      </c>
      <c r="D1534" s="74">
        <v>1</v>
      </c>
    </row>
    <row r="1535" spans="2:4" x14ac:dyDescent="0.25">
      <c r="B1535" s="7">
        <v>6820</v>
      </c>
      <c r="C1535" s="74">
        <v>1</v>
      </c>
      <c r="D1535" s="74">
        <v>1</v>
      </c>
    </row>
    <row r="1536" spans="2:4" x14ac:dyDescent="0.25">
      <c r="B1536" s="6">
        <v>6268</v>
      </c>
      <c r="C1536" s="74">
        <v>1</v>
      </c>
      <c r="D1536" s="74">
        <v>1</v>
      </c>
    </row>
    <row r="1537" spans="2:4" x14ac:dyDescent="0.25">
      <c r="B1537" s="7">
        <v>6870</v>
      </c>
      <c r="C1537" s="74">
        <v>1</v>
      </c>
      <c r="D1537" s="74">
        <v>1</v>
      </c>
    </row>
    <row r="1538" spans="2:4" x14ac:dyDescent="0.25">
      <c r="B1538" s="6">
        <v>6267</v>
      </c>
      <c r="C1538" s="74">
        <v>1</v>
      </c>
      <c r="D1538" s="74">
        <v>1</v>
      </c>
    </row>
    <row r="1539" spans="2:4" x14ac:dyDescent="0.25">
      <c r="B1539" s="7">
        <v>6869</v>
      </c>
      <c r="C1539" s="74">
        <v>1</v>
      </c>
      <c r="D1539" s="74">
        <v>1</v>
      </c>
    </row>
    <row r="1540" spans="2:4" x14ac:dyDescent="0.25">
      <c r="B1540" s="6">
        <v>6222</v>
      </c>
      <c r="C1540" s="74">
        <v>1</v>
      </c>
      <c r="D1540" s="74">
        <v>1</v>
      </c>
    </row>
    <row r="1541" spans="2:4" x14ac:dyDescent="0.25">
      <c r="B1541" s="7">
        <v>6819</v>
      </c>
      <c r="C1541" s="74">
        <v>1</v>
      </c>
      <c r="D1541" s="74">
        <v>1</v>
      </c>
    </row>
    <row r="1542" spans="2:4" x14ac:dyDescent="0.25">
      <c r="B1542" s="6">
        <v>6221</v>
      </c>
      <c r="C1542" s="74">
        <v>1</v>
      </c>
      <c r="D1542" s="74">
        <v>1</v>
      </c>
    </row>
    <row r="1543" spans="2:4" x14ac:dyDescent="0.25">
      <c r="B1543" s="7">
        <v>6818</v>
      </c>
      <c r="C1543" s="74">
        <v>1</v>
      </c>
      <c r="D1543" s="74">
        <v>1</v>
      </c>
    </row>
    <row r="1544" spans="2:4" x14ac:dyDescent="0.25">
      <c r="B1544" s="6">
        <v>6269</v>
      </c>
      <c r="C1544" s="74">
        <v>1</v>
      </c>
      <c r="D1544" s="74">
        <v>1</v>
      </c>
    </row>
    <row r="1545" spans="2:4" x14ac:dyDescent="0.25">
      <c r="B1545" s="7">
        <v>6871</v>
      </c>
      <c r="C1545" s="74">
        <v>1</v>
      </c>
      <c r="D1545" s="74">
        <v>1</v>
      </c>
    </row>
    <row r="1546" spans="2:4" x14ac:dyDescent="0.25">
      <c r="B1546" s="6">
        <v>6219</v>
      </c>
      <c r="C1546" s="74">
        <v>1</v>
      </c>
      <c r="D1546" s="74">
        <v>1</v>
      </c>
    </row>
    <row r="1547" spans="2:4" x14ac:dyDescent="0.25">
      <c r="B1547" s="7">
        <v>6815</v>
      </c>
      <c r="C1547" s="74">
        <v>1</v>
      </c>
      <c r="D1547" s="74">
        <v>1</v>
      </c>
    </row>
    <row r="1548" spans="2:4" x14ac:dyDescent="0.25">
      <c r="B1548" s="6">
        <v>6220</v>
      </c>
      <c r="C1548" s="74">
        <v>2</v>
      </c>
      <c r="D1548" s="74">
        <v>2</v>
      </c>
    </row>
    <row r="1549" spans="2:4" x14ac:dyDescent="0.25">
      <c r="B1549" s="7">
        <v>6816</v>
      </c>
      <c r="C1549" s="74">
        <v>1</v>
      </c>
      <c r="D1549" s="74">
        <v>1</v>
      </c>
    </row>
    <row r="1550" spans="2:4" x14ac:dyDescent="0.25">
      <c r="B1550" s="7">
        <v>6817</v>
      </c>
      <c r="C1550" s="74">
        <v>1</v>
      </c>
      <c r="D1550" s="74">
        <v>1</v>
      </c>
    </row>
    <row r="1551" spans="2:4" x14ac:dyDescent="0.25">
      <c r="B1551" s="6">
        <v>6218</v>
      </c>
      <c r="C1551" s="74">
        <v>1</v>
      </c>
      <c r="D1551" s="74">
        <v>1</v>
      </c>
    </row>
    <row r="1552" spans="2:4" x14ac:dyDescent="0.25">
      <c r="B1552" s="7">
        <v>6814</v>
      </c>
      <c r="C1552" s="74">
        <v>1</v>
      </c>
      <c r="D1552" s="74">
        <v>1</v>
      </c>
    </row>
    <row r="1553" spans="2:4" x14ac:dyDescent="0.25">
      <c r="B1553" s="6">
        <v>6217</v>
      </c>
      <c r="C1553" s="74">
        <v>1</v>
      </c>
      <c r="D1553" s="74">
        <v>1</v>
      </c>
    </row>
    <row r="1554" spans="2:4" x14ac:dyDescent="0.25">
      <c r="B1554" s="7">
        <v>6813</v>
      </c>
      <c r="C1554" s="74">
        <v>1</v>
      </c>
      <c r="D1554" s="74">
        <v>1</v>
      </c>
    </row>
    <row r="1555" spans="2:4" x14ac:dyDescent="0.25">
      <c r="B1555" s="6">
        <v>6210</v>
      </c>
      <c r="C1555" s="74">
        <v>1</v>
      </c>
      <c r="D1555" s="74">
        <v>1</v>
      </c>
    </row>
    <row r="1556" spans="2:4" x14ac:dyDescent="0.25">
      <c r="B1556" s="7">
        <v>6806</v>
      </c>
      <c r="C1556" s="74">
        <v>1</v>
      </c>
      <c r="D1556" s="74">
        <v>1</v>
      </c>
    </row>
    <row r="1557" spans="2:4" x14ac:dyDescent="0.25">
      <c r="B1557" s="6">
        <v>6209</v>
      </c>
      <c r="C1557" s="74">
        <v>1</v>
      </c>
      <c r="D1557" s="74">
        <v>1</v>
      </c>
    </row>
    <row r="1558" spans="2:4" x14ac:dyDescent="0.25">
      <c r="B1558" s="7">
        <v>6805</v>
      </c>
      <c r="C1558" s="74">
        <v>1</v>
      </c>
      <c r="D1558" s="74">
        <v>1</v>
      </c>
    </row>
    <row r="1559" spans="2:4" x14ac:dyDescent="0.25">
      <c r="B1559" s="6">
        <v>6208</v>
      </c>
      <c r="C1559" s="74">
        <v>1</v>
      </c>
      <c r="D1559" s="74">
        <v>1</v>
      </c>
    </row>
    <row r="1560" spans="2:4" x14ac:dyDescent="0.25">
      <c r="B1560" s="7">
        <v>6804</v>
      </c>
      <c r="C1560" s="74">
        <v>1</v>
      </c>
      <c r="D1560" s="74">
        <v>1</v>
      </c>
    </row>
    <row r="1561" spans="2:4" x14ac:dyDescent="0.25">
      <c r="B1561" s="6">
        <v>6207</v>
      </c>
      <c r="C1561" s="74">
        <v>1</v>
      </c>
      <c r="D1561" s="74">
        <v>1</v>
      </c>
    </row>
    <row r="1562" spans="2:4" x14ac:dyDescent="0.25">
      <c r="B1562" s="7">
        <v>6803</v>
      </c>
      <c r="C1562" s="74">
        <v>1</v>
      </c>
      <c r="D1562" s="74">
        <v>1</v>
      </c>
    </row>
    <row r="1563" spans="2:4" x14ac:dyDescent="0.25">
      <c r="B1563" s="6">
        <v>6206</v>
      </c>
      <c r="C1563" s="74">
        <v>1</v>
      </c>
      <c r="D1563" s="74">
        <v>1</v>
      </c>
    </row>
    <row r="1564" spans="2:4" x14ac:dyDescent="0.25">
      <c r="B1564" s="7">
        <v>6802</v>
      </c>
      <c r="C1564" s="74">
        <v>1</v>
      </c>
      <c r="D1564" s="74">
        <v>1</v>
      </c>
    </row>
    <row r="1565" spans="2:4" x14ac:dyDescent="0.25">
      <c r="B1565" s="6">
        <v>6205</v>
      </c>
      <c r="C1565" s="74">
        <v>1</v>
      </c>
      <c r="D1565" s="74">
        <v>1</v>
      </c>
    </row>
    <row r="1566" spans="2:4" x14ac:dyDescent="0.25">
      <c r="B1566" s="7">
        <v>6801</v>
      </c>
      <c r="C1566" s="74">
        <v>1</v>
      </c>
      <c r="D1566" s="74">
        <v>1</v>
      </c>
    </row>
    <row r="1567" spans="2:4" x14ac:dyDescent="0.25">
      <c r="B1567" s="6">
        <v>6203</v>
      </c>
      <c r="C1567" s="74">
        <v>1</v>
      </c>
      <c r="D1567" s="74">
        <v>1</v>
      </c>
    </row>
    <row r="1568" spans="2:4" x14ac:dyDescent="0.25">
      <c r="B1568" s="7">
        <v>6798</v>
      </c>
      <c r="C1568" s="74">
        <v>1</v>
      </c>
      <c r="D1568" s="74">
        <v>1</v>
      </c>
    </row>
    <row r="1569" spans="2:4" x14ac:dyDescent="0.25">
      <c r="B1569" s="6">
        <v>6202</v>
      </c>
      <c r="C1569" s="74">
        <v>1</v>
      </c>
      <c r="D1569" s="74">
        <v>1</v>
      </c>
    </row>
    <row r="1570" spans="2:4" x14ac:dyDescent="0.25">
      <c r="B1570" s="7">
        <v>6797</v>
      </c>
      <c r="C1570" s="74">
        <v>1</v>
      </c>
      <c r="D1570" s="74">
        <v>1</v>
      </c>
    </row>
    <row r="1571" spans="2:4" x14ac:dyDescent="0.25">
      <c r="B1571" s="6">
        <v>6201</v>
      </c>
      <c r="C1571" s="74">
        <v>1</v>
      </c>
      <c r="D1571" s="74">
        <v>1</v>
      </c>
    </row>
    <row r="1572" spans="2:4" x14ac:dyDescent="0.25">
      <c r="B1572" s="7">
        <v>6796</v>
      </c>
      <c r="C1572" s="74">
        <v>1</v>
      </c>
      <c r="D1572" s="74">
        <v>1</v>
      </c>
    </row>
    <row r="1573" spans="2:4" x14ac:dyDescent="0.25">
      <c r="B1573" s="6">
        <v>6200</v>
      </c>
      <c r="C1573" s="74">
        <v>1</v>
      </c>
      <c r="D1573" s="74">
        <v>1</v>
      </c>
    </row>
    <row r="1574" spans="2:4" x14ac:dyDescent="0.25">
      <c r="B1574" s="7">
        <v>6795</v>
      </c>
      <c r="C1574" s="74">
        <v>1</v>
      </c>
      <c r="D1574" s="74">
        <v>1</v>
      </c>
    </row>
    <row r="1575" spans="2:4" x14ac:dyDescent="0.25">
      <c r="B1575" s="6">
        <v>6199</v>
      </c>
      <c r="C1575" s="74">
        <v>1</v>
      </c>
      <c r="D1575" s="74">
        <v>1</v>
      </c>
    </row>
    <row r="1576" spans="2:4" x14ac:dyDescent="0.25">
      <c r="B1576" s="7">
        <v>6794</v>
      </c>
      <c r="C1576" s="74">
        <v>1</v>
      </c>
      <c r="D1576" s="74">
        <v>1</v>
      </c>
    </row>
    <row r="1577" spans="2:4" x14ac:dyDescent="0.25">
      <c r="B1577" s="6">
        <v>6204</v>
      </c>
      <c r="C1577" s="74">
        <v>2</v>
      </c>
      <c r="D1577" s="74">
        <v>2</v>
      </c>
    </row>
    <row r="1578" spans="2:4" x14ac:dyDescent="0.25">
      <c r="B1578" s="7">
        <v>6799</v>
      </c>
      <c r="C1578" s="74">
        <v>1</v>
      </c>
      <c r="D1578" s="74">
        <v>1</v>
      </c>
    </row>
    <row r="1579" spans="2:4" x14ac:dyDescent="0.25">
      <c r="B1579" s="7">
        <v>6800</v>
      </c>
      <c r="C1579" s="74">
        <v>1</v>
      </c>
      <c r="D1579" s="74">
        <v>1</v>
      </c>
    </row>
    <row r="1580" spans="2:4" x14ac:dyDescent="0.25">
      <c r="B1580" s="6">
        <v>6306</v>
      </c>
      <c r="C1580" s="74">
        <v>1</v>
      </c>
      <c r="D1580" s="74">
        <v>1</v>
      </c>
    </row>
    <row r="1581" spans="2:4" x14ac:dyDescent="0.25">
      <c r="B1581" s="7">
        <v>6918</v>
      </c>
      <c r="C1581" s="74">
        <v>1</v>
      </c>
      <c r="D1581" s="74">
        <v>1</v>
      </c>
    </row>
    <row r="1582" spans="2:4" x14ac:dyDescent="0.25">
      <c r="B1582" s="6">
        <v>6296</v>
      </c>
      <c r="C1582" s="74">
        <v>1</v>
      </c>
      <c r="D1582" s="74">
        <v>1</v>
      </c>
    </row>
    <row r="1583" spans="2:4" x14ac:dyDescent="0.25">
      <c r="B1583" s="7">
        <v>6908</v>
      </c>
      <c r="C1583" s="74">
        <v>1</v>
      </c>
      <c r="D1583" s="74">
        <v>1</v>
      </c>
    </row>
    <row r="1584" spans="2:4" x14ac:dyDescent="0.25">
      <c r="B1584" s="6">
        <v>6295</v>
      </c>
      <c r="C1584" s="74">
        <v>1</v>
      </c>
      <c r="D1584" s="74">
        <v>1</v>
      </c>
    </row>
    <row r="1585" spans="2:4" x14ac:dyDescent="0.25">
      <c r="B1585" s="7">
        <v>6907</v>
      </c>
      <c r="C1585" s="74">
        <v>1</v>
      </c>
      <c r="D1585" s="74">
        <v>1</v>
      </c>
    </row>
    <row r="1586" spans="2:4" x14ac:dyDescent="0.25">
      <c r="B1586" s="6">
        <v>6294</v>
      </c>
      <c r="C1586" s="74">
        <v>1</v>
      </c>
      <c r="D1586" s="74">
        <v>1</v>
      </c>
    </row>
    <row r="1587" spans="2:4" x14ac:dyDescent="0.25">
      <c r="B1587" s="7">
        <v>6906</v>
      </c>
      <c r="C1587" s="74">
        <v>1</v>
      </c>
      <c r="D1587" s="74">
        <v>1</v>
      </c>
    </row>
    <row r="1588" spans="2:4" x14ac:dyDescent="0.25">
      <c r="B1588" s="6">
        <v>6293</v>
      </c>
      <c r="C1588" s="74">
        <v>1</v>
      </c>
      <c r="D1588" s="74">
        <v>1</v>
      </c>
    </row>
    <row r="1589" spans="2:4" x14ac:dyDescent="0.25">
      <c r="B1589" s="7">
        <v>6905</v>
      </c>
      <c r="C1589" s="74">
        <v>1</v>
      </c>
      <c r="D1589" s="74">
        <v>1</v>
      </c>
    </row>
    <row r="1590" spans="2:4" x14ac:dyDescent="0.25">
      <c r="B1590" s="6">
        <v>6292</v>
      </c>
      <c r="C1590" s="74">
        <v>2</v>
      </c>
      <c r="D1590" s="74">
        <v>2</v>
      </c>
    </row>
    <row r="1591" spans="2:4" x14ac:dyDescent="0.25">
      <c r="B1591" s="7">
        <v>6903</v>
      </c>
      <c r="C1591" s="74">
        <v>1</v>
      </c>
      <c r="D1591" s="74">
        <v>1</v>
      </c>
    </row>
    <row r="1592" spans="2:4" x14ac:dyDescent="0.25">
      <c r="B1592" s="7">
        <v>6904</v>
      </c>
      <c r="C1592" s="74">
        <v>1</v>
      </c>
      <c r="D1592" s="74">
        <v>1</v>
      </c>
    </row>
    <row r="1593" spans="2:4" x14ac:dyDescent="0.25">
      <c r="B1593" s="6">
        <v>6291</v>
      </c>
      <c r="C1593" s="74">
        <v>2</v>
      </c>
      <c r="D1593" s="74">
        <v>2</v>
      </c>
    </row>
    <row r="1594" spans="2:4" x14ac:dyDescent="0.25">
      <c r="B1594" s="7">
        <v>6901</v>
      </c>
      <c r="C1594" s="74">
        <v>1</v>
      </c>
      <c r="D1594" s="74">
        <v>1</v>
      </c>
    </row>
    <row r="1595" spans="2:4" x14ac:dyDescent="0.25">
      <c r="B1595" s="7">
        <v>6902</v>
      </c>
      <c r="C1595" s="74">
        <v>1</v>
      </c>
      <c r="D1595" s="74">
        <v>1</v>
      </c>
    </row>
    <row r="1596" spans="2:4" x14ac:dyDescent="0.25">
      <c r="B1596" s="6">
        <v>6290</v>
      </c>
      <c r="C1596" s="74">
        <v>2</v>
      </c>
      <c r="D1596" s="74">
        <v>2</v>
      </c>
    </row>
    <row r="1597" spans="2:4" x14ac:dyDescent="0.25">
      <c r="B1597" s="7">
        <v>6899</v>
      </c>
      <c r="C1597" s="74">
        <v>1</v>
      </c>
      <c r="D1597" s="74">
        <v>1</v>
      </c>
    </row>
    <row r="1598" spans="2:4" x14ac:dyDescent="0.25">
      <c r="B1598" s="7">
        <v>6900</v>
      </c>
      <c r="C1598" s="74">
        <v>1</v>
      </c>
      <c r="D1598" s="74">
        <v>1</v>
      </c>
    </row>
    <row r="1599" spans="2:4" x14ac:dyDescent="0.25">
      <c r="B1599" s="6">
        <v>6298</v>
      </c>
      <c r="C1599" s="74">
        <v>1</v>
      </c>
      <c r="D1599" s="74">
        <v>1</v>
      </c>
    </row>
    <row r="1600" spans="2:4" x14ac:dyDescent="0.25">
      <c r="B1600" s="7">
        <v>6910</v>
      </c>
      <c r="C1600" s="74">
        <v>1</v>
      </c>
      <c r="D1600" s="74">
        <v>1</v>
      </c>
    </row>
    <row r="1601" spans="2:4" x14ac:dyDescent="0.25">
      <c r="B1601" s="6">
        <v>6289</v>
      </c>
      <c r="C1601" s="74">
        <v>1</v>
      </c>
      <c r="D1601" s="74">
        <v>1</v>
      </c>
    </row>
    <row r="1602" spans="2:4" x14ac:dyDescent="0.25">
      <c r="B1602" s="7">
        <v>6898</v>
      </c>
      <c r="C1602" s="74">
        <v>1</v>
      </c>
      <c r="D1602" s="74">
        <v>1</v>
      </c>
    </row>
    <row r="1603" spans="2:4" x14ac:dyDescent="0.25">
      <c r="B1603" s="6">
        <v>6299</v>
      </c>
      <c r="C1603" s="74">
        <v>1</v>
      </c>
      <c r="D1603" s="74">
        <v>1</v>
      </c>
    </row>
    <row r="1604" spans="2:4" x14ac:dyDescent="0.25">
      <c r="B1604" s="7">
        <v>6911</v>
      </c>
      <c r="C1604" s="74">
        <v>1</v>
      </c>
      <c r="D1604" s="74">
        <v>1</v>
      </c>
    </row>
    <row r="1605" spans="2:4" x14ac:dyDescent="0.25">
      <c r="B1605" s="6">
        <v>6288</v>
      </c>
      <c r="C1605" s="74">
        <v>1</v>
      </c>
      <c r="D1605" s="74">
        <v>1</v>
      </c>
    </row>
    <row r="1606" spans="2:4" x14ac:dyDescent="0.25">
      <c r="B1606" s="7">
        <v>6897</v>
      </c>
      <c r="C1606" s="74">
        <v>1</v>
      </c>
      <c r="D1606" s="74">
        <v>1</v>
      </c>
    </row>
    <row r="1607" spans="2:4" x14ac:dyDescent="0.25">
      <c r="B1607" s="6">
        <v>6287</v>
      </c>
      <c r="C1607" s="74">
        <v>1</v>
      </c>
      <c r="D1607" s="74">
        <v>1</v>
      </c>
    </row>
    <row r="1608" spans="2:4" x14ac:dyDescent="0.25">
      <c r="B1608" s="7">
        <v>6896</v>
      </c>
      <c r="C1608" s="74">
        <v>1</v>
      </c>
      <c r="D1608" s="74">
        <v>1</v>
      </c>
    </row>
    <row r="1609" spans="2:4" x14ac:dyDescent="0.25">
      <c r="B1609" s="6">
        <v>6297</v>
      </c>
      <c r="C1609" s="74">
        <v>1</v>
      </c>
      <c r="D1609" s="74">
        <v>1</v>
      </c>
    </row>
    <row r="1610" spans="2:4" x14ac:dyDescent="0.25">
      <c r="B1610" s="7">
        <v>6909</v>
      </c>
      <c r="C1610" s="74">
        <v>1</v>
      </c>
      <c r="D1610" s="74">
        <v>1</v>
      </c>
    </row>
    <row r="1611" spans="2:4" x14ac:dyDescent="0.25">
      <c r="B1611" s="6">
        <v>6286</v>
      </c>
      <c r="C1611" s="74">
        <v>1</v>
      </c>
      <c r="D1611" s="74">
        <v>1</v>
      </c>
    </row>
    <row r="1612" spans="2:4" x14ac:dyDescent="0.25">
      <c r="B1612" s="7">
        <v>6895</v>
      </c>
      <c r="C1612" s="74">
        <v>1</v>
      </c>
      <c r="D1612" s="74">
        <v>1</v>
      </c>
    </row>
    <row r="1613" spans="2:4" x14ac:dyDescent="0.25">
      <c r="B1613" s="6">
        <v>6285</v>
      </c>
      <c r="C1613" s="74">
        <v>1</v>
      </c>
      <c r="D1613" s="74">
        <v>1</v>
      </c>
    </row>
    <row r="1614" spans="2:4" x14ac:dyDescent="0.25">
      <c r="B1614" s="7">
        <v>6894</v>
      </c>
      <c r="C1614" s="74">
        <v>1</v>
      </c>
      <c r="D1614" s="74">
        <v>1</v>
      </c>
    </row>
    <row r="1615" spans="2:4" x14ac:dyDescent="0.25">
      <c r="B1615" s="6">
        <v>6284</v>
      </c>
      <c r="C1615" s="74">
        <v>3</v>
      </c>
      <c r="D1615" s="74">
        <v>3</v>
      </c>
    </row>
    <row r="1616" spans="2:4" x14ac:dyDescent="0.25">
      <c r="B1616" s="7">
        <v>6891</v>
      </c>
      <c r="C1616" s="74">
        <v>1</v>
      </c>
      <c r="D1616" s="74">
        <v>1</v>
      </c>
    </row>
    <row r="1617" spans="2:4" x14ac:dyDescent="0.25">
      <c r="B1617" s="7">
        <v>6892</v>
      </c>
      <c r="C1617" s="74">
        <v>1</v>
      </c>
      <c r="D1617" s="74">
        <v>1</v>
      </c>
    </row>
    <row r="1618" spans="2:4" x14ac:dyDescent="0.25">
      <c r="B1618" s="7">
        <v>6893</v>
      </c>
      <c r="C1618" s="74">
        <v>1</v>
      </c>
      <c r="D1618" s="74">
        <v>1</v>
      </c>
    </row>
    <row r="1619" spans="2:4" x14ac:dyDescent="0.25">
      <c r="B1619" s="6">
        <v>6283</v>
      </c>
      <c r="C1619" s="74">
        <v>1</v>
      </c>
      <c r="D1619" s="74">
        <v>1</v>
      </c>
    </row>
    <row r="1620" spans="2:4" x14ac:dyDescent="0.25">
      <c r="B1620" s="7">
        <v>6890</v>
      </c>
      <c r="C1620" s="74">
        <v>1</v>
      </c>
      <c r="D1620" s="74">
        <v>1</v>
      </c>
    </row>
    <row r="1621" spans="2:4" x14ac:dyDescent="0.25">
      <c r="B1621" s="6">
        <v>6282</v>
      </c>
      <c r="C1621" s="74">
        <v>1</v>
      </c>
      <c r="D1621" s="74">
        <v>1</v>
      </c>
    </row>
    <row r="1622" spans="2:4" x14ac:dyDescent="0.25">
      <c r="B1622" s="7">
        <v>6889</v>
      </c>
      <c r="C1622" s="74">
        <v>1</v>
      </c>
      <c r="D1622" s="74">
        <v>1</v>
      </c>
    </row>
    <row r="1623" spans="2:4" x14ac:dyDescent="0.25">
      <c r="B1623" s="6">
        <v>6281</v>
      </c>
      <c r="C1623" s="74">
        <v>2</v>
      </c>
      <c r="D1623" s="74">
        <v>2</v>
      </c>
    </row>
    <row r="1624" spans="2:4" x14ac:dyDescent="0.25">
      <c r="B1624" s="7">
        <v>6887</v>
      </c>
      <c r="C1624" s="74">
        <v>1</v>
      </c>
      <c r="D1624" s="74">
        <v>1</v>
      </c>
    </row>
    <row r="1625" spans="2:4" x14ac:dyDescent="0.25">
      <c r="B1625" s="7">
        <v>6888</v>
      </c>
      <c r="C1625" s="74">
        <v>1</v>
      </c>
      <c r="D1625" s="74">
        <v>1</v>
      </c>
    </row>
    <row r="1626" spans="2:4" x14ac:dyDescent="0.25">
      <c r="B1626" s="6">
        <v>6302</v>
      </c>
      <c r="C1626" s="74">
        <v>1</v>
      </c>
      <c r="D1626" s="74">
        <v>1</v>
      </c>
    </row>
    <row r="1627" spans="2:4" x14ac:dyDescent="0.25">
      <c r="B1627" s="7">
        <v>6914</v>
      </c>
      <c r="C1627" s="74">
        <v>1</v>
      </c>
      <c r="D1627" s="74">
        <v>1</v>
      </c>
    </row>
    <row r="1628" spans="2:4" x14ac:dyDescent="0.25">
      <c r="B1628" s="6">
        <v>6280</v>
      </c>
      <c r="C1628" s="74">
        <v>1</v>
      </c>
      <c r="D1628" s="74">
        <v>1</v>
      </c>
    </row>
    <row r="1629" spans="2:4" x14ac:dyDescent="0.25">
      <c r="B1629" s="7">
        <v>6886</v>
      </c>
      <c r="C1629" s="74">
        <v>1</v>
      </c>
      <c r="D1629" s="74">
        <v>1</v>
      </c>
    </row>
    <row r="1630" spans="2:4" x14ac:dyDescent="0.25">
      <c r="B1630" s="6">
        <v>6279</v>
      </c>
      <c r="C1630" s="74">
        <v>1</v>
      </c>
      <c r="D1630" s="74">
        <v>1</v>
      </c>
    </row>
    <row r="1631" spans="2:4" x14ac:dyDescent="0.25">
      <c r="B1631" s="7">
        <v>6885</v>
      </c>
      <c r="C1631" s="74">
        <v>1</v>
      </c>
      <c r="D1631" s="74">
        <v>1</v>
      </c>
    </row>
    <row r="1632" spans="2:4" x14ac:dyDescent="0.25">
      <c r="B1632" s="6">
        <v>6277</v>
      </c>
      <c r="C1632" s="74">
        <v>1</v>
      </c>
      <c r="D1632" s="74">
        <v>1</v>
      </c>
    </row>
    <row r="1633" spans="2:4" x14ac:dyDescent="0.25">
      <c r="B1633" s="7">
        <v>6883</v>
      </c>
      <c r="C1633" s="74">
        <v>1</v>
      </c>
      <c r="D1633" s="74">
        <v>1</v>
      </c>
    </row>
    <row r="1634" spans="2:4" x14ac:dyDescent="0.25">
      <c r="B1634" s="6">
        <v>6275</v>
      </c>
      <c r="C1634" s="74">
        <v>1</v>
      </c>
      <c r="D1634" s="74">
        <v>1</v>
      </c>
    </row>
    <row r="1635" spans="2:4" x14ac:dyDescent="0.25">
      <c r="B1635" s="7">
        <v>6881</v>
      </c>
      <c r="C1635" s="74">
        <v>1</v>
      </c>
      <c r="D1635" s="74">
        <v>1</v>
      </c>
    </row>
    <row r="1636" spans="2:4" x14ac:dyDescent="0.25">
      <c r="B1636" s="6">
        <v>6301</v>
      </c>
      <c r="C1636" s="74">
        <v>1</v>
      </c>
      <c r="D1636" s="74">
        <v>1</v>
      </c>
    </row>
    <row r="1637" spans="2:4" x14ac:dyDescent="0.25">
      <c r="B1637" s="7">
        <v>6913</v>
      </c>
      <c r="C1637" s="74">
        <v>1</v>
      </c>
      <c r="D1637" s="74">
        <v>1</v>
      </c>
    </row>
    <row r="1638" spans="2:4" x14ac:dyDescent="0.25">
      <c r="B1638" s="6">
        <v>6278</v>
      </c>
      <c r="C1638" s="74">
        <v>1</v>
      </c>
      <c r="D1638" s="74">
        <v>1</v>
      </c>
    </row>
    <row r="1639" spans="2:4" x14ac:dyDescent="0.25">
      <c r="B1639" s="7">
        <v>6884</v>
      </c>
      <c r="C1639" s="74">
        <v>1</v>
      </c>
      <c r="D1639" s="74">
        <v>1</v>
      </c>
    </row>
    <row r="1640" spans="2:4" x14ac:dyDescent="0.25">
      <c r="B1640" s="6">
        <v>6305</v>
      </c>
      <c r="C1640" s="74">
        <v>1</v>
      </c>
      <c r="D1640" s="74">
        <v>1</v>
      </c>
    </row>
    <row r="1641" spans="2:4" x14ac:dyDescent="0.25">
      <c r="B1641" s="7">
        <v>6917</v>
      </c>
      <c r="C1641" s="74">
        <v>1</v>
      </c>
      <c r="D1641" s="74">
        <v>1</v>
      </c>
    </row>
    <row r="1642" spans="2:4" x14ac:dyDescent="0.25">
      <c r="B1642" s="6">
        <v>6304</v>
      </c>
      <c r="C1642" s="74">
        <v>1</v>
      </c>
      <c r="D1642" s="74">
        <v>1</v>
      </c>
    </row>
    <row r="1643" spans="2:4" x14ac:dyDescent="0.25">
      <c r="B1643" s="7">
        <v>6916</v>
      </c>
      <c r="C1643" s="74">
        <v>1</v>
      </c>
      <c r="D1643" s="74">
        <v>1</v>
      </c>
    </row>
    <row r="1644" spans="2:4" x14ac:dyDescent="0.25">
      <c r="B1644" s="6">
        <v>6300</v>
      </c>
      <c r="C1644" s="74">
        <v>1</v>
      </c>
      <c r="D1644" s="74">
        <v>1</v>
      </c>
    </row>
    <row r="1645" spans="2:4" x14ac:dyDescent="0.25">
      <c r="B1645" s="7">
        <v>6912</v>
      </c>
      <c r="C1645" s="74">
        <v>1</v>
      </c>
      <c r="D1645" s="74">
        <v>1</v>
      </c>
    </row>
    <row r="1646" spans="2:4" x14ac:dyDescent="0.25">
      <c r="B1646" s="6">
        <v>6273</v>
      </c>
      <c r="C1646" s="74">
        <v>1</v>
      </c>
      <c r="D1646" s="74">
        <v>1</v>
      </c>
    </row>
    <row r="1647" spans="2:4" x14ac:dyDescent="0.25">
      <c r="B1647" s="7">
        <v>6880</v>
      </c>
      <c r="C1647" s="74">
        <v>1</v>
      </c>
      <c r="D1647" s="74">
        <v>1</v>
      </c>
    </row>
    <row r="1648" spans="2:4" x14ac:dyDescent="0.25">
      <c r="B1648" s="6">
        <v>6303</v>
      </c>
      <c r="C1648" s="74">
        <v>1</v>
      </c>
      <c r="D1648" s="74">
        <v>1</v>
      </c>
    </row>
    <row r="1649" spans="2:4" x14ac:dyDescent="0.25">
      <c r="B1649" s="7">
        <v>6915</v>
      </c>
      <c r="C1649" s="74">
        <v>1</v>
      </c>
      <c r="D1649" s="74">
        <v>1</v>
      </c>
    </row>
    <row r="1650" spans="2:4" x14ac:dyDescent="0.25">
      <c r="B1650" s="6">
        <v>6276</v>
      </c>
      <c r="C1650" s="74">
        <v>1</v>
      </c>
      <c r="D1650" s="74">
        <v>1</v>
      </c>
    </row>
    <row r="1651" spans="2:4" x14ac:dyDescent="0.25">
      <c r="B1651" s="7">
        <v>6882</v>
      </c>
      <c r="C1651" s="74">
        <v>1</v>
      </c>
      <c r="D1651" s="74">
        <v>1</v>
      </c>
    </row>
    <row r="1652" spans="2:4" x14ac:dyDescent="0.25">
      <c r="B1652" s="6">
        <v>6271</v>
      </c>
      <c r="C1652" s="74">
        <v>6</v>
      </c>
      <c r="D1652" s="74">
        <v>6</v>
      </c>
    </row>
    <row r="1653" spans="2:4" x14ac:dyDescent="0.25">
      <c r="B1653" s="7">
        <v>6873</v>
      </c>
      <c r="C1653" s="74">
        <v>1</v>
      </c>
      <c r="D1653" s="74">
        <v>1</v>
      </c>
    </row>
    <row r="1654" spans="2:4" x14ac:dyDescent="0.25">
      <c r="B1654" s="7">
        <v>6874</v>
      </c>
      <c r="C1654" s="74">
        <v>1</v>
      </c>
      <c r="D1654" s="74">
        <v>1</v>
      </c>
    </row>
    <row r="1655" spans="2:4" x14ac:dyDescent="0.25">
      <c r="B1655" s="7">
        <v>6875</v>
      </c>
      <c r="C1655" s="74">
        <v>1</v>
      </c>
      <c r="D1655" s="74">
        <v>1</v>
      </c>
    </row>
    <row r="1656" spans="2:4" x14ac:dyDescent="0.25">
      <c r="B1656" s="7">
        <v>6876</v>
      </c>
      <c r="C1656" s="74">
        <v>1</v>
      </c>
      <c r="D1656" s="74">
        <v>1</v>
      </c>
    </row>
    <row r="1657" spans="2:4" x14ac:dyDescent="0.25">
      <c r="B1657" s="7">
        <v>6877</v>
      </c>
      <c r="C1657" s="74">
        <v>1</v>
      </c>
      <c r="D1657" s="74">
        <v>1</v>
      </c>
    </row>
    <row r="1658" spans="2:4" x14ac:dyDescent="0.25">
      <c r="B1658" s="7">
        <v>6878</v>
      </c>
      <c r="C1658" s="74">
        <v>1</v>
      </c>
      <c r="D1658" s="74">
        <v>1</v>
      </c>
    </row>
    <row r="1659" spans="2:4" x14ac:dyDescent="0.25">
      <c r="B1659" s="6">
        <v>6272</v>
      </c>
      <c r="C1659" s="74">
        <v>1</v>
      </c>
      <c r="D1659" s="74">
        <v>1</v>
      </c>
    </row>
    <row r="1660" spans="2:4" x14ac:dyDescent="0.25">
      <c r="B1660" s="7">
        <v>6879</v>
      </c>
      <c r="C1660" s="74">
        <v>1</v>
      </c>
      <c r="D1660" s="74">
        <v>1</v>
      </c>
    </row>
    <row r="1661" spans="2:4" x14ac:dyDescent="0.25">
      <c r="B1661" s="6">
        <v>6337</v>
      </c>
      <c r="C1661" s="74">
        <v>1</v>
      </c>
      <c r="D1661" s="74">
        <v>1</v>
      </c>
    </row>
    <row r="1662" spans="2:4" x14ac:dyDescent="0.25">
      <c r="B1662" s="7">
        <v>6956</v>
      </c>
      <c r="C1662" s="74">
        <v>1</v>
      </c>
      <c r="D1662" s="74">
        <v>1</v>
      </c>
    </row>
    <row r="1663" spans="2:4" x14ac:dyDescent="0.25">
      <c r="B1663" s="6">
        <v>6336</v>
      </c>
      <c r="C1663" s="74">
        <v>1</v>
      </c>
      <c r="D1663" s="74">
        <v>1</v>
      </c>
    </row>
    <row r="1664" spans="2:4" x14ac:dyDescent="0.25">
      <c r="B1664" s="7">
        <v>6955</v>
      </c>
      <c r="C1664" s="74">
        <v>1</v>
      </c>
      <c r="D1664" s="74">
        <v>1</v>
      </c>
    </row>
    <row r="1665" spans="2:4" x14ac:dyDescent="0.25">
      <c r="B1665" s="6">
        <v>6333</v>
      </c>
      <c r="C1665" s="74">
        <v>1</v>
      </c>
      <c r="D1665" s="74">
        <v>1</v>
      </c>
    </row>
    <row r="1666" spans="2:4" x14ac:dyDescent="0.25">
      <c r="B1666" s="7">
        <v>6951</v>
      </c>
      <c r="C1666" s="74">
        <v>1</v>
      </c>
      <c r="D1666" s="74">
        <v>1</v>
      </c>
    </row>
    <row r="1667" spans="2:4" x14ac:dyDescent="0.25">
      <c r="B1667" s="6">
        <v>6335</v>
      </c>
      <c r="C1667" s="74">
        <v>2</v>
      </c>
      <c r="D1667" s="74">
        <v>2</v>
      </c>
    </row>
    <row r="1668" spans="2:4" x14ac:dyDescent="0.25">
      <c r="B1668" s="7">
        <v>6953</v>
      </c>
      <c r="C1668" s="74">
        <v>1</v>
      </c>
      <c r="D1668" s="74">
        <v>1</v>
      </c>
    </row>
    <row r="1669" spans="2:4" x14ac:dyDescent="0.25">
      <c r="B1669" s="7">
        <v>6954</v>
      </c>
      <c r="C1669" s="74">
        <v>1</v>
      </c>
      <c r="D1669" s="74">
        <v>1</v>
      </c>
    </row>
    <row r="1670" spans="2:4" x14ac:dyDescent="0.25">
      <c r="B1670" s="6">
        <v>6334</v>
      </c>
      <c r="C1670" s="74">
        <v>1</v>
      </c>
      <c r="D1670" s="74">
        <v>1</v>
      </c>
    </row>
    <row r="1671" spans="2:4" x14ac:dyDescent="0.25">
      <c r="B1671" s="7">
        <v>6952</v>
      </c>
      <c r="C1671" s="74">
        <v>1</v>
      </c>
      <c r="D1671" s="74">
        <v>1</v>
      </c>
    </row>
    <row r="1672" spans="2:4" x14ac:dyDescent="0.25">
      <c r="B1672" s="6">
        <v>6317</v>
      </c>
      <c r="C1672" s="74">
        <v>6</v>
      </c>
      <c r="D1672" s="74">
        <v>6</v>
      </c>
    </row>
    <row r="1673" spans="2:4" x14ac:dyDescent="0.25">
      <c r="B1673" s="7">
        <v>6930</v>
      </c>
      <c r="C1673" s="74">
        <v>1</v>
      </c>
      <c r="D1673" s="74">
        <v>1</v>
      </c>
    </row>
    <row r="1674" spans="2:4" x14ac:dyDescent="0.25">
      <c r="B1674" s="7">
        <v>6931</v>
      </c>
      <c r="C1674" s="74">
        <v>1</v>
      </c>
      <c r="D1674" s="74">
        <v>1</v>
      </c>
    </row>
    <row r="1675" spans="2:4" x14ac:dyDescent="0.25">
      <c r="B1675" s="7">
        <v>6932</v>
      </c>
      <c r="C1675" s="74">
        <v>1</v>
      </c>
      <c r="D1675" s="74">
        <v>1</v>
      </c>
    </row>
    <row r="1676" spans="2:4" x14ac:dyDescent="0.25">
      <c r="B1676" s="7">
        <v>6933</v>
      </c>
      <c r="C1676" s="74">
        <v>1</v>
      </c>
      <c r="D1676" s="74">
        <v>1</v>
      </c>
    </row>
    <row r="1677" spans="2:4" x14ac:dyDescent="0.25">
      <c r="B1677" s="7">
        <v>6934</v>
      </c>
      <c r="C1677" s="74">
        <v>1</v>
      </c>
      <c r="D1677" s="74">
        <v>1</v>
      </c>
    </row>
    <row r="1678" spans="2:4" x14ac:dyDescent="0.25">
      <c r="B1678" s="7">
        <v>6935</v>
      </c>
      <c r="C1678" s="74">
        <v>1</v>
      </c>
      <c r="D1678" s="74">
        <v>1</v>
      </c>
    </row>
    <row r="1679" spans="2:4" x14ac:dyDescent="0.25">
      <c r="B1679" s="6">
        <v>6332</v>
      </c>
      <c r="C1679" s="74">
        <v>1</v>
      </c>
      <c r="D1679" s="74">
        <v>1</v>
      </c>
    </row>
    <row r="1680" spans="2:4" x14ac:dyDescent="0.25">
      <c r="B1680" s="7">
        <v>6950</v>
      </c>
      <c r="C1680" s="74">
        <v>1</v>
      </c>
      <c r="D1680" s="74">
        <v>1</v>
      </c>
    </row>
    <row r="1681" spans="2:4" x14ac:dyDescent="0.25">
      <c r="B1681" s="6">
        <v>6320</v>
      </c>
      <c r="C1681" s="74">
        <v>1</v>
      </c>
      <c r="D1681" s="74">
        <v>1</v>
      </c>
    </row>
    <row r="1682" spans="2:4" x14ac:dyDescent="0.25">
      <c r="B1682" s="7">
        <v>6938</v>
      </c>
      <c r="C1682" s="74">
        <v>1</v>
      </c>
      <c r="D1682" s="74">
        <v>1</v>
      </c>
    </row>
    <row r="1683" spans="2:4" x14ac:dyDescent="0.25">
      <c r="B1683" s="6">
        <v>6319</v>
      </c>
      <c r="C1683" s="74">
        <v>1</v>
      </c>
      <c r="D1683" s="74">
        <v>1</v>
      </c>
    </row>
    <row r="1684" spans="2:4" x14ac:dyDescent="0.25">
      <c r="B1684" s="7">
        <v>6937</v>
      </c>
      <c r="C1684" s="74">
        <v>1</v>
      </c>
      <c r="D1684" s="74">
        <v>1</v>
      </c>
    </row>
    <row r="1685" spans="2:4" x14ac:dyDescent="0.25">
      <c r="B1685" s="6">
        <v>6331</v>
      </c>
      <c r="C1685" s="74">
        <v>1</v>
      </c>
      <c r="D1685" s="74">
        <v>1</v>
      </c>
    </row>
    <row r="1686" spans="2:4" x14ac:dyDescent="0.25">
      <c r="B1686" s="7">
        <v>6949</v>
      </c>
      <c r="C1686" s="74">
        <v>1</v>
      </c>
      <c r="D1686" s="74">
        <v>1</v>
      </c>
    </row>
    <row r="1687" spans="2:4" x14ac:dyDescent="0.25">
      <c r="B1687" s="6">
        <v>6330</v>
      </c>
      <c r="C1687" s="74">
        <v>1</v>
      </c>
      <c r="D1687" s="74">
        <v>1</v>
      </c>
    </row>
    <row r="1688" spans="2:4" x14ac:dyDescent="0.25">
      <c r="B1688" s="7">
        <v>6948</v>
      </c>
      <c r="C1688" s="74">
        <v>1</v>
      </c>
      <c r="D1688" s="74">
        <v>1</v>
      </c>
    </row>
    <row r="1689" spans="2:4" x14ac:dyDescent="0.25">
      <c r="B1689" s="6">
        <v>6329</v>
      </c>
      <c r="C1689" s="74">
        <v>1</v>
      </c>
      <c r="D1689" s="74">
        <v>1</v>
      </c>
    </row>
    <row r="1690" spans="2:4" x14ac:dyDescent="0.25">
      <c r="B1690" s="7">
        <v>6947</v>
      </c>
      <c r="C1690" s="74">
        <v>1</v>
      </c>
      <c r="D1690" s="74">
        <v>1</v>
      </c>
    </row>
    <row r="1691" spans="2:4" x14ac:dyDescent="0.25">
      <c r="B1691" s="6">
        <v>6327</v>
      </c>
      <c r="C1691" s="74">
        <v>1</v>
      </c>
      <c r="D1691" s="74">
        <v>1</v>
      </c>
    </row>
    <row r="1692" spans="2:4" x14ac:dyDescent="0.25">
      <c r="B1692" s="7">
        <v>6945</v>
      </c>
      <c r="C1692" s="74">
        <v>1</v>
      </c>
      <c r="D1692" s="74">
        <v>1</v>
      </c>
    </row>
    <row r="1693" spans="2:4" x14ac:dyDescent="0.25">
      <c r="B1693" s="6">
        <v>6318</v>
      </c>
      <c r="C1693" s="74">
        <v>1</v>
      </c>
      <c r="D1693" s="74">
        <v>1</v>
      </c>
    </row>
    <row r="1694" spans="2:4" x14ac:dyDescent="0.25">
      <c r="B1694" s="7">
        <v>6936</v>
      </c>
      <c r="C1694" s="74">
        <v>1</v>
      </c>
      <c r="D1694" s="74">
        <v>1</v>
      </c>
    </row>
    <row r="1695" spans="2:4" x14ac:dyDescent="0.25">
      <c r="B1695" s="6">
        <v>6328</v>
      </c>
      <c r="C1695" s="74">
        <v>1</v>
      </c>
      <c r="D1695" s="74">
        <v>1</v>
      </c>
    </row>
    <row r="1696" spans="2:4" x14ac:dyDescent="0.25">
      <c r="B1696" s="7">
        <v>6946</v>
      </c>
      <c r="C1696" s="74">
        <v>1</v>
      </c>
      <c r="D1696" s="74">
        <v>1</v>
      </c>
    </row>
    <row r="1697" spans="2:4" x14ac:dyDescent="0.25">
      <c r="B1697" s="6">
        <v>6326</v>
      </c>
      <c r="C1697" s="74">
        <v>1</v>
      </c>
      <c r="D1697" s="74">
        <v>1</v>
      </c>
    </row>
    <row r="1698" spans="2:4" x14ac:dyDescent="0.25">
      <c r="B1698" s="7">
        <v>6944</v>
      </c>
      <c r="C1698" s="74">
        <v>1</v>
      </c>
      <c r="D1698" s="74">
        <v>1</v>
      </c>
    </row>
    <row r="1699" spans="2:4" x14ac:dyDescent="0.25">
      <c r="B1699" s="6">
        <v>6325</v>
      </c>
      <c r="C1699" s="74">
        <v>1</v>
      </c>
      <c r="D1699" s="74">
        <v>1</v>
      </c>
    </row>
    <row r="1700" spans="2:4" x14ac:dyDescent="0.25">
      <c r="B1700" s="7">
        <v>6942</v>
      </c>
      <c r="C1700" s="74">
        <v>1</v>
      </c>
      <c r="D1700" s="74">
        <v>1</v>
      </c>
    </row>
    <row r="1701" spans="2:4" x14ac:dyDescent="0.25">
      <c r="B1701" s="6">
        <v>6324</v>
      </c>
      <c r="C1701" s="74">
        <v>1</v>
      </c>
      <c r="D1701" s="74">
        <v>1</v>
      </c>
    </row>
    <row r="1702" spans="2:4" x14ac:dyDescent="0.25">
      <c r="B1702" s="7">
        <v>6943</v>
      </c>
      <c r="C1702" s="74">
        <v>1</v>
      </c>
      <c r="D1702" s="74">
        <v>1</v>
      </c>
    </row>
    <row r="1703" spans="2:4" x14ac:dyDescent="0.25">
      <c r="B1703" s="6">
        <v>6322</v>
      </c>
      <c r="C1703" s="74">
        <v>1</v>
      </c>
      <c r="D1703" s="74">
        <v>1</v>
      </c>
    </row>
    <row r="1704" spans="2:4" x14ac:dyDescent="0.25">
      <c r="B1704" s="7">
        <v>6940</v>
      </c>
      <c r="C1704" s="74">
        <v>1</v>
      </c>
      <c r="D1704" s="74">
        <v>1</v>
      </c>
    </row>
    <row r="1705" spans="2:4" x14ac:dyDescent="0.25">
      <c r="B1705" s="6">
        <v>6323</v>
      </c>
      <c r="C1705" s="74">
        <v>1</v>
      </c>
      <c r="D1705" s="74">
        <v>1</v>
      </c>
    </row>
    <row r="1706" spans="2:4" x14ac:dyDescent="0.25">
      <c r="B1706" s="7">
        <v>6941</v>
      </c>
      <c r="C1706" s="74">
        <v>1</v>
      </c>
      <c r="D1706" s="74">
        <v>1</v>
      </c>
    </row>
    <row r="1707" spans="2:4" x14ac:dyDescent="0.25">
      <c r="B1707" s="6">
        <v>6316</v>
      </c>
      <c r="C1707" s="74">
        <v>1</v>
      </c>
      <c r="D1707" s="74">
        <v>1</v>
      </c>
    </row>
    <row r="1708" spans="2:4" x14ac:dyDescent="0.25">
      <c r="B1708" s="7">
        <v>6929</v>
      </c>
      <c r="C1708" s="74">
        <v>1</v>
      </c>
      <c r="D1708" s="74">
        <v>1</v>
      </c>
    </row>
    <row r="1709" spans="2:4" x14ac:dyDescent="0.25">
      <c r="B1709" s="6">
        <v>6315</v>
      </c>
      <c r="C1709" s="74">
        <v>1</v>
      </c>
      <c r="D1709" s="74">
        <v>1</v>
      </c>
    </row>
    <row r="1710" spans="2:4" x14ac:dyDescent="0.25">
      <c r="B1710" s="7">
        <v>6927</v>
      </c>
      <c r="C1710" s="74">
        <v>1</v>
      </c>
      <c r="D1710" s="74">
        <v>1</v>
      </c>
    </row>
    <row r="1711" spans="2:4" x14ac:dyDescent="0.25">
      <c r="B1711" s="6">
        <v>6314</v>
      </c>
      <c r="C1711" s="74">
        <v>1</v>
      </c>
      <c r="D1711" s="74">
        <v>1</v>
      </c>
    </row>
    <row r="1712" spans="2:4" x14ac:dyDescent="0.25">
      <c r="B1712" s="7">
        <v>6928</v>
      </c>
      <c r="C1712" s="74">
        <v>1</v>
      </c>
      <c r="D1712" s="74">
        <v>1</v>
      </c>
    </row>
    <row r="1713" spans="2:4" x14ac:dyDescent="0.25">
      <c r="B1713" s="6">
        <v>6312</v>
      </c>
      <c r="C1713" s="74">
        <v>2</v>
      </c>
      <c r="D1713" s="74">
        <v>2</v>
      </c>
    </row>
    <row r="1714" spans="2:4" x14ac:dyDescent="0.25">
      <c r="B1714" s="7">
        <v>6924</v>
      </c>
      <c r="C1714" s="74">
        <v>1</v>
      </c>
      <c r="D1714" s="74">
        <v>1</v>
      </c>
    </row>
    <row r="1715" spans="2:4" x14ac:dyDescent="0.25">
      <c r="B1715" s="7">
        <v>6925</v>
      </c>
      <c r="C1715" s="74">
        <v>1</v>
      </c>
      <c r="D1715" s="74">
        <v>1</v>
      </c>
    </row>
    <row r="1716" spans="2:4" x14ac:dyDescent="0.25">
      <c r="B1716" s="6">
        <v>6321</v>
      </c>
      <c r="C1716" s="74">
        <v>1</v>
      </c>
      <c r="D1716" s="74">
        <v>1</v>
      </c>
    </row>
    <row r="1717" spans="2:4" x14ac:dyDescent="0.25">
      <c r="B1717" s="7">
        <v>6939</v>
      </c>
      <c r="C1717" s="74">
        <v>1</v>
      </c>
      <c r="D1717" s="74">
        <v>1</v>
      </c>
    </row>
    <row r="1718" spans="2:4" x14ac:dyDescent="0.25">
      <c r="B1718" s="6">
        <v>6313</v>
      </c>
      <c r="C1718" s="74">
        <v>1</v>
      </c>
      <c r="D1718" s="74">
        <v>1</v>
      </c>
    </row>
    <row r="1719" spans="2:4" x14ac:dyDescent="0.25">
      <c r="B1719" s="7">
        <v>6926</v>
      </c>
      <c r="C1719" s="74">
        <v>1</v>
      </c>
      <c r="D1719" s="74">
        <v>1</v>
      </c>
    </row>
    <row r="1720" spans="2:4" x14ac:dyDescent="0.25">
      <c r="B1720" s="6">
        <v>6309</v>
      </c>
      <c r="C1720" s="74">
        <v>1</v>
      </c>
      <c r="D1720" s="74">
        <v>1</v>
      </c>
    </row>
    <row r="1721" spans="2:4" x14ac:dyDescent="0.25">
      <c r="B1721" s="7">
        <v>6921</v>
      </c>
      <c r="C1721" s="74">
        <v>1</v>
      </c>
      <c r="D1721" s="74">
        <v>1</v>
      </c>
    </row>
    <row r="1722" spans="2:4" x14ac:dyDescent="0.25">
      <c r="B1722" s="6">
        <v>6311</v>
      </c>
      <c r="C1722" s="74">
        <v>1</v>
      </c>
      <c r="D1722" s="74">
        <v>1</v>
      </c>
    </row>
    <row r="1723" spans="2:4" x14ac:dyDescent="0.25">
      <c r="B1723" s="7">
        <v>6923</v>
      </c>
      <c r="C1723" s="74">
        <v>1</v>
      </c>
      <c r="D1723" s="74">
        <v>1</v>
      </c>
    </row>
    <row r="1724" spans="2:4" x14ac:dyDescent="0.25">
      <c r="B1724" s="6">
        <v>6307</v>
      </c>
      <c r="C1724" s="74">
        <v>1</v>
      </c>
      <c r="D1724" s="74">
        <v>1</v>
      </c>
    </row>
    <row r="1725" spans="2:4" x14ac:dyDescent="0.25">
      <c r="B1725" s="7">
        <v>6919</v>
      </c>
      <c r="C1725" s="74">
        <v>1</v>
      </c>
      <c r="D1725" s="74">
        <v>1</v>
      </c>
    </row>
    <row r="1726" spans="2:4" x14ac:dyDescent="0.25">
      <c r="B1726" s="6">
        <v>6310</v>
      </c>
      <c r="C1726" s="74">
        <v>1</v>
      </c>
      <c r="D1726" s="74">
        <v>1</v>
      </c>
    </row>
    <row r="1727" spans="2:4" x14ac:dyDescent="0.25">
      <c r="B1727" s="7">
        <v>6922</v>
      </c>
      <c r="C1727" s="74">
        <v>1</v>
      </c>
      <c r="D1727" s="74">
        <v>1</v>
      </c>
    </row>
    <row r="1728" spans="2:4" x14ac:dyDescent="0.25">
      <c r="B1728" s="6">
        <v>6308</v>
      </c>
      <c r="C1728" s="74">
        <v>1</v>
      </c>
      <c r="D1728" s="74">
        <v>1</v>
      </c>
    </row>
    <row r="1729" spans="2:4" x14ac:dyDescent="0.25">
      <c r="B1729" s="7">
        <v>6920</v>
      </c>
      <c r="C1729" s="74">
        <v>1</v>
      </c>
      <c r="D1729" s="74">
        <v>1</v>
      </c>
    </row>
    <row r="1730" spans="2:4" x14ac:dyDescent="0.25">
      <c r="B1730" s="6">
        <v>6338</v>
      </c>
      <c r="C1730" s="74">
        <v>3</v>
      </c>
      <c r="D1730" s="74">
        <v>3</v>
      </c>
    </row>
    <row r="1731" spans="2:4" x14ac:dyDescent="0.25">
      <c r="B1731" s="7">
        <v>6957</v>
      </c>
      <c r="C1731" s="74">
        <v>1</v>
      </c>
      <c r="D1731" s="74">
        <v>1</v>
      </c>
    </row>
    <row r="1732" spans="2:4" x14ac:dyDescent="0.25">
      <c r="B1732" s="7">
        <v>6958</v>
      </c>
      <c r="C1732" s="74">
        <v>1</v>
      </c>
      <c r="D1732" s="74">
        <v>1</v>
      </c>
    </row>
    <row r="1733" spans="2:4" x14ac:dyDescent="0.25">
      <c r="B1733" s="7">
        <v>6959</v>
      </c>
      <c r="C1733" s="74">
        <v>1</v>
      </c>
      <c r="D1733" s="74">
        <v>1</v>
      </c>
    </row>
    <row r="1734" spans="2:4" x14ac:dyDescent="0.25">
      <c r="B1734" s="6">
        <v>6339</v>
      </c>
      <c r="C1734" s="74">
        <v>1</v>
      </c>
      <c r="D1734" s="74">
        <v>1</v>
      </c>
    </row>
    <row r="1735" spans="2:4" x14ac:dyDescent="0.25">
      <c r="B1735" s="7">
        <v>6960</v>
      </c>
      <c r="C1735" s="74">
        <v>1</v>
      </c>
      <c r="D1735" s="74">
        <v>1</v>
      </c>
    </row>
    <row r="1736" spans="2:4" x14ac:dyDescent="0.25">
      <c r="B1736" s="6">
        <v>6340</v>
      </c>
      <c r="C1736" s="74">
        <v>1</v>
      </c>
      <c r="D1736" s="74">
        <v>1</v>
      </c>
    </row>
    <row r="1737" spans="2:4" x14ac:dyDescent="0.25">
      <c r="B1737" s="7">
        <v>6961</v>
      </c>
      <c r="C1737" s="74">
        <v>1</v>
      </c>
      <c r="D1737" s="74">
        <v>1</v>
      </c>
    </row>
    <row r="1738" spans="2:4" x14ac:dyDescent="0.25">
      <c r="B1738" s="6">
        <v>6341</v>
      </c>
      <c r="C1738" s="74">
        <v>1</v>
      </c>
      <c r="D1738" s="74">
        <v>1</v>
      </c>
    </row>
    <row r="1739" spans="2:4" x14ac:dyDescent="0.25">
      <c r="B1739" s="7">
        <v>6962</v>
      </c>
      <c r="C1739" s="74">
        <v>1</v>
      </c>
      <c r="D1739" s="74">
        <v>1</v>
      </c>
    </row>
    <row r="1740" spans="2:4" x14ac:dyDescent="0.25">
      <c r="B1740" s="6">
        <v>6343</v>
      </c>
      <c r="C1740" s="74">
        <v>1</v>
      </c>
      <c r="D1740" s="74">
        <v>1</v>
      </c>
    </row>
    <row r="1741" spans="2:4" x14ac:dyDescent="0.25">
      <c r="B1741" s="7">
        <v>6964</v>
      </c>
      <c r="C1741" s="74">
        <v>1</v>
      </c>
      <c r="D1741" s="74">
        <v>1</v>
      </c>
    </row>
    <row r="1742" spans="2:4" x14ac:dyDescent="0.25">
      <c r="B1742" s="6">
        <v>6342</v>
      </c>
      <c r="C1742" s="74">
        <v>1</v>
      </c>
      <c r="D1742" s="74">
        <v>1</v>
      </c>
    </row>
    <row r="1743" spans="2:4" x14ac:dyDescent="0.25">
      <c r="B1743" s="7">
        <v>6963</v>
      </c>
      <c r="C1743" s="74">
        <v>1</v>
      </c>
      <c r="D1743" s="74">
        <v>1</v>
      </c>
    </row>
    <row r="1744" spans="2:4" x14ac:dyDescent="0.25">
      <c r="B1744" s="6">
        <v>6344</v>
      </c>
      <c r="C1744" s="74">
        <v>1</v>
      </c>
      <c r="D1744" s="74">
        <v>1</v>
      </c>
    </row>
    <row r="1745" spans="2:4" x14ac:dyDescent="0.25">
      <c r="B1745" s="7">
        <v>6965</v>
      </c>
      <c r="C1745" s="74">
        <v>1</v>
      </c>
      <c r="D1745" s="74">
        <v>1</v>
      </c>
    </row>
    <row r="1746" spans="2:4" x14ac:dyDescent="0.25">
      <c r="B1746" s="6">
        <v>6345</v>
      </c>
      <c r="C1746" s="74">
        <v>1</v>
      </c>
      <c r="D1746" s="74">
        <v>1</v>
      </c>
    </row>
    <row r="1747" spans="2:4" x14ac:dyDescent="0.25">
      <c r="B1747" s="7">
        <v>6966</v>
      </c>
      <c r="C1747" s="74">
        <v>1</v>
      </c>
      <c r="D1747" s="74">
        <v>1</v>
      </c>
    </row>
    <row r="1748" spans="2:4" x14ac:dyDescent="0.25">
      <c r="B1748" s="6">
        <v>6347</v>
      </c>
      <c r="C1748" s="74">
        <v>1</v>
      </c>
      <c r="D1748" s="74">
        <v>1</v>
      </c>
    </row>
    <row r="1749" spans="2:4" x14ac:dyDescent="0.25">
      <c r="B1749" s="7">
        <v>6969</v>
      </c>
      <c r="C1749" s="74">
        <v>1</v>
      </c>
      <c r="D1749" s="74">
        <v>1</v>
      </c>
    </row>
    <row r="1750" spans="2:4" x14ac:dyDescent="0.25">
      <c r="B1750" s="6">
        <v>6346</v>
      </c>
      <c r="C1750" s="74">
        <v>2</v>
      </c>
      <c r="D1750" s="74">
        <v>2</v>
      </c>
    </row>
    <row r="1751" spans="2:4" x14ac:dyDescent="0.25">
      <c r="B1751" s="7">
        <v>6967</v>
      </c>
      <c r="C1751" s="74">
        <v>1</v>
      </c>
      <c r="D1751" s="74">
        <v>1</v>
      </c>
    </row>
    <row r="1752" spans="2:4" x14ac:dyDescent="0.25">
      <c r="B1752" s="7">
        <v>6968</v>
      </c>
      <c r="C1752" s="74">
        <v>1</v>
      </c>
      <c r="D1752" s="74">
        <v>1</v>
      </c>
    </row>
    <row r="1753" spans="2:4" x14ac:dyDescent="0.25">
      <c r="B1753" s="6">
        <v>6233</v>
      </c>
      <c r="C1753" s="74">
        <v>2</v>
      </c>
      <c r="D1753" s="74">
        <v>2</v>
      </c>
    </row>
    <row r="1754" spans="2:4" x14ac:dyDescent="0.25">
      <c r="B1754" s="7">
        <v>6831</v>
      </c>
      <c r="C1754" s="74">
        <v>1</v>
      </c>
      <c r="D1754" s="74">
        <v>1</v>
      </c>
    </row>
    <row r="1755" spans="2:4" x14ac:dyDescent="0.25">
      <c r="B1755" s="7">
        <v>6832</v>
      </c>
      <c r="C1755" s="74">
        <v>1</v>
      </c>
      <c r="D1755" s="74">
        <v>1</v>
      </c>
    </row>
    <row r="1756" spans="2:4" x14ac:dyDescent="0.25">
      <c r="B1756" s="6">
        <v>6033</v>
      </c>
      <c r="C1756" s="74">
        <v>1</v>
      </c>
      <c r="D1756" s="74">
        <v>1</v>
      </c>
    </row>
    <row r="1757" spans="2:4" x14ac:dyDescent="0.25">
      <c r="B1757" s="7">
        <v>6578</v>
      </c>
      <c r="C1757" s="74">
        <v>1</v>
      </c>
      <c r="D1757" s="74">
        <v>1</v>
      </c>
    </row>
    <row r="1758" spans="2:4" x14ac:dyDescent="0.25">
      <c r="B1758" s="6">
        <v>5859</v>
      </c>
      <c r="C1758" s="74">
        <v>1</v>
      </c>
      <c r="D1758" s="74">
        <v>1</v>
      </c>
    </row>
    <row r="1759" spans="2:4" x14ac:dyDescent="0.25">
      <c r="B1759" s="7">
        <v>6328</v>
      </c>
      <c r="C1759" s="74">
        <v>1</v>
      </c>
      <c r="D1759" s="74">
        <v>1</v>
      </c>
    </row>
    <row r="1760" spans="2:4" x14ac:dyDescent="0.25">
      <c r="B1760" s="6">
        <v>5901</v>
      </c>
      <c r="C1760" s="74">
        <v>1</v>
      </c>
      <c r="D1760" s="74">
        <v>1</v>
      </c>
    </row>
    <row r="1761" spans="2:4" x14ac:dyDescent="0.25">
      <c r="B1761" s="7">
        <v>6371</v>
      </c>
      <c r="C1761" s="74">
        <v>1</v>
      </c>
      <c r="D1761" s="74">
        <v>1</v>
      </c>
    </row>
    <row r="1762" spans="2:4" x14ac:dyDescent="0.25">
      <c r="B1762" s="6">
        <v>6352</v>
      </c>
      <c r="C1762" s="74">
        <v>1</v>
      </c>
      <c r="D1762" s="74">
        <v>1</v>
      </c>
    </row>
    <row r="1763" spans="2:4" x14ac:dyDescent="0.25">
      <c r="B1763" s="7">
        <v>6975</v>
      </c>
      <c r="C1763" s="74">
        <v>1</v>
      </c>
      <c r="D1763" s="74">
        <v>1</v>
      </c>
    </row>
    <row r="1764" spans="2:4" x14ac:dyDescent="0.25">
      <c r="B1764" s="6">
        <v>6355</v>
      </c>
      <c r="C1764" s="74">
        <v>1</v>
      </c>
      <c r="D1764" s="74">
        <v>1</v>
      </c>
    </row>
    <row r="1765" spans="2:4" x14ac:dyDescent="0.25">
      <c r="B1765" s="7">
        <v>6978</v>
      </c>
      <c r="C1765" s="74">
        <v>1</v>
      </c>
      <c r="D1765" s="74">
        <v>1</v>
      </c>
    </row>
    <row r="1766" spans="2:4" x14ac:dyDescent="0.25">
      <c r="B1766" s="6">
        <v>6353</v>
      </c>
      <c r="C1766" s="74">
        <v>1</v>
      </c>
      <c r="D1766" s="74">
        <v>1</v>
      </c>
    </row>
    <row r="1767" spans="2:4" x14ac:dyDescent="0.25">
      <c r="B1767" s="7">
        <v>6976</v>
      </c>
      <c r="C1767" s="74">
        <v>1</v>
      </c>
      <c r="D1767" s="74">
        <v>1</v>
      </c>
    </row>
    <row r="1768" spans="2:4" x14ac:dyDescent="0.25">
      <c r="B1768" s="6">
        <v>6357</v>
      </c>
      <c r="C1768" s="74">
        <v>3</v>
      </c>
      <c r="D1768" s="74">
        <v>3</v>
      </c>
    </row>
    <row r="1769" spans="2:4" x14ac:dyDescent="0.25">
      <c r="B1769" s="7">
        <v>6980</v>
      </c>
      <c r="C1769" s="74">
        <v>1</v>
      </c>
      <c r="D1769" s="74">
        <v>1</v>
      </c>
    </row>
    <row r="1770" spans="2:4" x14ac:dyDescent="0.25">
      <c r="B1770" s="7">
        <v>6981</v>
      </c>
      <c r="C1770" s="74">
        <v>1</v>
      </c>
      <c r="D1770" s="74">
        <v>1</v>
      </c>
    </row>
    <row r="1771" spans="2:4" x14ac:dyDescent="0.25">
      <c r="B1771" s="7">
        <v>6982</v>
      </c>
      <c r="C1771" s="74">
        <v>1</v>
      </c>
      <c r="D1771" s="74">
        <v>1</v>
      </c>
    </row>
    <row r="1772" spans="2:4" x14ac:dyDescent="0.25">
      <c r="B1772" s="6">
        <v>6356</v>
      </c>
      <c r="C1772" s="74">
        <v>1</v>
      </c>
      <c r="D1772" s="74">
        <v>1</v>
      </c>
    </row>
    <row r="1773" spans="2:4" x14ac:dyDescent="0.25">
      <c r="B1773" s="7">
        <v>6979</v>
      </c>
      <c r="C1773" s="74">
        <v>1</v>
      </c>
      <c r="D1773" s="74">
        <v>1</v>
      </c>
    </row>
    <row r="1774" spans="2:4" x14ac:dyDescent="0.25">
      <c r="B1774" s="6">
        <v>6354</v>
      </c>
      <c r="C1774" s="74">
        <v>1</v>
      </c>
      <c r="D1774" s="74">
        <v>1</v>
      </c>
    </row>
    <row r="1775" spans="2:4" x14ac:dyDescent="0.25">
      <c r="B1775" s="7">
        <v>6977</v>
      </c>
      <c r="C1775" s="74">
        <v>1</v>
      </c>
      <c r="D1775" s="74">
        <v>1</v>
      </c>
    </row>
    <row r="1776" spans="2:4" x14ac:dyDescent="0.25">
      <c r="B1776" s="6">
        <v>6358</v>
      </c>
      <c r="C1776" s="74">
        <v>1</v>
      </c>
      <c r="D1776" s="74">
        <v>1</v>
      </c>
    </row>
    <row r="1777" spans="2:4" x14ac:dyDescent="0.25">
      <c r="B1777" s="7">
        <v>6983</v>
      </c>
      <c r="C1777" s="74">
        <v>1</v>
      </c>
      <c r="D1777" s="74">
        <v>1</v>
      </c>
    </row>
    <row r="1778" spans="2:4" x14ac:dyDescent="0.25">
      <c r="B1778" s="6">
        <v>6359</v>
      </c>
      <c r="C1778" s="74">
        <v>1</v>
      </c>
      <c r="D1778" s="74">
        <v>1</v>
      </c>
    </row>
    <row r="1779" spans="2:4" x14ac:dyDescent="0.25">
      <c r="B1779" s="7">
        <v>6984</v>
      </c>
      <c r="C1779" s="74">
        <v>1</v>
      </c>
      <c r="D1779" s="74">
        <v>1</v>
      </c>
    </row>
    <row r="1780" spans="2:4" x14ac:dyDescent="0.25">
      <c r="B1780" s="6">
        <v>6360</v>
      </c>
      <c r="C1780" s="74">
        <v>1</v>
      </c>
      <c r="D1780" s="74">
        <v>1</v>
      </c>
    </row>
    <row r="1781" spans="2:4" x14ac:dyDescent="0.25">
      <c r="B1781" s="7">
        <v>6985</v>
      </c>
      <c r="C1781" s="74">
        <v>1</v>
      </c>
      <c r="D1781" s="74">
        <v>1</v>
      </c>
    </row>
    <row r="1782" spans="2:4" x14ac:dyDescent="0.25">
      <c r="B1782" s="6" t="s">
        <v>67</v>
      </c>
      <c r="C1782" s="74">
        <v>1281</v>
      </c>
      <c r="D1782" s="74">
        <v>1281</v>
      </c>
    </row>
  </sheetData>
  <mergeCells count="2">
    <mergeCell ref="B1:E1"/>
    <mergeCell ref="B2:E2"/>
  </mergeCells>
  <hyperlinks>
    <hyperlink ref="B2" r:id="rId7"/>
  </hyperlinks>
  <pageMargins left="0.7" right="0.7" top="0.75" bottom="0.75" header="0.3" footer="0.3"/>
  <pageSetup paperSize="9" orientation="portrait" r:id="rId8"/>
  <drawing r:id="rId9"/>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190"/>
  <sheetViews>
    <sheetView workbookViewId="0">
      <selection activeCell="D9" sqref="D9"/>
    </sheetView>
  </sheetViews>
  <sheetFormatPr baseColWidth="10" defaultRowHeight="15" x14ac:dyDescent="0.25"/>
  <cols>
    <col min="1" max="1" width="10.7109375" style="44" bestFit="1" customWidth="1"/>
    <col min="2" max="2" width="10.5703125" bestFit="1" customWidth="1"/>
    <col min="3" max="3" width="9.85546875" bestFit="1" customWidth="1"/>
    <col min="4" max="4" width="50.28515625" bestFit="1" customWidth="1"/>
    <col min="5" max="5" width="12.140625" bestFit="1" customWidth="1"/>
    <col min="6" max="6" width="17.140625" bestFit="1" customWidth="1"/>
    <col min="7" max="7" width="5.5703125" style="45" bestFit="1" customWidth="1"/>
    <col min="8" max="8" width="9.5703125" customWidth="1"/>
    <col min="9" max="9" width="10.28515625" bestFit="1" customWidth="1"/>
    <col min="10" max="10" width="81.140625" bestFit="1" customWidth="1"/>
    <col min="11" max="11" width="9.140625" bestFit="1" customWidth="1"/>
    <col min="12" max="12" width="5.28515625" bestFit="1" customWidth="1"/>
    <col min="13" max="13" width="12.5703125" customWidth="1"/>
    <col min="14" max="14" width="39.140625" bestFit="1" customWidth="1"/>
    <col min="15" max="15" width="13.42578125" bestFit="1" customWidth="1"/>
    <col min="16" max="16" width="41" bestFit="1" customWidth="1"/>
    <col min="17" max="17" width="36.28515625" bestFit="1" customWidth="1"/>
    <col min="18" max="18" width="40" bestFit="1" customWidth="1"/>
    <col min="19" max="19" width="55.140625" bestFit="1" customWidth="1"/>
    <col min="20" max="20" width="63.5703125" bestFit="1" customWidth="1"/>
    <col min="21" max="21" width="43.5703125" bestFit="1" customWidth="1"/>
    <col min="22" max="22" width="28" bestFit="1" customWidth="1"/>
    <col min="23" max="23" width="33.42578125" bestFit="1" customWidth="1"/>
    <col min="24" max="24" width="28" customWidth="1"/>
    <col min="25" max="25" width="55.7109375" bestFit="1" customWidth="1"/>
    <col min="26" max="26" width="81.140625" bestFit="1" customWidth="1"/>
  </cols>
  <sheetData>
    <row r="1" spans="1:26" x14ac:dyDescent="0.25">
      <c r="A1" s="44" t="s">
        <v>0</v>
      </c>
      <c r="B1" t="s">
        <v>1</v>
      </c>
      <c r="C1" t="s">
        <v>2</v>
      </c>
      <c r="D1" t="s">
        <v>3</v>
      </c>
      <c r="E1" t="s">
        <v>4</v>
      </c>
      <c r="F1" t="s">
        <v>5</v>
      </c>
      <c r="G1" s="45"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row>
    <row r="2" spans="1:26" x14ac:dyDescent="0.25">
      <c r="A2" s="44">
        <v>43829</v>
      </c>
      <c r="B2">
        <v>6360</v>
      </c>
      <c r="C2">
        <v>6985</v>
      </c>
      <c r="D2" t="s">
        <v>156</v>
      </c>
      <c r="E2" t="s">
        <v>156</v>
      </c>
      <c r="F2" t="s">
        <v>123</v>
      </c>
      <c r="G2" s="45">
        <v>0.60416666666666663</v>
      </c>
      <c r="H2" t="s">
        <v>6632</v>
      </c>
      <c r="I2" t="s">
        <v>6633</v>
      </c>
      <c r="J2" t="s">
        <v>6634</v>
      </c>
      <c r="K2" t="s">
        <v>30</v>
      </c>
      <c r="L2">
        <v>10</v>
      </c>
      <c r="M2" t="s">
        <v>31</v>
      </c>
      <c r="N2" t="s">
        <v>2974</v>
      </c>
      <c r="O2" t="s">
        <v>48</v>
      </c>
      <c r="P2" t="s">
        <v>33</v>
      </c>
      <c r="Q2" t="s">
        <v>60</v>
      </c>
      <c r="R2" t="s">
        <v>35</v>
      </c>
      <c r="S2" t="s">
        <v>1406</v>
      </c>
      <c r="T2" t="s">
        <v>36</v>
      </c>
      <c r="U2" t="s">
        <v>70</v>
      </c>
      <c r="V2" t="s">
        <v>37</v>
      </c>
      <c r="W2" t="s">
        <v>1535</v>
      </c>
      <c r="X2" t="s">
        <v>39</v>
      </c>
      <c r="Y2" t="s">
        <v>45</v>
      </c>
      <c r="Z2" t="s">
        <v>6635</v>
      </c>
    </row>
    <row r="3" spans="1:26" x14ac:dyDescent="0.25">
      <c r="A3" s="44">
        <v>43823</v>
      </c>
      <c r="B3">
        <v>6338</v>
      </c>
      <c r="C3">
        <v>6957</v>
      </c>
      <c r="D3" t="s">
        <v>6448</v>
      </c>
      <c r="E3" t="s">
        <v>297</v>
      </c>
      <c r="F3" t="s">
        <v>46</v>
      </c>
      <c r="G3" s="45">
        <v>0.5625</v>
      </c>
      <c r="H3" t="s">
        <v>6449</v>
      </c>
      <c r="I3" t="s">
        <v>6450</v>
      </c>
      <c r="J3" t="s">
        <v>6451</v>
      </c>
      <c r="K3" t="s">
        <v>30</v>
      </c>
      <c r="L3">
        <v>9</v>
      </c>
      <c r="M3" t="s">
        <v>118</v>
      </c>
      <c r="N3" t="s">
        <v>1518</v>
      </c>
      <c r="O3" t="s">
        <v>53</v>
      </c>
      <c r="P3" t="s">
        <v>33</v>
      </c>
      <c r="Q3" t="s">
        <v>36</v>
      </c>
      <c r="R3" t="s">
        <v>35</v>
      </c>
      <c r="S3" t="s">
        <v>862</v>
      </c>
      <c r="T3" t="s">
        <v>502</v>
      </c>
      <c r="U3" t="s">
        <v>82</v>
      </c>
      <c r="V3" t="s">
        <v>37</v>
      </c>
      <c r="W3" t="s">
        <v>54</v>
      </c>
      <c r="X3" t="s">
        <v>71</v>
      </c>
      <c r="Y3" t="s">
        <v>120</v>
      </c>
      <c r="Z3" t="s">
        <v>6452</v>
      </c>
    </row>
    <row r="4" spans="1:26" x14ac:dyDescent="0.25">
      <c r="A4" s="44">
        <v>43823</v>
      </c>
      <c r="B4">
        <v>6338</v>
      </c>
      <c r="C4">
        <v>6958</v>
      </c>
      <c r="D4" t="s">
        <v>6448</v>
      </c>
      <c r="E4" t="s">
        <v>297</v>
      </c>
      <c r="F4" t="s">
        <v>46</v>
      </c>
      <c r="G4" s="45">
        <v>0.5625</v>
      </c>
      <c r="H4" t="s">
        <v>6449</v>
      </c>
      <c r="I4" t="s">
        <v>6450</v>
      </c>
      <c r="J4" t="s">
        <v>6451</v>
      </c>
      <c r="K4" t="s">
        <v>47</v>
      </c>
      <c r="L4">
        <v>16</v>
      </c>
      <c r="M4" t="s">
        <v>118</v>
      </c>
      <c r="N4" t="s">
        <v>64</v>
      </c>
      <c r="O4" t="s">
        <v>53</v>
      </c>
      <c r="P4" t="s">
        <v>33</v>
      </c>
      <c r="Q4" t="s">
        <v>36</v>
      </c>
      <c r="R4" t="s">
        <v>35</v>
      </c>
      <c r="S4" t="s">
        <v>862</v>
      </c>
      <c r="T4" t="s">
        <v>502</v>
      </c>
      <c r="U4" t="s">
        <v>82</v>
      </c>
      <c r="V4" t="s">
        <v>37</v>
      </c>
      <c r="W4" t="s">
        <v>54</v>
      </c>
      <c r="X4" t="s">
        <v>71</v>
      </c>
      <c r="Y4" t="s">
        <v>120</v>
      </c>
      <c r="Z4" t="s">
        <v>6452</v>
      </c>
    </row>
    <row r="5" spans="1:26" x14ac:dyDescent="0.25">
      <c r="A5" s="44">
        <v>43818</v>
      </c>
      <c r="B5">
        <v>6343</v>
      </c>
      <c r="C5">
        <v>6964</v>
      </c>
      <c r="D5" t="s">
        <v>6474</v>
      </c>
      <c r="E5" t="s">
        <v>106</v>
      </c>
      <c r="F5" t="s">
        <v>41</v>
      </c>
      <c r="H5" t="s">
        <v>6475</v>
      </c>
      <c r="I5" t="s">
        <v>6476</v>
      </c>
      <c r="J5" t="s">
        <v>6477</v>
      </c>
      <c r="K5" t="s">
        <v>47</v>
      </c>
      <c r="L5">
        <v>17</v>
      </c>
      <c r="M5" t="s">
        <v>31</v>
      </c>
      <c r="N5" t="s">
        <v>138</v>
      </c>
      <c r="O5" t="s">
        <v>36</v>
      </c>
      <c r="P5" t="s">
        <v>77</v>
      </c>
      <c r="Q5" t="s">
        <v>36</v>
      </c>
      <c r="R5" t="s">
        <v>153</v>
      </c>
      <c r="S5" t="s">
        <v>43</v>
      </c>
      <c r="T5" t="s">
        <v>36</v>
      </c>
      <c r="U5" t="s">
        <v>51</v>
      </c>
      <c r="V5" t="s">
        <v>37</v>
      </c>
      <c r="W5" t="s">
        <v>149</v>
      </c>
      <c r="X5" t="s">
        <v>71</v>
      </c>
      <c r="Y5" t="s">
        <v>52</v>
      </c>
      <c r="Z5" t="s">
        <v>6478</v>
      </c>
    </row>
    <row r="6" spans="1:26" x14ac:dyDescent="0.25">
      <c r="A6" s="44">
        <v>43811</v>
      </c>
      <c r="B6">
        <v>6321</v>
      </c>
      <c r="C6">
        <v>6939</v>
      </c>
      <c r="D6" t="s">
        <v>6395</v>
      </c>
      <c r="E6" t="s">
        <v>364</v>
      </c>
      <c r="F6" t="s">
        <v>364</v>
      </c>
      <c r="G6" s="45">
        <v>0.59375</v>
      </c>
      <c r="H6" t="s">
        <v>6396</v>
      </c>
      <c r="I6" t="s">
        <v>6397</v>
      </c>
      <c r="J6" t="s">
        <v>6398</v>
      </c>
      <c r="K6" t="s">
        <v>30</v>
      </c>
      <c r="L6">
        <v>14</v>
      </c>
      <c r="M6" t="s">
        <v>31</v>
      </c>
      <c r="N6" t="s">
        <v>401</v>
      </c>
      <c r="O6" t="s">
        <v>48</v>
      </c>
      <c r="P6" t="s">
        <v>33</v>
      </c>
      <c r="Q6" t="s">
        <v>36</v>
      </c>
      <c r="R6" t="s">
        <v>35</v>
      </c>
      <c r="S6" t="s">
        <v>3823</v>
      </c>
      <c r="T6" t="s">
        <v>36</v>
      </c>
      <c r="U6" t="s">
        <v>44</v>
      </c>
      <c r="V6" t="s">
        <v>37</v>
      </c>
      <c r="W6" t="s">
        <v>38</v>
      </c>
      <c r="X6" t="s">
        <v>39</v>
      </c>
      <c r="Y6" t="s">
        <v>45</v>
      </c>
      <c r="Z6" t="s">
        <v>6399</v>
      </c>
    </row>
    <row r="7" spans="1:26" x14ac:dyDescent="0.25">
      <c r="A7" s="44">
        <v>43807</v>
      </c>
      <c r="B7">
        <v>6307</v>
      </c>
      <c r="C7">
        <v>6919</v>
      </c>
      <c r="D7" t="s">
        <v>6422</v>
      </c>
      <c r="E7" t="s">
        <v>125</v>
      </c>
      <c r="F7" t="s">
        <v>46</v>
      </c>
      <c r="H7" t="s">
        <v>6423</v>
      </c>
      <c r="I7" t="s">
        <v>6424</v>
      </c>
      <c r="J7" t="s">
        <v>6425</v>
      </c>
      <c r="K7" t="s">
        <v>30</v>
      </c>
      <c r="L7">
        <v>13</v>
      </c>
      <c r="M7" t="s">
        <v>31</v>
      </c>
      <c r="N7" t="s">
        <v>32</v>
      </c>
      <c r="O7" t="s">
        <v>48</v>
      </c>
      <c r="P7" t="s">
        <v>49</v>
      </c>
      <c r="Q7" t="s">
        <v>34</v>
      </c>
      <c r="R7" t="s">
        <v>56</v>
      </c>
      <c r="S7" t="s">
        <v>346</v>
      </c>
      <c r="T7" t="s">
        <v>36</v>
      </c>
      <c r="U7" t="s">
        <v>51</v>
      </c>
      <c r="V7" t="s">
        <v>37</v>
      </c>
      <c r="W7" t="s">
        <v>38</v>
      </c>
      <c r="X7" t="s">
        <v>71</v>
      </c>
      <c r="Y7" t="s">
        <v>1192</v>
      </c>
      <c r="Z7" t="s">
        <v>6426</v>
      </c>
    </row>
    <row r="8" spans="1:26" x14ac:dyDescent="0.25">
      <c r="A8" s="44">
        <v>43802</v>
      </c>
      <c r="B8">
        <v>6291</v>
      </c>
      <c r="C8">
        <v>6902</v>
      </c>
      <c r="D8" t="s">
        <v>6070</v>
      </c>
      <c r="E8" t="s">
        <v>404</v>
      </c>
      <c r="F8" t="s">
        <v>405</v>
      </c>
      <c r="G8" s="45">
        <v>0.41666666666666669</v>
      </c>
      <c r="H8" t="s">
        <v>6071</v>
      </c>
      <c r="I8" t="s">
        <v>6072</v>
      </c>
      <c r="J8" t="s">
        <v>6065</v>
      </c>
      <c r="K8" t="s">
        <v>47</v>
      </c>
      <c r="L8">
        <v>3</v>
      </c>
      <c r="M8" t="s">
        <v>31</v>
      </c>
      <c r="N8" t="s">
        <v>408</v>
      </c>
      <c r="O8" t="s">
        <v>48</v>
      </c>
      <c r="P8" t="s">
        <v>49</v>
      </c>
      <c r="Q8" t="s">
        <v>36</v>
      </c>
      <c r="R8" t="s">
        <v>50</v>
      </c>
      <c r="S8" t="s">
        <v>131</v>
      </c>
      <c r="T8" t="s">
        <v>927</v>
      </c>
      <c r="U8" t="s">
        <v>51</v>
      </c>
      <c r="V8" t="s">
        <v>37</v>
      </c>
      <c r="W8" t="s">
        <v>38</v>
      </c>
      <c r="X8" t="s">
        <v>39</v>
      </c>
      <c r="Y8" t="s">
        <v>52</v>
      </c>
      <c r="Z8" t="s">
        <v>6066</v>
      </c>
    </row>
    <row r="9" spans="1:26" x14ac:dyDescent="0.25">
      <c r="A9" s="44">
        <v>43787</v>
      </c>
      <c r="B9">
        <v>6303</v>
      </c>
      <c r="C9">
        <v>6915</v>
      </c>
      <c r="D9" t="s">
        <v>6211</v>
      </c>
      <c r="E9" t="s">
        <v>577</v>
      </c>
      <c r="F9" t="s">
        <v>46</v>
      </c>
      <c r="G9" s="45">
        <v>0.64583333333333337</v>
      </c>
      <c r="H9" t="s">
        <v>6212</v>
      </c>
      <c r="I9" t="s">
        <v>6603</v>
      </c>
      <c r="J9" t="s">
        <v>6213</v>
      </c>
      <c r="K9" t="s">
        <v>47</v>
      </c>
      <c r="L9">
        <v>4</v>
      </c>
      <c r="M9" t="s">
        <v>31</v>
      </c>
      <c r="N9" t="s">
        <v>32</v>
      </c>
      <c r="O9" t="s">
        <v>48</v>
      </c>
      <c r="P9" t="s">
        <v>33</v>
      </c>
      <c r="Q9" t="s">
        <v>36</v>
      </c>
      <c r="R9" t="s">
        <v>35</v>
      </c>
      <c r="S9" t="s">
        <v>501</v>
      </c>
      <c r="T9" t="s">
        <v>36</v>
      </c>
      <c r="U9" t="s">
        <v>70</v>
      </c>
      <c r="V9" t="s">
        <v>37</v>
      </c>
      <c r="W9" t="s">
        <v>38</v>
      </c>
      <c r="X9" t="s">
        <v>71</v>
      </c>
      <c r="Y9" t="s">
        <v>40</v>
      </c>
      <c r="Z9" t="s">
        <v>6214</v>
      </c>
    </row>
    <row r="10" spans="1:26" x14ac:dyDescent="0.25">
      <c r="A10" s="44">
        <v>43772</v>
      </c>
      <c r="B10">
        <v>6256</v>
      </c>
      <c r="C10">
        <v>6858</v>
      </c>
      <c r="D10" t="s">
        <v>5632</v>
      </c>
      <c r="E10" t="s">
        <v>546</v>
      </c>
      <c r="F10" t="s">
        <v>55</v>
      </c>
      <c r="H10" t="s">
        <v>5633</v>
      </c>
      <c r="I10" t="s">
        <v>5634</v>
      </c>
      <c r="J10" t="s">
        <v>5635</v>
      </c>
      <c r="K10" t="s">
        <v>47</v>
      </c>
      <c r="L10">
        <v>15</v>
      </c>
      <c r="M10" t="s">
        <v>31</v>
      </c>
      <c r="N10" t="s">
        <v>459</v>
      </c>
      <c r="O10" t="s">
        <v>36</v>
      </c>
      <c r="P10" t="s">
        <v>49</v>
      </c>
      <c r="Q10" t="s">
        <v>36</v>
      </c>
      <c r="R10" t="s">
        <v>50</v>
      </c>
      <c r="S10" t="s">
        <v>43</v>
      </c>
      <c r="T10" t="s">
        <v>147</v>
      </c>
      <c r="U10" t="s">
        <v>51</v>
      </c>
      <c r="V10" t="s">
        <v>37</v>
      </c>
      <c r="W10" t="s">
        <v>38</v>
      </c>
      <c r="X10" t="s">
        <v>39</v>
      </c>
      <c r="Y10" t="s">
        <v>40</v>
      </c>
      <c r="Z10" t="s">
        <v>5636</v>
      </c>
    </row>
    <row r="11" spans="1:26" x14ac:dyDescent="0.25">
      <c r="A11" s="44">
        <v>43772</v>
      </c>
      <c r="B11">
        <v>6256</v>
      </c>
      <c r="C11">
        <v>6859</v>
      </c>
      <c r="D11" s="72" t="s">
        <v>5632</v>
      </c>
      <c r="E11" s="72" t="s">
        <v>546</v>
      </c>
      <c r="F11" s="72" t="s">
        <v>55</v>
      </c>
      <c r="H11" s="72" t="s">
        <v>5633</v>
      </c>
      <c r="I11" s="72" t="s">
        <v>5634</v>
      </c>
      <c r="J11" s="72" t="s">
        <v>5635</v>
      </c>
      <c r="K11" s="72" t="s">
        <v>47</v>
      </c>
      <c r="L11">
        <v>15</v>
      </c>
      <c r="M11" s="72" t="s">
        <v>31</v>
      </c>
      <c r="N11" s="72" t="s">
        <v>459</v>
      </c>
      <c r="O11" s="72" t="s">
        <v>36</v>
      </c>
      <c r="P11" s="72" t="s">
        <v>49</v>
      </c>
      <c r="Q11" s="72" t="s">
        <v>36</v>
      </c>
      <c r="R11" s="72" t="s">
        <v>50</v>
      </c>
      <c r="S11" s="72" t="s">
        <v>43</v>
      </c>
      <c r="T11" s="72" t="s">
        <v>147</v>
      </c>
      <c r="U11" s="72" t="s">
        <v>51</v>
      </c>
      <c r="V11" s="72" t="s">
        <v>37</v>
      </c>
      <c r="W11" s="72" t="s">
        <v>38</v>
      </c>
      <c r="X11" s="72" t="s">
        <v>39</v>
      </c>
      <c r="Y11" s="72" t="s">
        <v>40</v>
      </c>
      <c r="Z11" s="72" t="s">
        <v>5636</v>
      </c>
    </row>
    <row r="12" spans="1:26" x14ac:dyDescent="0.25">
      <c r="A12" s="44">
        <v>43765</v>
      </c>
      <c r="B12">
        <v>6239</v>
      </c>
      <c r="C12">
        <v>6838</v>
      </c>
      <c r="D12" s="72" t="s">
        <v>5737</v>
      </c>
      <c r="E12" s="72" t="s">
        <v>106</v>
      </c>
      <c r="F12" s="72" t="s">
        <v>41</v>
      </c>
      <c r="G12" s="45">
        <v>0.5</v>
      </c>
      <c r="H12" s="72" t="s">
        <v>5738</v>
      </c>
      <c r="I12" s="72" t="s">
        <v>5739</v>
      </c>
      <c r="J12" s="72" t="s">
        <v>5740</v>
      </c>
      <c r="K12" s="72" t="s">
        <v>30</v>
      </c>
      <c r="L12">
        <v>12</v>
      </c>
      <c r="M12" s="72" t="s">
        <v>31</v>
      </c>
      <c r="N12" s="72" t="s">
        <v>459</v>
      </c>
      <c r="O12" s="72" t="s">
        <v>36</v>
      </c>
      <c r="P12" s="72" t="s">
        <v>49</v>
      </c>
      <c r="Q12" s="72" t="s">
        <v>36</v>
      </c>
      <c r="R12" s="72" t="s">
        <v>50</v>
      </c>
      <c r="S12" s="72" t="s">
        <v>65</v>
      </c>
      <c r="T12" s="72" t="s">
        <v>147</v>
      </c>
      <c r="U12" s="72" t="s">
        <v>51</v>
      </c>
      <c r="V12" s="72" t="s">
        <v>66</v>
      </c>
      <c r="W12" s="72" t="s">
        <v>54</v>
      </c>
      <c r="X12" s="72" t="s">
        <v>107</v>
      </c>
      <c r="Y12" s="72" t="s">
        <v>108</v>
      </c>
      <c r="Z12" s="72" t="s">
        <v>5741</v>
      </c>
    </row>
    <row r="13" spans="1:26" x14ac:dyDescent="0.25">
      <c r="A13" s="44">
        <v>43765</v>
      </c>
      <c r="B13">
        <v>6239</v>
      </c>
      <c r="C13">
        <v>6839</v>
      </c>
      <c r="D13" s="72" t="s">
        <v>5737</v>
      </c>
      <c r="E13" s="72" t="s">
        <v>106</v>
      </c>
      <c r="F13" s="72" t="s">
        <v>41</v>
      </c>
      <c r="G13" s="45">
        <v>0.5</v>
      </c>
      <c r="H13" s="72" t="s">
        <v>5738</v>
      </c>
      <c r="I13" s="72" t="s">
        <v>5739</v>
      </c>
      <c r="J13" s="72" t="s">
        <v>5740</v>
      </c>
      <c r="K13" s="72" t="s">
        <v>30</v>
      </c>
      <c r="L13">
        <v>10</v>
      </c>
      <c r="M13" s="72" t="s">
        <v>31</v>
      </c>
      <c r="N13" s="72" t="s">
        <v>459</v>
      </c>
      <c r="O13" s="72" t="s">
        <v>36</v>
      </c>
      <c r="P13" s="72" t="s">
        <v>49</v>
      </c>
      <c r="Q13" s="72" t="s">
        <v>36</v>
      </c>
      <c r="R13" s="72" t="s">
        <v>50</v>
      </c>
      <c r="S13" s="72" t="s">
        <v>65</v>
      </c>
      <c r="T13" s="72" t="s">
        <v>147</v>
      </c>
      <c r="U13" s="72" t="s">
        <v>51</v>
      </c>
      <c r="V13" s="72" t="s">
        <v>66</v>
      </c>
      <c r="W13" s="72" t="s">
        <v>54</v>
      </c>
      <c r="X13" s="72" t="s">
        <v>107</v>
      </c>
      <c r="Y13" s="72" t="s">
        <v>108</v>
      </c>
      <c r="Z13" s="72" t="s">
        <v>5741</v>
      </c>
    </row>
    <row r="14" spans="1:26" x14ac:dyDescent="0.25">
      <c r="A14" s="44">
        <v>43752</v>
      </c>
      <c r="B14">
        <v>6268</v>
      </c>
      <c r="C14">
        <v>6870</v>
      </c>
      <c r="D14" s="72" t="s">
        <v>5888</v>
      </c>
      <c r="E14" s="72" t="s">
        <v>1917</v>
      </c>
      <c r="F14" s="72" t="s">
        <v>405</v>
      </c>
      <c r="G14" s="45">
        <v>0.71875</v>
      </c>
      <c r="H14" s="72" t="s">
        <v>5889</v>
      </c>
      <c r="I14" s="72" t="s">
        <v>5890</v>
      </c>
      <c r="J14" s="72" t="s">
        <v>5891</v>
      </c>
      <c r="K14" s="72" t="s">
        <v>47</v>
      </c>
      <c r="L14">
        <v>4</v>
      </c>
      <c r="M14" s="72" t="s">
        <v>130</v>
      </c>
      <c r="N14" s="72" t="s">
        <v>36</v>
      </c>
      <c r="O14" s="72" t="s">
        <v>53</v>
      </c>
      <c r="P14" s="72" t="s">
        <v>33</v>
      </c>
      <c r="Q14" s="72" t="s">
        <v>36</v>
      </c>
      <c r="R14" s="72" t="s">
        <v>35</v>
      </c>
      <c r="S14" s="72" t="s">
        <v>501</v>
      </c>
      <c r="T14" s="72" t="s">
        <v>502</v>
      </c>
      <c r="U14" s="72" t="s">
        <v>70</v>
      </c>
      <c r="V14" s="72" t="s">
        <v>37</v>
      </c>
      <c r="W14" s="72" t="s">
        <v>54</v>
      </c>
      <c r="X14" s="72" t="s">
        <v>71</v>
      </c>
      <c r="Y14" s="72" t="s">
        <v>40</v>
      </c>
      <c r="Z14" s="72" t="s">
        <v>5892</v>
      </c>
    </row>
    <row r="15" spans="1:26" x14ac:dyDescent="0.25">
      <c r="A15" s="44">
        <v>43741</v>
      </c>
      <c r="B15">
        <v>6187</v>
      </c>
      <c r="C15">
        <v>6779</v>
      </c>
      <c r="D15" s="72" t="s">
        <v>1974</v>
      </c>
      <c r="E15" s="72" t="s">
        <v>74</v>
      </c>
      <c r="F15" s="72" t="s">
        <v>74</v>
      </c>
      <c r="G15" s="45">
        <v>0.86944444444444446</v>
      </c>
      <c r="H15" s="72" t="s">
        <v>5536</v>
      </c>
      <c r="I15" s="72" t="s">
        <v>5537</v>
      </c>
      <c r="J15" s="72" t="s">
        <v>5538</v>
      </c>
      <c r="K15" s="72" t="s">
        <v>30</v>
      </c>
      <c r="L15">
        <v>14</v>
      </c>
      <c r="M15" s="72" t="s">
        <v>31</v>
      </c>
      <c r="N15" s="72" t="s">
        <v>155</v>
      </c>
      <c r="O15" s="72" t="s">
        <v>36</v>
      </c>
      <c r="P15" s="72" t="s">
        <v>62</v>
      </c>
      <c r="Q15" s="72" t="s">
        <v>36</v>
      </c>
      <c r="R15" s="72" t="s">
        <v>76</v>
      </c>
      <c r="S15" s="72" t="s">
        <v>127</v>
      </c>
      <c r="T15" s="72" t="s">
        <v>36</v>
      </c>
      <c r="U15" s="72" t="s">
        <v>51</v>
      </c>
      <c r="V15" s="72" t="s">
        <v>37</v>
      </c>
      <c r="W15" s="72" t="s">
        <v>78</v>
      </c>
      <c r="X15" s="72" t="s">
        <v>71</v>
      </c>
      <c r="Y15" s="72" t="s">
        <v>120</v>
      </c>
      <c r="Z15" s="72" t="s">
        <v>5539</v>
      </c>
    </row>
    <row r="16" spans="1:26" x14ac:dyDescent="0.25">
      <c r="A16" s="44">
        <v>43730</v>
      </c>
      <c r="B16">
        <v>6163</v>
      </c>
      <c r="C16">
        <v>6752</v>
      </c>
      <c r="D16" s="72" t="s">
        <v>5216</v>
      </c>
      <c r="E16" s="72" t="s">
        <v>404</v>
      </c>
      <c r="F16" s="72" t="s">
        <v>405</v>
      </c>
      <c r="G16" s="45">
        <v>0.75</v>
      </c>
      <c r="H16" s="72" t="s">
        <v>5217</v>
      </c>
      <c r="I16" s="72" t="s">
        <v>5218</v>
      </c>
      <c r="J16" s="72" t="s">
        <v>5219</v>
      </c>
      <c r="K16" s="72" t="s">
        <v>30</v>
      </c>
      <c r="L16">
        <v>15</v>
      </c>
      <c r="M16" s="72" t="s">
        <v>31</v>
      </c>
      <c r="N16" s="72" t="s">
        <v>459</v>
      </c>
      <c r="O16" s="72" t="s">
        <v>36</v>
      </c>
      <c r="P16" s="72" t="s">
        <v>49</v>
      </c>
      <c r="Q16" s="72" t="s">
        <v>36</v>
      </c>
      <c r="R16" s="72" t="s">
        <v>50</v>
      </c>
      <c r="S16" s="72" t="s">
        <v>65</v>
      </c>
      <c r="T16" s="72" t="s">
        <v>75</v>
      </c>
      <c r="U16" s="72" t="s">
        <v>51</v>
      </c>
      <c r="V16" s="72" t="s">
        <v>157</v>
      </c>
      <c r="W16" s="72" t="s">
        <v>54</v>
      </c>
      <c r="X16" s="72" t="s">
        <v>1308</v>
      </c>
      <c r="Y16" s="72" t="s">
        <v>108</v>
      </c>
      <c r="Z16" s="72" t="s">
        <v>5220</v>
      </c>
    </row>
    <row r="17" spans="1:26" x14ac:dyDescent="0.25">
      <c r="A17" s="44">
        <v>43728</v>
      </c>
      <c r="B17">
        <v>6151</v>
      </c>
      <c r="C17">
        <v>6741</v>
      </c>
      <c r="D17" s="72" t="s">
        <v>5265</v>
      </c>
      <c r="E17" s="72" t="s">
        <v>2890</v>
      </c>
      <c r="F17" s="72" t="s">
        <v>327</v>
      </c>
      <c r="G17" s="45">
        <v>0.81944444444444442</v>
      </c>
      <c r="H17" s="72" t="s">
        <v>5266</v>
      </c>
      <c r="I17" s="72" t="s">
        <v>5267</v>
      </c>
      <c r="J17" s="72" t="s">
        <v>5268</v>
      </c>
      <c r="K17" s="72" t="s">
        <v>47</v>
      </c>
      <c r="L17">
        <v>15</v>
      </c>
      <c r="M17" s="72" t="s">
        <v>31</v>
      </c>
      <c r="N17" s="72" t="s">
        <v>408</v>
      </c>
      <c r="O17" s="72" t="s">
        <v>48</v>
      </c>
      <c r="P17" s="72" t="s">
        <v>49</v>
      </c>
      <c r="Q17" s="72" t="s">
        <v>36</v>
      </c>
      <c r="R17" s="72" t="s">
        <v>50</v>
      </c>
      <c r="S17" s="72" t="s">
        <v>131</v>
      </c>
      <c r="T17" s="72" t="s">
        <v>927</v>
      </c>
      <c r="U17" s="72" t="s">
        <v>51</v>
      </c>
      <c r="V17" s="72" t="s">
        <v>37</v>
      </c>
      <c r="W17" s="72" t="s">
        <v>38</v>
      </c>
      <c r="X17" s="72" t="s">
        <v>39</v>
      </c>
      <c r="Y17" s="72" t="s">
        <v>52</v>
      </c>
      <c r="Z17" s="72" t="s">
        <v>5269</v>
      </c>
    </row>
    <row r="18" spans="1:26" x14ac:dyDescent="0.25">
      <c r="A18" s="44">
        <v>43728</v>
      </c>
      <c r="B18">
        <v>6151</v>
      </c>
      <c r="C18">
        <v>6742</v>
      </c>
      <c r="D18" s="72" t="s">
        <v>5265</v>
      </c>
      <c r="E18" s="72" t="s">
        <v>2890</v>
      </c>
      <c r="F18" s="72" t="s">
        <v>327</v>
      </c>
      <c r="G18" s="45">
        <v>0.81944444444444442</v>
      </c>
      <c r="H18" s="72" t="s">
        <v>5266</v>
      </c>
      <c r="I18" s="72" t="s">
        <v>5267</v>
      </c>
      <c r="J18" s="72" t="s">
        <v>5268</v>
      </c>
      <c r="K18" s="72" t="s">
        <v>47</v>
      </c>
      <c r="L18">
        <v>15</v>
      </c>
      <c r="M18" s="72" t="s">
        <v>31</v>
      </c>
      <c r="N18" s="72" t="s">
        <v>408</v>
      </c>
      <c r="O18" s="72" t="s">
        <v>48</v>
      </c>
      <c r="P18" s="72" t="s">
        <v>49</v>
      </c>
      <c r="Q18" s="72" t="s">
        <v>36</v>
      </c>
      <c r="R18" s="72" t="s">
        <v>50</v>
      </c>
      <c r="S18" s="72" t="s">
        <v>131</v>
      </c>
      <c r="T18" s="72" t="s">
        <v>927</v>
      </c>
      <c r="U18" s="72" t="s">
        <v>51</v>
      </c>
      <c r="V18" s="72" t="s">
        <v>37</v>
      </c>
      <c r="W18" s="72" t="s">
        <v>38</v>
      </c>
      <c r="X18" s="72" t="s">
        <v>39</v>
      </c>
      <c r="Y18" s="72" t="s">
        <v>52</v>
      </c>
      <c r="Z18" s="72" t="s">
        <v>5269</v>
      </c>
    </row>
    <row r="19" spans="1:26" x14ac:dyDescent="0.25">
      <c r="A19" s="44">
        <v>43712</v>
      </c>
      <c r="B19">
        <v>6109</v>
      </c>
      <c r="C19">
        <v>6693</v>
      </c>
      <c r="D19" s="72" t="s">
        <v>4981</v>
      </c>
      <c r="E19" s="72" t="s">
        <v>699</v>
      </c>
      <c r="F19" s="72" t="s">
        <v>122</v>
      </c>
      <c r="G19" s="45">
        <v>0.55902777777777779</v>
      </c>
      <c r="H19" s="72" t="s">
        <v>4982</v>
      </c>
      <c r="I19" s="72" t="s">
        <v>4983</v>
      </c>
      <c r="J19" s="72" t="s">
        <v>4984</v>
      </c>
      <c r="K19" s="72" t="s">
        <v>47</v>
      </c>
      <c r="L19">
        <v>14</v>
      </c>
      <c r="M19" s="72" t="s">
        <v>31</v>
      </c>
      <c r="N19" s="72" t="s">
        <v>32</v>
      </c>
      <c r="O19" s="72" t="s">
        <v>48</v>
      </c>
      <c r="P19" s="72" t="s">
        <v>62</v>
      </c>
      <c r="Q19" s="72" t="s">
        <v>36</v>
      </c>
      <c r="R19" s="72" t="s">
        <v>76</v>
      </c>
      <c r="S19" s="72" t="s">
        <v>1637</v>
      </c>
      <c r="T19" s="72" t="s">
        <v>863</v>
      </c>
      <c r="U19" s="72" t="s">
        <v>109</v>
      </c>
      <c r="V19" s="72" t="s">
        <v>66</v>
      </c>
      <c r="W19" s="72" t="s">
        <v>54</v>
      </c>
      <c r="X19" s="72" t="s">
        <v>107</v>
      </c>
      <c r="Y19" s="72" t="s">
        <v>108</v>
      </c>
      <c r="Z19" s="72" t="s">
        <v>4985</v>
      </c>
    </row>
    <row r="20" spans="1:26" x14ac:dyDescent="0.25">
      <c r="A20" s="44">
        <v>43710</v>
      </c>
      <c r="B20">
        <v>6101</v>
      </c>
      <c r="C20">
        <v>6687</v>
      </c>
      <c r="D20" s="72" t="s">
        <v>5031</v>
      </c>
      <c r="E20" s="72" t="s">
        <v>5032</v>
      </c>
      <c r="F20" s="72" t="s">
        <v>5032</v>
      </c>
      <c r="G20" s="45">
        <v>0.91666666666666663</v>
      </c>
      <c r="H20" s="72" t="s">
        <v>5033</v>
      </c>
      <c r="I20" s="72" t="s">
        <v>5034</v>
      </c>
      <c r="J20" s="72" t="s">
        <v>5035</v>
      </c>
      <c r="K20" s="72" t="s">
        <v>47</v>
      </c>
      <c r="L20">
        <v>12</v>
      </c>
      <c r="M20" s="72" t="s">
        <v>31</v>
      </c>
      <c r="N20" s="72" t="s">
        <v>459</v>
      </c>
      <c r="O20" s="72" t="s">
        <v>48</v>
      </c>
      <c r="P20" s="72" t="s">
        <v>49</v>
      </c>
      <c r="Q20" s="72" t="s">
        <v>36</v>
      </c>
      <c r="R20" s="72" t="s">
        <v>56</v>
      </c>
      <c r="S20" s="72" t="s">
        <v>3823</v>
      </c>
      <c r="T20" s="72" t="s">
        <v>147</v>
      </c>
      <c r="U20" s="72" t="s">
        <v>51</v>
      </c>
      <c r="V20" s="72" t="s">
        <v>37</v>
      </c>
      <c r="W20" s="72" t="s">
        <v>386</v>
      </c>
      <c r="X20" s="72" t="s">
        <v>71</v>
      </c>
      <c r="Y20" s="72" t="s">
        <v>52</v>
      </c>
      <c r="Z20" s="72" t="s">
        <v>5036</v>
      </c>
    </row>
    <row r="21" spans="1:26" x14ac:dyDescent="0.25">
      <c r="A21" s="44">
        <v>43709</v>
      </c>
      <c r="B21">
        <v>6089</v>
      </c>
      <c r="C21">
        <v>6672</v>
      </c>
      <c r="D21" s="72" t="s">
        <v>4900</v>
      </c>
      <c r="E21" s="72" t="s">
        <v>137</v>
      </c>
      <c r="F21" s="72" t="s">
        <v>122</v>
      </c>
      <c r="G21" s="45">
        <v>0.58333333333333337</v>
      </c>
      <c r="H21" s="72" t="s">
        <v>4901</v>
      </c>
      <c r="I21" s="72" t="s">
        <v>4902</v>
      </c>
      <c r="J21" s="72" t="s">
        <v>4903</v>
      </c>
      <c r="K21" s="72" t="s">
        <v>47</v>
      </c>
      <c r="L21">
        <v>10</v>
      </c>
      <c r="M21" s="72" t="s">
        <v>31</v>
      </c>
      <c r="N21" s="72" t="s">
        <v>459</v>
      </c>
      <c r="O21" s="72" t="s">
        <v>36</v>
      </c>
      <c r="P21" s="72" t="s">
        <v>49</v>
      </c>
      <c r="Q21" s="72" t="s">
        <v>36</v>
      </c>
      <c r="R21" s="72" t="s">
        <v>50</v>
      </c>
      <c r="S21" s="72" t="s">
        <v>65</v>
      </c>
      <c r="T21" s="72" t="s">
        <v>147</v>
      </c>
      <c r="U21" s="72" t="s">
        <v>51</v>
      </c>
      <c r="V21" s="72" t="s">
        <v>66</v>
      </c>
      <c r="W21" s="72" t="s">
        <v>128</v>
      </c>
      <c r="X21" s="72" t="s">
        <v>107</v>
      </c>
      <c r="Y21" s="72" t="s">
        <v>108</v>
      </c>
      <c r="Z21" s="72" t="s">
        <v>4904</v>
      </c>
    </row>
    <row r="22" spans="1:26" x14ac:dyDescent="0.25">
      <c r="A22" s="44">
        <v>43707</v>
      </c>
      <c r="B22">
        <v>6083</v>
      </c>
      <c r="C22">
        <v>6659</v>
      </c>
      <c r="D22" s="72" t="s">
        <v>653</v>
      </c>
      <c r="E22" s="72" t="s">
        <v>654</v>
      </c>
      <c r="F22" s="72" t="s">
        <v>537</v>
      </c>
      <c r="G22" s="45">
        <v>0.86458333333333337</v>
      </c>
      <c r="H22" s="72" t="s">
        <v>4865</v>
      </c>
      <c r="I22" s="72" t="s">
        <v>4866</v>
      </c>
      <c r="J22" s="72" t="s">
        <v>4867</v>
      </c>
      <c r="K22" s="72" t="s">
        <v>47</v>
      </c>
      <c r="L22">
        <v>14</v>
      </c>
      <c r="M22" s="72" t="s">
        <v>31</v>
      </c>
      <c r="N22" s="72" t="s">
        <v>437</v>
      </c>
      <c r="O22" s="72" t="s">
        <v>48</v>
      </c>
      <c r="P22" s="72" t="s">
        <v>491</v>
      </c>
      <c r="Q22" s="72" t="s">
        <v>4868</v>
      </c>
      <c r="R22" s="72" t="s">
        <v>56</v>
      </c>
      <c r="S22" s="72" t="s">
        <v>57</v>
      </c>
      <c r="T22" s="72" t="s">
        <v>863</v>
      </c>
      <c r="U22" s="72" t="s">
        <v>51</v>
      </c>
      <c r="V22" s="72" t="s">
        <v>37</v>
      </c>
      <c r="W22" s="72" t="s">
        <v>54</v>
      </c>
      <c r="X22" s="72" t="s">
        <v>71</v>
      </c>
      <c r="Y22" s="72" t="s">
        <v>52</v>
      </c>
      <c r="Z22" s="72" t="s">
        <v>4869</v>
      </c>
    </row>
    <row r="23" spans="1:26" x14ac:dyDescent="0.25">
      <c r="A23" s="44">
        <v>43706</v>
      </c>
      <c r="B23">
        <v>6070</v>
      </c>
      <c r="C23">
        <v>6646</v>
      </c>
      <c r="D23" s="72" t="s">
        <v>4657</v>
      </c>
      <c r="E23" s="72" t="s">
        <v>404</v>
      </c>
      <c r="F23" s="72" t="s">
        <v>405</v>
      </c>
      <c r="G23" s="45">
        <v>0.4375</v>
      </c>
      <c r="H23" s="72" t="s">
        <v>4658</v>
      </c>
      <c r="I23" s="72" t="s">
        <v>4659</v>
      </c>
      <c r="J23" s="72" t="s">
        <v>4660</v>
      </c>
      <c r="K23" s="72" t="s">
        <v>47</v>
      </c>
      <c r="L23">
        <v>17</v>
      </c>
      <c r="M23" s="72" t="s">
        <v>31</v>
      </c>
      <c r="N23" s="72" t="s">
        <v>155</v>
      </c>
      <c r="O23" s="72" t="s">
        <v>36</v>
      </c>
      <c r="P23" s="72" t="s">
        <v>42</v>
      </c>
      <c r="Q23" s="72" t="s">
        <v>36</v>
      </c>
      <c r="R23" s="72" t="s">
        <v>35</v>
      </c>
      <c r="S23" s="72" t="s">
        <v>3823</v>
      </c>
      <c r="T23" s="72" t="s">
        <v>36</v>
      </c>
      <c r="U23" s="72" t="s">
        <v>44</v>
      </c>
      <c r="V23" s="72" t="s">
        <v>37</v>
      </c>
      <c r="W23" s="72" t="s">
        <v>169</v>
      </c>
      <c r="X23" s="72" t="s">
        <v>71</v>
      </c>
      <c r="Y23" s="72" t="s">
        <v>45</v>
      </c>
      <c r="Z23" s="72" t="s">
        <v>4661</v>
      </c>
    </row>
    <row r="24" spans="1:26" x14ac:dyDescent="0.25">
      <c r="A24" s="44">
        <v>43705</v>
      </c>
      <c r="B24">
        <v>6067</v>
      </c>
      <c r="C24">
        <v>6642</v>
      </c>
      <c r="D24" s="72" t="s">
        <v>4685</v>
      </c>
      <c r="E24" s="72" t="s">
        <v>58</v>
      </c>
      <c r="F24" s="72" t="s">
        <v>59</v>
      </c>
      <c r="G24" s="45">
        <v>0.45833333333333331</v>
      </c>
      <c r="H24" s="72" t="s">
        <v>4686</v>
      </c>
      <c r="I24" s="72" t="s">
        <v>4687</v>
      </c>
      <c r="J24" s="72" t="s">
        <v>4688</v>
      </c>
      <c r="K24" s="72" t="s">
        <v>30</v>
      </c>
      <c r="L24">
        <v>10</v>
      </c>
      <c r="M24" s="72" t="s">
        <v>31</v>
      </c>
      <c r="N24" s="72" t="s">
        <v>459</v>
      </c>
      <c r="O24" s="72" t="s">
        <v>368</v>
      </c>
      <c r="P24" s="72" t="s">
        <v>49</v>
      </c>
      <c r="Q24" s="72" t="s">
        <v>34</v>
      </c>
      <c r="R24" s="72" t="s">
        <v>81</v>
      </c>
      <c r="S24" s="72" t="s">
        <v>3823</v>
      </c>
      <c r="T24" s="72" t="s">
        <v>36</v>
      </c>
      <c r="U24" s="72" t="s">
        <v>51</v>
      </c>
      <c r="V24" s="72" t="s">
        <v>37</v>
      </c>
      <c r="W24" s="72" t="s">
        <v>38</v>
      </c>
      <c r="X24" s="72" t="s">
        <v>71</v>
      </c>
      <c r="Y24" s="72" t="s">
        <v>40</v>
      </c>
      <c r="Z24" s="72" t="s">
        <v>4689</v>
      </c>
    </row>
    <row r="25" spans="1:26" x14ac:dyDescent="0.25">
      <c r="A25" s="44">
        <v>43705</v>
      </c>
      <c r="B25">
        <v>6067</v>
      </c>
      <c r="C25">
        <v>6643</v>
      </c>
      <c r="D25" s="72" t="s">
        <v>4685</v>
      </c>
      <c r="E25" s="72" t="s">
        <v>58</v>
      </c>
      <c r="F25" s="72" t="s">
        <v>59</v>
      </c>
      <c r="G25" s="45">
        <v>0.45833333333333331</v>
      </c>
      <c r="H25" s="72" t="s">
        <v>4686</v>
      </c>
      <c r="I25" s="72" t="s">
        <v>4687</v>
      </c>
      <c r="J25" s="72" t="s">
        <v>4688</v>
      </c>
      <c r="K25" s="72" t="s">
        <v>30</v>
      </c>
      <c r="L25">
        <v>14</v>
      </c>
      <c r="M25" s="72" t="s">
        <v>31</v>
      </c>
      <c r="N25" s="72" t="s">
        <v>459</v>
      </c>
      <c r="O25" s="72" t="s">
        <v>368</v>
      </c>
      <c r="P25" s="72" t="s">
        <v>49</v>
      </c>
      <c r="Q25" s="72" t="s">
        <v>34</v>
      </c>
      <c r="R25" s="72" t="s">
        <v>81</v>
      </c>
      <c r="S25" s="72" t="s">
        <v>3823</v>
      </c>
      <c r="T25" s="72" t="s">
        <v>36</v>
      </c>
      <c r="U25" s="72" t="s">
        <v>51</v>
      </c>
      <c r="V25" s="72" t="s">
        <v>37</v>
      </c>
      <c r="W25" s="72" t="s">
        <v>38</v>
      </c>
      <c r="X25" s="72" t="s">
        <v>71</v>
      </c>
      <c r="Y25" s="72" t="s">
        <v>40</v>
      </c>
      <c r="Z25" s="72" t="s">
        <v>4689</v>
      </c>
    </row>
    <row r="26" spans="1:26" x14ac:dyDescent="0.25">
      <c r="A26" s="44">
        <v>43704</v>
      </c>
      <c r="B26">
        <v>6076</v>
      </c>
      <c r="C26">
        <v>6652</v>
      </c>
      <c r="D26" s="72" t="s">
        <v>4831</v>
      </c>
      <c r="E26" s="72" t="s">
        <v>121</v>
      </c>
      <c r="F26" s="72" t="s">
        <v>122</v>
      </c>
      <c r="G26" s="45">
        <v>0.5</v>
      </c>
      <c r="H26" s="72" t="s">
        <v>4832</v>
      </c>
      <c r="I26" s="72" t="s">
        <v>4833</v>
      </c>
      <c r="J26" s="72" t="s">
        <v>4834</v>
      </c>
      <c r="K26" s="72" t="s">
        <v>30</v>
      </c>
      <c r="L26">
        <v>2</v>
      </c>
      <c r="M26" s="72" t="s">
        <v>171</v>
      </c>
      <c r="N26" s="72" t="s">
        <v>672</v>
      </c>
      <c r="O26" s="72" t="s">
        <v>133</v>
      </c>
      <c r="P26" s="72" t="s">
        <v>33</v>
      </c>
      <c r="Q26" s="72" t="s">
        <v>36</v>
      </c>
      <c r="R26" s="72" t="s">
        <v>35</v>
      </c>
      <c r="S26" s="72" t="s">
        <v>501</v>
      </c>
      <c r="T26" s="72" t="s">
        <v>863</v>
      </c>
      <c r="U26" s="72" t="s">
        <v>70</v>
      </c>
      <c r="V26" s="72" t="s">
        <v>37</v>
      </c>
      <c r="W26" s="72" t="s">
        <v>38</v>
      </c>
      <c r="X26" s="72" t="s">
        <v>71</v>
      </c>
      <c r="Y26" s="72" t="s">
        <v>40</v>
      </c>
      <c r="Z26" s="72" t="s">
        <v>4835</v>
      </c>
    </row>
    <row r="27" spans="1:26" x14ac:dyDescent="0.25">
      <c r="A27" s="44">
        <v>43704</v>
      </c>
      <c r="B27">
        <v>6071</v>
      </c>
      <c r="C27">
        <v>6647</v>
      </c>
      <c r="D27" s="72" t="s">
        <v>4698</v>
      </c>
      <c r="E27" s="72" t="s">
        <v>156</v>
      </c>
      <c r="F27" s="72" t="s">
        <v>123</v>
      </c>
      <c r="G27" s="45">
        <v>0.70833333333333337</v>
      </c>
      <c r="H27" s="72" t="s">
        <v>4699</v>
      </c>
      <c r="I27" s="72" t="s">
        <v>4700</v>
      </c>
      <c r="J27" s="72" t="s">
        <v>4701</v>
      </c>
      <c r="K27" s="72" t="s">
        <v>47</v>
      </c>
      <c r="L27">
        <v>5</v>
      </c>
      <c r="M27" s="72" t="s">
        <v>31</v>
      </c>
      <c r="N27" s="72" t="s">
        <v>36</v>
      </c>
      <c r="O27" s="72" t="s">
        <v>36</v>
      </c>
      <c r="P27" s="72" t="s">
        <v>33</v>
      </c>
      <c r="Q27" s="72" t="s">
        <v>36</v>
      </c>
      <c r="R27" s="72" t="s">
        <v>76</v>
      </c>
      <c r="S27" s="72" t="s">
        <v>2952</v>
      </c>
      <c r="T27" s="72" t="s">
        <v>863</v>
      </c>
      <c r="U27" s="72" t="s">
        <v>109</v>
      </c>
      <c r="V27" s="72" t="s">
        <v>66</v>
      </c>
      <c r="W27" s="72" t="s">
        <v>3582</v>
      </c>
      <c r="X27" s="72" t="s">
        <v>71</v>
      </c>
      <c r="Y27" s="72" t="s">
        <v>108</v>
      </c>
      <c r="Z27" s="72" t="s">
        <v>4702</v>
      </c>
    </row>
    <row r="28" spans="1:26" x14ac:dyDescent="0.25">
      <c r="A28" s="44">
        <v>43704</v>
      </c>
      <c r="B28">
        <v>6055</v>
      </c>
      <c r="C28">
        <v>6623</v>
      </c>
      <c r="D28" s="72" t="s">
        <v>3193</v>
      </c>
      <c r="E28" s="72" t="s">
        <v>693</v>
      </c>
      <c r="F28" s="72" t="s">
        <v>123</v>
      </c>
      <c r="G28" s="45">
        <v>0.82291666666666663</v>
      </c>
      <c r="H28" s="72" t="s">
        <v>4748</v>
      </c>
      <c r="I28" s="72" t="s">
        <v>4749</v>
      </c>
      <c r="J28" s="72" t="s">
        <v>4750</v>
      </c>
      <c r="K28" s="72" t="s">
        <v>30</v>
      </c>
      <c r="L28">
        <v>15</v>
      </c>
      <c r="M28" s="72" t="s">
        <v>31</v>
      </c>
      <c r="N28" s="72" t="s">
        <v>459</v>
      </c>
      <c r="O28" s="72" t="s">
        <v>36</v>
      </c>
      <c r="P28" s="72" t="s">
        <v>49</v>
      </c>
      <c r="Q28" s="72" t="s">
        <v>36</v>
      </c>
      <c r="R28" s="72" t="s">
        <v>50</v>
      </c>
      <c r="S28" s="72" t="s">
        <v>65</v>
      </c>
      <c r="T28" s="72" t="s">
        <v>75</v>
      </c>
      <c r="U28" s="72" t="s">
        <v>51</v>
      </c>
      <c r="V28" s="72" t="s">
        <v>157</v>
      </c>
      <c r="W28" s="72" t="s">
        <v>54</v>
      </c>
      <c r="X28" s="72" t="s">
        <v>39</v>
      </c>
      <c r="Y28" s="72" t="s">
        <v>40</v>
      </c>
      <c r="Z28" s="72" t="s">
        <v>4751</v>
      </c>
    </row>
    <row r="29" spans="1:26" x14ac:dyDescent="0.25">
      <c r="A29" s="44">
        <v>43704</v>
      </c>
      <c r="B29">
        <v>6055</v>
      </c>
      <c r="C29">
        <v>6624</v>
      </c>
      <c r="D29" s="72" t="s">
        <v>3193</v>
      </c>
      <c r="E29" s="72" t="s">
        <v>693</v>
      </c>
      <c r="F29" s="72" t="s">
        <v>123</v>
      </c>
      <c r="G29" s="45">
        <v>0.82291666666666663</v>
      </c>
      <c r="H29" s="72" t="s">
        <v>4748</v>
      </c>
      <c r="I29" s="72" t="s">
        <v>4749</v>
      </c>
      <c r="J29" s="72" t="s">
        <v>4750</v>
      </c>
      <c r="K29" s="72" t="s">
        <v>30</v>
      </c>
      <c r="L29">
        <v>15</v>
      </c>
      <c r="M29" s="72" t="s">
        <v>31</v>
      </c>
      <c r="N29" s="72" t="s">
        <v>459</v>
      </c>
      <c r="O29" s="72" t="s">
        <v>36</v>
      </c>
      <c r="P29" s="72" t="s">
        <v>49</v>
      </c>
      <c r="Q29" s="72" t="s">
        <v>36</v>
      </c>
      <c r="R29" s="72" t="s">
        <v>50</v>
      </c>
      <c r="S29" s="72" t="s">
        <v>65</v>
      </c>
      <c r="T29" s="72" t="s">
        <v>75</v>
      </c>
      <c r="U29" s="72" t="s">
        <v>51</v>
      </c>
      <c r="V29" s="72" t="s">
        <v>157</v>
      </c>
      <c r="W29" s="72" t="s">
        <v>54</v>
      </c>
      <c r="X29" s="72" t="s">
        <v>39</v>
      </c>
      <c r="Y29" s="72" t="s">
        <v>40</v>
      </c>
      <c r="Z29" s="72" t="s">
        <v>4751</v>
      </c>
    </row>
    <row r="30" spans="1:26" x14ac:dyDescent="0.25">
      <c r="A30" s="44">
        <v>43701</v>
      </c>
      <c r="B30">
        <v>6049</v>
      </c>
      <c r="C30">
        <v>6611</v>
      </c>
      <c r="D30" s="72" t="s">
        <v>4574</v>
      </c>
      <c r="E30" s="72" t="s">
        <v>125</v>
      </c>
      <c r="F30" s="72" t="s">
        <v>46</v>
      </c>
      <c r="H30" s="72" t="s">
        <v>4575</v>
      </c>
      <c r="I30" s="72" t="s">
        <v>4576</v>
      </c>
      <c r="J30" s="72" t="s">
        <v>4577</v>
      </c>
      <c r="K30" s="72" t="s">
        <v>47</v>
      </c>
      <c r="L30">
        <v>11</v>
      </c>
      <c r="M30" s="72" t="s">
        <v>31</v>
      </c>
      <c r="N30" s="72" t="s">
        <v>459</v>
      </c>
      <c r="O30" s="72" t="s">
        <v>36</v>
      </c>
      <c r="P30" s="72" t="s">
        <v>49</v>
      </c>
      <c r="Q30" s="72" t="s">
        <v>2912</v>
      </c>
      <c r="R30" s="72" t="s">
        <v>50</v>
      </c>
      <c r="S30" s="72" t="s">
        <v>65</v>
      </c>
      <c r="T30" s="72" t="s">
        <v>75</v>
      </c>
      <c r="U30" s="72" t="s">
        <v>51</v>
      </c>
      <c r="V30" s="72" t="s">
        <v>66</v>
      </c>
      <c r="W30" s="72" t="s">
        <v>54</v>
      </c>
      <c r="X30" s="72" t="s">
        <v>107</v>
      </c>
      <c r="Y30" s="72" t="s">
        <v>108</v>
      </c>
      <c r="Z30" s="72" t="s">
        <v>4578</v>
      </c>
    </row>
    <row r="31" spans="1:26" x14ac:dyDescent="0.25">
      <c r="A31" s="44">
        <v>43701</v>
      </c>
      <c r="B31">
        <v>6049</v>
      </c>
      <c r="C31">
        <v>6612</v>
      </c>
      <c r="D31" s="72" t="s">
        <v>4574</v>
      </c>
      <c r="E31" s="72" t="s">
        <v>125</v>
      </c>
      <c r="F31" s="72" t="s">
        <v>46</v>
      </c>
      <c r="H31" s="72" t="s">
        <v>4575</v>
      </c>
      <c r="I31" s="72" t="s">
        <v>4576</v>
      </c>
      <c r="J31" s="72" t="s">
        <v>4577</v>
      </c>
      <c r="K31" s="72" t="s">
        <v>47</v>
      </c>
      <c r="L31">
        <v>11</v>
      </c>
      <c r="M31" s="72" t="s">
        <v>31</v>
      </c>
      <c r="N31" s="72" t="s">
        <v>459</v>
      </c>
      <c r="O31" s="72" t="s">
        <v>36</v>
      </c>
      <c r="P31" s="72" t="s">
        <v>49</v>
      </c>
      <c r="Q31" s="72" t="s">
        <v>2912</v>
      </c>
      <c r="R31" s="72" t="s">
        <v>50</v>
      </c>
      <c r="S31" s="72" t="s">
        <v>65</v>
      </c>
      <c r="T31" s="72" t="s">
        <v>75</v>
      </c>
      <c r="U31" s="72" t="s">
        <v>51</v>
      </c>
      <c r="V31" s="72" t="s">
        <v>66</v>
      </c>
      <c r="W31" s="72" t="s">
        <v>54</v>
      </c>
      <c r="X31" s="72" t="s">
        <v>107</v>
      </c>
      <c r="Y31" s="72" t="s">
        <v>108</v>
      </c>
      <c r="Z31" s="72" t="s">
        <v>4578</v>
      </c>
    </row>
    <row r="32" spans="1:26" x14ac:dyDescent="0.25">
      <c r="A32" s="44">
        <v>43701</v>
      </c>
      <c r="B32">
        <v>6049</v>
      </c>
      <c r="C32">
        <v>6614</v>
      </c>
      <c r="D32" s="72" t="s">
        <v>4574</v>
      </c>
      <c r="E32" s="72" t="s">
        <v>125</v>
      </c>
      <c r="F32" s="72" t="s">
        <v>46</v>
      </c>
      <c r="H32" s="72" t="s">
        <v>4575</v>
      </c>
      <c r="I32" s="72" t="s">
        <v>4576</v>
      </c>
      <c r="J32" s="72" t="s">
        <v>4577</v>
      </c>
      <c r="K32" s="72" t="s">
        <v>47</v>
      </c>
      <c r="L32">
        <v>11</v>
      </c>
      <c r="M32" s="72" t="s">
        <v>31</v>
      </c>
      <c r="N32" s="72" t="s">
        <v>459</v>
      </c>
      <c r="O32" s="72" t="s">
        <v>36</v>
      </c>
      <c r="P32" s="72" t="s">
        <v>49</v>
      </c>
      <c r="Q32" s="72" t="s">
        <v>2912</v>
      </c>
      <c r="R32" s="72" t="s">
        <v>50</v>
      </c>
      <c r="S32" s="72" t="s">
        <v>65</v>
      </c>
      <c r="T32" s="72" t="s">
        <v>75</v>
      </c>
      <c r="U32" s="72" t="s">
        <v>51</v>
      </c>
      <c r="V32" s="72" t="s">
        <v>66</v>
      </c>
      <c r="W32" s="72" t="s">
        <v>54</v>
      </c>
      <c r="X32" s="72" t="s">
        <v>107</v>
      </c>
      <c r="Y32" s="72" t="s">
        <v>108</v>
      </c>
      <c r="Z32" s="72" t="s">
        <v>4578</v>
      </c>
    </row>
    <row r="33" spans="1:26" x14ac:dyDescent="0.25">
      <c r="A33" s="44">
        <v>43701</v>
      </c>
      <c r="B33">
        <v>6049</v>
      </c>
      <c r="C33">
        <v>6615</v>
      </c>
      <c r="D33" s="72" t="s">
        <v>4574</v>
      </c>
      <c r="E33" s="72" t="s">
        <v>125</v>
      </c>
      <c r="F33" s="72" t="s">
        <v>46</v>
      </c>
      <c r="H33" s="72" t="s">
        <v>4575</v>
      </c>
      <c r="I33" s="72" t="s">
        <v>4576</v>
      </c>
      <c r="J33" s="72" t="s">
        <v>4577</v>
      </c>
      <c r="K33" s="72" t="s">
        <v>47</v>
      </c>
      <c r="L33">
        <v>10</v>
      </c>
      <c r="M33" s="72" t="s">
        <v>31</v>
      </c>
      <c r="N33" s="72" t="s">
        <v>459</v>
      </c>
      <c r="O33" s="72" t="s">
        <v>36</v>
      </c>
      <c r="P33" s="72" t="s">
        <v>49</v>
      </c>
      <c r="Q33" s="72" t="s">
        <v>2912</v>
      </c>
      <c r="R33" s="72" t="s">
        <v>50</v>
      </c>
      <c r="S33" s="72" t="s">
        <v>65</v>
      </c>
      <c r="T33" s="72" t="s">
        <v>75</v>
      </c>
      <c r="U33" s="72" t="s">
        <v>51</v>
      </c>
      <c r="V33" s="72" t="s">
        <v>66</v>
      </c>
      <c r="W33" s="72" t="s">
        <v>54</v>
      </c>
      <c r="X33" s="72" t="s">
        <v>107</v>
      </c>
      <c r="Y33" s="72" t="s">
        <v>108</v>
      </c>
      <c r="Z33" s="72" t="s">
        <v>4578</v>
      </c>
    </row>
    <row r="34" spans="1:26" x14ac:dyDescent="0.25">
      <c r="A34" s="44">
        <v>43701</v>
      </c>
      <c r="B34">
        <v>6038</v>
      </c>
      <c r="C34">
        <v>6583</v>
      </c>
      <c r="D34" s="72" t="s">
        <v>4597</v>
      </c>
      <c r="E34" s="72" t="s">
        <v>404</v>
      </c>
      <c r="F34" s="72" t="s">
        <v>405</v>
      </c>
      <c r="G34" s="45">
        <v>0.375</v>
      </c>
      <c r="H34" s="72" t="s">
        <v>4598</v>
      </c>
      <c r="I34" s="72" t="s">
        <v>4599</v>
      </c>
      <c r="J34" s="72" t="s">
        <v>4600</v>
      </c>
      <c r="K34" s="72" t="s">
        <v>47</v>
      </c>
      <c r="L34">
        <v>2</v>
      </c>
      <c r="M34" s="72" t="s">
        <v>134</v>
      </c>
      <c r="N34" s="72" t="s">
        <v>672</v>
      </c>
      <c r="O34" s="72" t="s">
        <v>53</v>
      </c>
      <c r="P34" s="72" t="s">
        <v>33</v>
      </c>
      <c r="Q34" s="72" t="s">
        <v>36</v>
      </c>
      <c r="R34" s="72" t="s">
        <v>35</v>
      </c>
      <c r="S34" s="72" t="s">
        <v>862</v>
      </c>
      <c r="T34" s="72" t="s">
        <v>863</v>
      </c>
      <c r="U34" s="72" t="s">
        <v>150</v>
      </c>
      <c r="V34" s="72" t="s">
        <v>157</v>
      </c>
      <c r="W34" s="72" t="s">
        <v>38</v>
      </c>
      <c r="X34" s="72" t="s">
        <v>39</v>
      </c>
      <c r="Y34" s="72" t="s">
        <v>40</v>
      </c>
      <c r="Z34" s="72" t="s">
        <v>4601</v>
      </c>
    </row>
    <row r="35" spans="1:26" x14ac:dyDescent="0.25">
      <c r="A35" s="44">
        <v>43700</v>
      </c>
      <c r="B35">
        <v>6034</v>
      </c>
      <c r="C35">
        <v>6579</v>
      </c>
      <c r="D35" s="72" t="s">
        <v>4630</v>
      </c>
      <c r="E35" s="72" t="s">
        <v>364</v>
      </c>
      <c r="F35" s="72" t="s">
        <v>364</v>
      </c>
      <c r="G35" s="45">
        <v>0.84722222222222221</v>
      </c>
      <c r="H35" s="72" t="s">
        <v>4631</v>
      </c>
      <c r="I35" s="72" t="s">
        <v>4632</v>
      </c>
      <c r="J35" s="72" t="s">
        <v>4633</v>
      </c>
      <c r="K35" s="72" t="s">
        <v>30</v>
      </c>
      <c r="L35">
        <v>6</v>
      </c>
      <c r="M35" s="72" t="s">
        <v>130</v>
      </c>
      <c r="N35" s="72" t="s">
        <v>459</v>
      </c>
      <c r="O35" s="72" t="s">
        <v>53</v>
      </c>
      <c r="P35" s="72" t="s">
        <v>33</v>
      </c>
      <c r="Q35" s="72" t="s">
        <v>36</v>
      </c>
      <c r="R35" s="72" t="s">
        <v>35</v>
      </c>
      <c r="S35" s="72" t="s">
        <v>65</v>
      </c>
      <c r="T35" s="72" t="s">
        <v>36</v>
      </c>
      <c r="U35" s="72" t="s">
        <v>109</v>
      </c>
      <c r="V35" s="72" t="s">
        <v>157</v>
      </c>
      <c r="W35" s="72" t="s">
        <v>54</v>
      </c>
      <c r="X35" s="72" t="s">
        <v>39</v>
      </c>
      <c r="Y35" s="72" t="s">
        <v>108</v>
      </c>
      <c r="Z35" s="72" t="s">
        <v>4634</v>
      </c>
    </row>
    <row r="36" spans="1:26" x14ac:dyDescent="0.25">
      <c r="A36" s="44">
        <v>43699</v>
      </c>
      <c r="B36">
        <v>6027</v>
      </c>
      <c r="C36">
        <v>6571</v>
      </c>
      <c r="D36" s="72" t="s">
        <v>4540</v>
      </c>
      <c r="E36" s="72" t="s">
        <v>1917</v>
      </c>
      <c r="F36" s="72" t="s">
        <v>405</v>
      </c>
      <c r="G36" s="45">
        <v>0.47916666666666669</v>
      </c>
      <c r="H36" s="72" t="s">
        <v>4541</v>
      </c>
      <c r="I36" s="72" t="s">
        <v>4542</v>
      </c>
      <c r="J36" s="72" t="s">
        <v>4543</v>
      </c>
      <c r="K36" s="72" t="s">
        <v>47</v>
      </c>
      <c r="L36">
        <v>5</v>
      </c>
      <c r="M36" s="72" t="s">
        <v>31</v>
      </c>
      <c r="N36" s="72" t="s">
        <v>36</v>
      </c>
      <c r="O36" s="72" t="s">
        <v>36</v>
      </c>
      <c r="P36" s="72" t="s">
        <v>33</v>
      </c>
      <c r="Q36" s="72" t="s">
        <v>36</v>
      </c>
      <c r="R36" s="72" t="s">
        <v>76</v>
      </c>
      <c r="S36" s="72" t="s">
        <v>65</v>
      </c>
      <c r="T36" s="72" t="s">
        <v>927</v>
      </c>
      <c r="U36" s="72" t="s">
        <v>109</v>
      </c>
      <c r="V36" s="72" t="s">
        <v>66</v>
      </c>
      <c r="W36" s="72" t="s">
        <v>54</v>
      </c>
      <c r="X36" s="72" t="s">
        <v>39</v>
      </c>
      <c r="Y36" s="72" t="s">
        <v>108</v>
      </c>
      <c r="Z36" s="72" t="s">
        <v>4544</v>
      </c>
    </row>
    <row r="37" spans="1:26" x14ac:dyDescent="0.25">
      <c r="A37" s="44">
        <v>43698</v>
      </c>
      <c r="B37">
        <v>6016</v>
      </c>
      <c r="C37">
        <v>6556</v>
      </c>
      <c r="D37" s="72" t="s">
        <v>4477</v>
      </c>
      <c r="E37" s="72" t="s">
        <v>1291</v>
      </c>
      <c r="F37" s="72" t="s">
        <v>46</v>
      </c>
      <c r="G37" s="45">
        <v>0.54166666666666663</v>
      </c>
      <c r="H37" s="72" t="s">
        <v>4478</v>
      </c>
      <c r="I37" s="72" t="s">
        <v>4479</v>
      </c>
      <c r="J37" s="72" t="s">
        <v>4480</v>
      </c>
      <c r="K37" s="72" t="s">
        <v>47</v>
      </c>
      <c r="L37">
        <v>15</v>
      </c>
      <c r="M37" s="72" t="s">
        <v>31</v>
      </c>
      <c r="N37" s="72" t="s">
        <v>36</v>
      </c>
      <c r="O37" s="72" t="s">
        <v>36</v>
      </c>
      <c r="P37" s="72" t="s">
        <v>49</v>
      </c>
      <c r="Q37" s="72" t="s">
        <v>36</v>
      </c>
      <c r="R37" s="72" t="s">
        <v>50</v>
      </c>
      <c r="S37" s="72" t="s">
        <v>43</v>
      </c>
      <c r="T37" s="72" t="s">
        <v>75</v>
      </c>
      <c r="U37" s="72" t="s">
        <v>51</v>
      </c>
      <c r="V37" s="72" t="s">
        <v>37</v>
      </c>
      <c r="W37" s="72" t="s">
        <v>801</v>
      </c>
      <c r="X37" s="72" t="s">
        <v>71</v>
      </c>
      <c r="Y37" s="72" t="s">
        <v>52</v>
      </c>
      <c r="Z37" s="72" t="s">
        <v>4481</v>
      </c>
    </row>
    <row r="38" spans="1:26" x14ac:dyDescent="0.25">
      <c r="A38" s="44">
        <v>43698</v>
      </c>
      <c r="B38">
        <v>6016</v>
      </c>
      <c r="C38">
        <v>6557</v>
      </c>
      <c r="D38" s="72" t="s">
        <v>4477</v>
      </c>
      <c r="E38" s="72" t="s">
        <v>1291</v>
      </c>
      <c r="F38" s="72" t="s">
        <v>46</v>
      </c>
      <c r="G38" s="45">
        <v>0.54166666666666663</v>
      </c>
      <c r="H38" s="72" t="s">
        <v>4478</v>
      </c>
      <c r="I38" s="72" t="s">
        <v>4479</v>
      </c>
      <c r="J38" s="72" t="s">
        <v>4480</v>
      </c>
      <c r="K38" s="72" t="s">
        <v>47</v>
      </c>
      <c r="L38">
        <v>15</v>
      </c>
      <c r="M38" s="72" t="s">
        <v>31</v>
      </c>
      <c r="N38" s="72" t="s">
        <v>36</v>
      </c>
      <c r="O38" s="72" t="s">
        <v>36</v>
      </c>
      <c r="P38" s="72" t="s">
        <v>49</v>
      </c>
      <c r="Q38" s="72" t="s">
        <v>36</v>
      </c>
      <c r="R38" s="72" t="s">
        <v>50</v>
      </c>
      <c r="S38" s="72" t="s">
        <v>43</v>
      </c>
      <c r="T38" s="72" t="s">
        <v>75</v>
      </c>
      <c r="U38" s="72" t="s">
        <v>51</v>
      </c>
      <c r="V38" s="72" t="s">
        <v>37</v>
      </c>
      <c r="W38" s="72" t="s">
        <v>801</v>
      </c>
      <c r="X38" s="72" t="s">
        <v>71</v>
      </c>
      <c r="Y38" s="72" t="s">
        <v>52</v>
      </c>
      <c r="Z38" s="72" t="s">
        <v>4481</v>
      </c>
    </row>
    <row r="39" spans="1:26" x14ac:dyDescent="0.25">
      <c r="A39" s="44">
        <v>43698</v>
      </c>
      <c r="B39">
        <v>6016</v>
      </c>
      <c r="C39">
        <v>6558</v>
      </c>
      <c r="D39" s="72" t="s">
        <v>4477</v>
      </c>
      <c r="E39" s="72" t="s">
        <v>1291</v>
      </c>
      <c r="F39" s="72" t="s">
        <v>46</v>
      </c>
      <c r="G39" s="45">
        <v>0.54166666666666663</v>
      </c>
      <c r="H39" s="72" t="s">
        <v>4478</v>
      </c>
      <c r="I39" s="72" t="s">
        <v>4479</v>
      </c>
      <c r="J39" s="72" t="s">
        <v>4480</v>
      </c>
      <c r="K39" s="72" t="s">
        <v>47</v>
      </c>
      <c r="L39">
        <v>15</v>
      </c>
      <c r="M39" s="72" t="s">
        <v>31</v>
      </c>
      <c r="N39" s="72" t="s">
        <v>36</v>
      </c>
      <c r="O39" s="72" t="s">
        <v>36</v>
      </c>
      <c r="P39" s="72" t="s">
        <v>49</v>
      </c>
      <c r="Q39" s="72" t="s">
        <v>36</v>
      </c>
      <c r="R39" s="72" t="s">
        <v>50</v>
      </c>
      <c r="S39" s="72" t="s">
        <v>43</v>
      </c>
      <c r="T39" s="72" t="s">
        <v>75</v>
      </c>
      <c r="U39" s="72" t="s">
        <v>51</v>
      </c>
      <c r="V39" s="72" t="s">
        <v>37</v>
      </c>
      <c r="W39" s="72" t="s">
        <v>801</v>
      </c>
      <c r="X39" s="72" t="s">
        <v>71</v>
      </c>
      <c r="Y39" s="72" t="s">
        <v>52</v>
      </c>
      <c r="Z39" s="72" t="s">
        <v>4481</v>
      </c>
    </row>
    <row r="40" spans="1:26" x14ac:dyDescent="0.25">
      <c r="A40" s="44">
        <v>43697</v>
      </c>
      <c r="B40">
        <v>6001</v>
      </c>
      <c r="C40">
        <v>6535</v>
      </c>
      <c r="D40" s="72" t="s">
        <v>4320</v>
      </c>
      <c r="E40" s="72" t="s">
        <v>121</v>
      </c>
      <c r="F40" s="72" t="s">
        <v>122</v>
      </c>
      <c r="G40" s="45">
        <v>0.5</v>
      </c>
      <c r="H40" s="72" t="s">
        <v>4321</v>
      </c>
      <c r="I40" s="72" t="s">
        <v>4322</v>
      </c>
      <c r="J40" s="72" t="s">
        <v>4323</v>
      </c>
      <c r="K40" s="72" t="s">
        <v>148</v>
      </c>
      <c r="L40">
        <v>10</v>
      </c>
      <c r="M40" s="72" t="s">
        <v>31</v>
      </c>
      <c r="N40" s="72" t="s">
        <v>459</v>
      </c>
      <c r="O40" s="72" t="s">
        <v>36</v>
      </c>
      <c r="P40" s="72" t="s">
        <v>49</v>
      </c>
      <c r="Q40" s="72" t="s">
        <v>36</v>
      </c>
      <c r="R40" s="72" t="s">
        <v>50</v>
      </c>
      <c r="S40" s="72" t="s">
        <v>65</v>
      </c>
      <c r="T40" s="72" t="s">
        <v>147</v>
      </c>
      <c r="U40" s="72" t="s">
        <v>51</v>
      </c>
      <c r="V40" s="72" t="s">
        <v>66</v>
      </c>
      <c r="W40" s="72" t="s">
        <v>54</v>
      </c>
      <c r="X40" s="72" t="s">
        <v>107</v>
      </c>
      <c r="Y40" s="72" t="s">
        <v>108</v>
      </c>
      <c r="Z40" s="72" t="s">
        <v>4324</v>
      </c>
    </row>
    <row r="41" spans="1:26" x14ac:dyDescent="0.25">
      <c r="A41" s="44">
        <v>43697</v>
      </c>
      <c r="B41">
        <v>6001</v>
      </c>
      <c r="C41">
        <v>6536</v>
      </c>
      <c r="D41" s="72" t="s">
        <v>4320</v>
      </c>
      <c r="E41" s="72" t="s">
        <v>121</v>
      </c>
      <c r="F41" s="72" t="s">
        <v>122</v>
      </c>
      <c r="G41" s="45">
        <v>0.5</v>
      </c>
      <c r="H41" s="72" t="s">
        <v>4321</v>
      </c>
      <c r="I41" s="72" t="s">
        <v>4322</v>
      </c>
      <c r="J41" s="72" t="s">
        <v>4323</v>
      </c>
      <c r="K41" s="72" t="s">
        <v>148</v>
      </c>
      <c r="L41">
        <v>10</v>
      </c>
      <c r="M41" s="72" t="s">
        <v>31</v>
      </c>
      <c r="N41" s="72" t="s">
        <v>459</v>
      </c>
      <c r="O41" s="72" t="s">
        <v>36</v>
      </c>
      <c r="P41" s="72" t="s">
        <v>49</v>
      </c>
      <c r="Q41" s="72" t="s">
        <v>36</v>
      </c>
      <c r="R41" s="72" t="s">
        <v>50</v>
      </c>
      <c r="S41" s="72" t="s">
        <v>65</v>
      </c>
      <c r="T41" s="72" t="s">
        <v>147</v>
      </c>
      <c r="U41" s="72" t="s">
        <v>51</v>
      </c>
      <c r="V41" s="72" t="s">
        <v>66</v>
      </c>
      <c r="W41" s="72" t="s">
        <v>54</v>
      </c>
      <c r="X41" s="72" t="s">
        <v>107</v>
      </c>
      <c r="Y41" s="72" t="s">
        <v>108</v>
      </c>
      <c r="Z41" s="72" t="s">
        <v>4324</v>
      </c>
    </row>
    <row r="42" spans="1:26" x14ac:dyDescent="0.25">
      <c r="A42" s="44">
        <v>43695</v>
      </c>
      <c r="B42">
        <v>5991</v>
      </c>
      <c r="C42">
        <v>6521</v>
      </c>
      <c r="D42" s="72" t="s">
        <v>4377</v>
      </c>
      <c r="E42" s="72" t="s">
        <v>1917</v>
      </c>
      <c r="F42" s="72" t="s">
        <v>405</v>
      </c>
      <c r="G42" s="45">
        <v>0.71458333333333335</v>
      </c>
      <c r="H42" s="72" t="s">
        <v>4378</v>
      </c>
      <c r="I42" s="72" t="s">
        <v>4379</v>
      </c>
      <c r="J42" s="72" t="s">
        <v>4380</v>
      </c>
      <c r="K42" s="72" t="s">
        <v>47</v>
      </c>
      <c r="L42">
        <v>2</v>
      </c>
      <c r="M42" s="72" t="s">
        <v>31</v>
      </c>
      <c r="N42" s="72" t="s">
        <v>36</v>
      </c>
      <c r="O42" s="72" t="s">
        <v>36</v>
      </c>
      <c r="P42" s="72" t="s">
        <v>33</v>
      </c>
      <c r="Q42" s="72" t="s">
        <v>36</v>
      </c>
      <c r="R42" s="72" t="s">
        <v>76</v>
      </c>
      <c r="S42" s="72" t="s">
        <v>501</v>
      </c>
      <c r="T42" s="72" t="s">
        <v>863</v>
      </c>
      <c r="U42" s="72" t="s">
        <v>70</v>
      </c>
      <c r="V42" s="72" t="s">
        <v>37</v>
      </c>
      <c r="W42" s="72" t="s">
        <v>38</v>
      </c>
      <c r="X42" s="72" t="s">
        <v>71</v>
      </c>
      <c r="Y42" s="72" t="s">
        <v>40</v>
      </c>
      <c r="Z42" s="72" t="s">
        <v>4381</v>
      </c>
    </row>
    <row r="43" spans="1:26" x14ac:dyDescent="0.25">
      <c r="A43" s="44">
        <v>43695</v>
      </c>
      <c r="B43">
        <v>5988</v>
      </c>
      <c r="C43">
        <v>6517</v>
      </c>
      <c r="D43" s="72" t="s">
        <v>3861</v>
      </c>
      <c r="E43" s="72" t="s">
        <v>125</v>
      </c>
      <c r="F43" s="72" t="s">
        <v>46</v>
      </c>
      <c r="G43" s="45">
        <v>0.77083333333333337</v>
      </c>
      <c r="H43" s="72" t="s">
        <v>3862</v>
      </c>
      <c r="I43" s="72" t="s">
        <v>3863</v>
      </c>
      <c r="J43" s="72" t="s">
        <v>3864</v>
      </c>
      <c r="K43" s="72" t="s">
        <v>47</v>
      </c>
      <c r="L43">
        <v>13</v>
      </c>
      <c r="M43" s="72" t="s">
        <v>31</v>
      </c>
      <c r="N43" s="72" t="s">
        <v>459</v>
      </c>
      <c r="O43" s="72" t="s">
        <v>36</v>
      </c>
      <c r="P43" s="72" t="s">
        <v>49</v>
      </c>
      <c r="Q43" s="72" t="s">
        <v>378</v>
      </c>
      <c r="R43" s="72" t="s">
        <v>50</v>
      </c>
      <c r="S43" s="72" t="s">
        <v>65</v>
      </c>
      <c r="T43" s="72" t="s">
        <v>147</v>
      </c>
      <c r="U43" s="72" t="s">
        <v>51</v>
      </c>
      <c r="V43" s="72" t="s">
        <v>66</v>
      </c>
      <c r="W43" s="72" t="s">
        <v>54</v>
      </c>
      <c r="X43" s="72" t="s">
        <v>107</v>
      </c>
      <c r="Y43" s="72" t="s">
        <v>108</v>
      </c>
      <c r="Z43" s="72" t="s">
        <v>3865</v>
      </c>
    </row>
    <row r="44" spans="1:26" x14ac:dyDescent="0.25">
      <c r="A44" s="44">
        <v>43695</v>
      </c>
      <c r="B44">
        <v>5988</v>
      </c>
      <c r="C44">
        <v>6518</v>
      </c>
      <c r="D44" s="72" t="s">
        <v>3861</v>
      </c>
      <c r="E44" s="72" t="s">
        <v>125</v>
      </c>
      <c r="F44" s="72" t="s">
        <v>46</v>
      </c>
      <c r="G44" s="45">
        <v>0.77083333333333337</v>
      </c>
      <c r="H44" s="72" t="s">
        <v>3862</v>
      </c>
      <c r="I44" s="72" t="s">
        <v>3863</v>
      </c>
      <c r="J44" s="72" t="s">
        <v>3864</v>
      </c>
      <c r="K44" s="72" t="s">
        <v>47</v>
      </c>
      <c r="L44">
        <v>8</v>
      </c>
      <c r="M44" s="72" t="s">
        <v>31</v>
      </c>
      <c r="N44" s="72" t="s">
        <v>459</v>
      </c>
      <c r="O44" s="72" t="s">
        <v>36</v>
      </c>
      <c r="P44" s="72" t="s">
        <v>49</v>
      </c>
      <c r="Q44" s="72" t="s">
        <v>378</v>
      </c>
      <c r="R44" s="72" t="s">
        <v>50</v>
      </c>
      <c r="S44" s="72" t="s">
        <v>65</v>
      </c>
      <c r="T44" s="72" t="s">
        <v>147</v>
      </c>
      <c r="U44" s="72" t="s">
        <v>51</v>
      </c>
      <c r="V44" s="72" t="s">
        <v>66</v>
      </c>
      <c r="W44" s="72" t="s">
        <v>54</v>
      </c>
      <c r="X44" s="72" t="s">
        <v>107</v>
      </c>
      <c r="Y44" s="72" t="s">
        <v>108</v>
      </c>
      <c r="Z44" s="72" t="s">
        <v>3865</v>
      </c>
    </row>
    <row r="45" spans="1:26" x14ac:dyDescent="0.25">
      <c r="A45" s="44">
        <v>43695</v>
      </c>
      <c r="B45">
        <v>5985</v>
      </c>
      <c r="C45">
        <v>6514</v>
      </c>
      <c r="D45" s="72" t="s">
        <v>3866</v>
      </c>
      <c r="E45" s="72" t="s">
        <v>125</v>
      </c>
      <c r="F45" s="72" t="s">
        <v>46</v>
      </c>
      <c r="G45" s="45">
        <v>0.58333333333333337</v>
      </c>
      <c r="H45" s="72" t="s">
        <v>3867</v>
      </c>
      <c r="I45" s="72" t="s">
        <v>3868</v>
      </c>
      <c r="J45" s="72" t="s">
        <v>3864</v>
      </c>
      <c r="K45" s="72" t="s">
        <v>47</v>
      </c>
      <c r="L45">
        <v>9</v>
      </c>
      <c r="M45" s="72" t="s">
        <v>31</v>
      </c>
      <c r="N45" s="72" t="s">
        <v>459</v>
      </c>
      <c r="O45" s="72" t="s">
        <v>36</v>
      </c>
      <c r="P45" s="72" t="s">
        <v>49</v>
      </c>
      <c r="Q45" s="72" t="s">
        <v>378</v>
      </c>
      <c r="R45" s="72" t="s">
        <v>50</v>
      </c>
      <c r="S45" s="72" t="s">
        <v>65</v>
      </c>
      <c r="T45" s="72" t="s">
        <v>147</v>
      </c>
      <c r="U45" s="72" t="s">
        <v>51</v>
      </c>
      <c r="V45" s="72" t="s">
        <v>66</v>
      </c>
      <c r="W45" s="72" t="s">
        <v>149</v>
      </c>
      <c r="X45" s="72" t="s">
        <v>107</v>
      </c>
      <c r="Y45" s="72" t="s">
        <v>108</v>
      </c>
      <c r="Z45" s="72" t="s">
        <v>3865</v>
      </c>
    </row>
    <row r="46" spans="1:26" x14ac:dyDescent="0.25">
      <c r="A46" s="44">
        <v>43694</v>
      </c>
      <c r="B46">
        <v>5969</v>
      </c>
      <c r="C46">
        <v>6497</v>
      </c>
      <c r="D46" s="72" t="s">
        <v>3917</v>
      </c>
      <c r="E46" s="72" t="s">
        <v>156</v>
      </c>
      <c r="F46" s="72" t="s">
        <v>123</v>
      </c>
      <c r="G46" s="45">
        <v>0.64583333333333337</v>
      </c>
      <c r="H46" s="72" t="s">
        <v>3918</v>
      </c>
      <c r="I46" s="72" t="s">
        <v>3919</v>
      </c>
      <c r="J46" s="72" t="s">
        <v>3920</v>
      </c>
      <c r="K46" s="72" t="s">
        <v>47</v>
      </c>
      <c r="L46">
        <v>4</v>
      </c>
      <c r="M46" s="72" t="s">
        <v>119</v>
      </c>
      <c r="N46" s="72" t="s">
        <v>437</v>
      </c>
      <c r="O46" s="72" t="s">
        <v>53</v>
      </c>
      <c r="P46" s="72" t="s">
        <v>33</v>
      </c>
      <c r="Q46" s="72" t="s">
        <v>36</v>
      </c>
      <c r="R46" s="72" t="s">
        <v>76</v>
      </c>
      <c r="S46" s="72" t="s">
        <v>65</v>
      </c>
      <c r="T46" s="72" t="s">
        <v>36</v>
      </c>
      <c r="U46" s="72" t="s">
        <v>109</v>
      </c>
      <c r="V46" s="72" t="s">
        <v>66</v>
      </c>
      <c r="W46" s="72" t="s">
        <v>54</v>
      </c>
      <c r="X46" s="72" t="s">
        <v>71</v>
      </c>
      <c r="Y46" s="72" t="s">
        <v>108</v>
      </c>
      <c r="Z46" s="72" t="s">
        <v>3921</v>
      </c>
    </row>
    <row r="47" spans="1:26" x14ac:dyDescent="0.25">
      <c r="A47" s="44">
        <v>43694</v>
      </c>
      <c r="B47">
        <v>5963</v>
      </c>
      <c r="C47">
        <v>6480</v>
      </c>
      <c r="D47" s="72" t="s">
        <v>3925</v>
      </c>
      <c r="E47" s="72" t="s">
        <v>80</v>
      </c>
      <c r="F47" s="72" t="s">
        <v>80</v>
      </c>
      <c r="G47" s="45">
        <v>0.57291666666666663</v>
      </c>
      <c r="H47" s="72" t="s">
        <v>3926</v>
      </c>
      <c r="I47" s="72" t="s">
        <v>3927</v>
      </c>
      <c r="J47" s="72" t="s">
        <v>3928</v>
      </c>
      <c r="K47" s="72" t="s">
        <v>47</v>
      </c>
      <c r="L47">
        <v>12</v>
      </c>
      <c r="M47" s="72" t="s">
        <v>119</v>
      </c>
      <c r="N47" s="72" t="s">
        <v>615</v>
      </c>
      <c r="O47" s="72" t="s">
        <v>53</v>
      </c>
      <c r="P47" s="72" t="s">
        <v>49</v>
      </c>
      <c r="Q47" s="72" t="s">
        <v>34</v>
      </c>
      <c r="R47" s="72" t="s">
        <v>50</v>
      </c>
      <c r="S47" s="72" t="s">
        <v>65</v>
      </c>
      <c r="T47" s="72" t="s">
        <v>36</v>
      </c>
      <c r="U47" s="72" t="s">
        <v>51</v>
      </c>
      <c r="V47" s="72" t="s">
        <v>66</v>
      </c>
      <c r="W47" s="72" t="s">
        <v>54</v>
      </c>
      <c r="X47" s="72" t="s">
        <v>107</v>
      </c>
      <c r="Y47" s="72" t="s">
        <v>108</v>
      </c>
      <c r="Z47" s="72" t="s">
        <v>3929</v>
      </c>
    </row>
    <row r="48" spans="1:26" x14ac:dyDescent="0.25">
      <c r="A48" s="44">
        <v>43694</v>
      </c>
      <c r="B48">
        <v>5963</v>
      </c>
      <c r="C48">
        <v>6481</v>
      </c>
      <c r="D48" s="72" t="s">
        <v>3925</v>
      </c>
      <c r="E48" s="72" t="s">
        <v>80</v>
      </c>
      <c r="F48" s="72" t="s">
        <v>80</v>
      </c>
      <c r="G48" s="45">
        <v>0.57291666666666663</v>
      </c>
      <c r="H48" s="72" t="s">
        <v>3926</v>
      </c>
      <c r="I48" s="72" t="s">
        <v>3927</v>
      </c>
      <c r="J48" s="72" t="s">
        <v>3928</v>
      </c>
      <c r="K48" s="72" t="s">
        <v>47</v>
      </c>
      <c r="L48">
        <v>12</v>
      </c>
      <c r="M48" s="72" t="s">
        <v>119</v>
      </c>
      <c r="N48" s="72" t="s">
        <v>615</v>
      </c>
      <c r="O48" s="72" t="s">
        <v>53</v>
      </c>
      <c r="P48" s="72" t="s">
        <v>49</v>
      </c>
      <c r="Q48" s="72" t="s">
        <v>34</v>
      </c>
      <c r="R48" s="72" t="s">
        <v>50</v>
      </c>
      <c r="S48" s="72" t="s">
        <v>65</v>
      </c>
      <c r="T48" s="72" t="s">
        <v>36</v>
      </c>
      <c r="U48" s="72" t="s">
        <v>51</v>
      </c>
      <c r="V48" s="72" t="s">
        <v>66</v>
      </c>
      <c r="W48" s="72" t="s">
        <v>54</v>
      </c>
      <c r="X48" s="72" t="s">
        <v>107</v>
      </c>
      <c r="Y48" s="72" t="s">
        <v>108</v>
      </c>
      <c r="Z48" s="72" t="s">
        <v>3929</v>
      </c>
    </row>
    <row r="49" spans="1:26" x14ac:dyDescent="0.25">
      <c r="A49" s="44">
        <v>43694</v>
      </c>
      <c r="B49">
        <v>5963</v>
      </c>
      <c r="C49">
        <v>6482</v>
      </c>
      <c r="D49" s="72" t="s">
        <v>3925</v>
      </c>
      <c r="E49" s="72" t="s">
        <v>80</v>
      </c>
      <c r="F49" s="72" t="s">
        <v>80</v>
      </c>
      <c r="G49" s="45">
        <v>0.57291666666666663</v>
      </c>
      <c r="H49" s="72" t="s">
        <v>3926</v>
      </c>
      <c r="I49" s="72" t="s">
        <v>3927</v>
      </c>
      <c r="J49" s="72" t="s">
        <v>3928</v>
      </c>
      <c r="K49" s="72" t="s">
        <v>47</v>
      </c>
      <c r="L49">
        <v>13</v>
      </c>
      <c r="M49" s="72" t="s">
        <v>119</v>
      </c>
      <c r="N49" s="72" t="s">
        <v>615</v>
      </c>
      <c r="O49" s="72" t="s">
        <v>53</v>
      </c>
      <c r="P49" s="72" t="s">
        <v>49</v>
      </c>
      <c r="Q49" s="72" t="s">
        <v>34</v>
      </c>
      <c r="R49" s="72" t="s">
        <v>50</v>
      </c>
      <c r="S49" s="72" t="s">
        <v>65</v>
      </c>
      <c r="T49" s="72" t="s">
        <v>36</v>
      </c>
      <c r="U49" s="72" t="s">
        <v>51</v>
      </c>
      <c r="V49" s="72" t="s">
        <v>66</v>
      </c>
      <c r="W49" s="72" t="s">
        <v>54</v>
      </c>
      <c r="X49" s="72" t="s">
        <v>107</v>
      </c>
      <c r="Y49" s="72" t="s">
        <v>108</v>
      </c>
      <c r="Z49" s="72" t="s">
        <v>3929</v>
      </c>
    </row>
    <row r="50" spans="1:26" x14ac:dyDescent="0.25">
      <c r="A50" s="44">
        <v>43694</v>
      </c>
      <c r="B50">
        <v>5963</v>
      </c>
      <c r="C50">
        <v>6483</v>
      </c>
      <c r="D50" s="72" t="s">
        <v>3925</v>
      </c>
      <c r="E50" s="72" t="s">
        <v>80</v>
      </c>
      <c r="F50" s="72" t="s">
        <v>80</v>
      </c>
      <c r="G50" s="45">
        <v>0.57291666666666663</v>
      </c>
      <c r="H50" s="72" t="s">
        <v>3926</v>
      </c>
      <c r="I50" s="72" t="s">
        <v>3927</v>
      </c>
      <c r="J50" s="72" t="s">
        <v>3928</v>
      </c>
      <c r="K50" s="72" t="s">
        <v>47</v>
      </c>
      <c r="L50">
        <v>14</v>
      </c>
      <c r="M50" s="72" t="s">
        <v>119</v>
      </c>
      <c r="N50" s="72" t="s">
        <v>615</v>
      </c>
      <c r="O50" s="72" t="s">
        <v>53</v>
      </c>
      <c r="P50" s="72" t="s">
        <v>49</v>
      </c>
      <c r="Q50" s="72" t="s">
        <v>34</v>
      </c>
      <c r="R50" s="72" t="s">
        <v>50</v>
      </c>
      <c r="S50" s="72" t="s">
        <v>65</v>
      </c>
      <c r="T50" s="72" t="s">
        <v>36</v>
      </c>
      <c r="U50" s="72" t="s">
        <v>51</v>
      </c>
      <c r="V50" s="72" t="s">
        <v>66</v>
      </c>
      <c r="W50" s="72" t="s">
        <v>54</v>
      </c>
      <c r="X50" s="72" t="s">
        <v>107</v>
      </c>
      <c r="Y50" s="72" t="s">
        <v>108</v>
      </c>
      <c r="Z50" s="72" t="s">
        <v>3929</v>
      </c>
    </row>
    <row r="51" spans="1:26" x14ac:dyDescent="0.25">
      <c r="A51" s="44">
        <v>43693</v>
      </c>
      <c r="B51">
        <v>5992</v>
      </c>
      <c r="C51">
        <v>6522</v>
      </c>
      <c r="D51" s="72" t="s">
        <v>4395</v>
      </c>
      <c r="E51" s="72" t="s">
        <v>1255</v>
      </c>
      <c r="F51" s="72" t="s">
        <v>537</v>
      </c>
      <c r="H51" s="72" t="s">
        <v>4396</v>
      </c>
      <c r="I51" s="72" t="s">
        <v>4397</v>
      </c>
      <c r="J51" s="72" t="s">
        <v>4398</v>
      </c>
      <c r="K51" s="72" t="s">
        <v>47</v>
      </c>
      <c r="L51">
        <v>3</v>
      </c>
      <c r="M51" s="72" t="s">
        <v>31</v>
      </c>
      <c r="N51" s="72" t="s">
        <v>672</v>
      </c>
      <c r="O51" s="72" t="s">
        <v>48</v>
      </c>
      <c r="P51" s="72" t="s">
        <v>33</v>
      </c>
      <c r="Q51" s="72" t="s">
        <v>36</v>
      </c>
      <c r="R51" s="72" t="s">
        <v>35</v>
      </c>
      <c r="S51" s="72" t="s">
        <v>501</v>
      </c>
      <c r="T51" s="72" t="s">
        <v>863</v>
      </c>
      <c r="U51" s="72" t="s">
        <v>150</v>
      </c>
      <c r="V51" s="72" t="s">
        <v>37</v>
      </c>
      <c r="W51" s="72" t="s">
        <v>38</v>
      </c>
      <c r="X51" s="72" t="s">
        <v>71</v>
      </c>
      <c r="Y51" s="72" t="s">
        <v>40</v>
      </c>
      <c r="Z51" s="72" t="s">
        <v>4399</v>
      </c>
    </row>
    <row r="52" spans="1:26" x14ac:dyDescent="0.25">
      <c r="A52" s="44">
        <v>43693</v>
      </c>
      <c r="B52">
        <v>5966</v>
      </c>
      <c r="C52">
        <v>6492</v>
      </c>
      <c r="D52" s="72" t="s">
        <v>2942</v>
      </c>
      <c r="E52" s="72" t="s">
        <v>297</v>
      </c>
      <c r="F52" s="72" t="s">
        <v>46</v>
      </c>
      <c r="G52" s="45">
        <v>0.58333333333333337</v>
      </c>
      <c r="H52" s="72" t="s">
        <v>3940</v>
      </c>
      <c r="I52" s="72" t="s">
        <v>3941</v>
      </c>
      <c r="J52" s="72" t="s">
        <v>3942</v>
      </c>
      <c r="K52" s="72" t="s">
        <v>30</v>
      </c>
      <c r="L52">
        <v>6</v>
      </c>
      <c r="M52" s="72" t="s">
        <v>118</v>
      </c>
      <c r="N52" s="72" t="s">
        <v>1518</v>
      </c>
      <c r="O52" s="72" t="s">
        <v>53</v>
      </c>
      <c r="P52" s="72" t="s">
        <v>49</v>
      </c>
      <c r="Q52" s="72" t="s">
        <v>36</v>
      </c>
      <c r="R52" s="72" t="s">
        <v>56</v>
      </c>
      <c r="S52" s="72" t="s">
        <v>521</v>
      </c>
      <c r="T52" s="72" t="s">
        <v>863</v>
      </c>
      <c r="U52" s="72" t="s">
        <v>51</v>
      </c>
      <c r="V52" s="72" t="s">
        <v>37</v>
      </c>
      <c r="W52" s="72" t="s">
        <v>54</v>
      </c>
      <c r="X52" s="72" t="s">
        <v>71</v>
      </c>
      <c r="Y52" s="72" t="s">
        <v>52</v>
      </c>
      <c r="Z52" s="72" t="s">
        <v>3943</v>
      </c>
    </row>
    <row r="53" spans="1:26" x14ac:dyDescent="0.25">
      <c r="A53" s="44">
        <v>43691</v>
      </c>
      <c r="B53">
        <v>5958</v>
      </c>
      <c r="C53">
        <v>6461</v>
      </c>
      <c r="D53" s="72" t="s">
        <v>3985</v>
      </c>
      <c r="E53" s="72" t="s">
        <v>699</v>
      </c>
      <c r="F53" s="72" t="s">
        <v>122</v>
      </c>
      <c r="G53" s="45">
        <v>0.91666666666666663</v>
      </c>
      <c r="H53" s="72" t="s">
        <v>3986</v>
      </c>
      <c r="I53" s="72" t="s">
        <v>3987</v>
      </c>
      <c r="J53" s="72" t="s">
        <v>3988</v>
      </c>
      <c r="K53" s="72" t="s">
        <v>47</v>
      </c>
      <c r="L53">
        <v>15</v>
      </c>
      <c r="M53" s="72" t="s">
        <v>31</v>
      </c>
      <c r="N53" s="72" t="s">
        <v>459</v>
      </c>
      <c r="O53" s="72" t="s">
        <v>36</v>
      </c>
      <c r="P53" s="72" t="s">
        <v>49</v>
      </c>
      <c r="Q53" s="72" t="s">
        <v>36</v>
      </c>
      <c r="R53" s="72" t="s">
        <v>50</v>
      </c>
      <c r="S53" s="72" t="s">
        <v>3823</v>
      </c>
      <c r="T53" s="72" t="s">
        <v>147</v>
      </c>
      <c r="U53" s="72" t="s">
        <v>51</v>
      </c>
      <c r="V53" s="72" t="s">
        <v>37</v>
      </c>
      <c r="W53" s="72" t="s">
        <v>38</v>
      </c>
      <c r="X53" s="72" t="s">
        <v>71</v>
      </c>
      <c r="Y53" s="72" t="s">
        <v>52</v>
      </c>
      <c r="Z53" s="72" t="s">
        <v>3989</v>
      </c>
    </row>
    <row r="54" spans="1:26" x14ac:dyDescent="0.25">
      <c r="A54" s="44">
        <v>43691</v>
      </c>
      <c r="B54">
        <v>5958</v>
      </c>
      <c r="C54">
        <v>6462</v>
      </c>
      <c r="D54" s="72" t="s">
        <v>3985</v>
      </c>
      <c r="E54" s="72" t="s">
        <v>699</v>
      </c>
      <c r="F54" s="72" t="s">
        <v>122</v>
      </c>
      <c r="G54" s="45">
        <v>0.91666666666666663</v>
      </c>
      <c r="H54" s="72" t="s">
        <v>3986</v>
      </c>
      <c r="I54" s="72" t="s">
        <v>3987</v>
      </c>
      <c r="J54" s="72" t="s">
        <v>3988</v>
      </c>
      <c r="K54" s="72" t="s">
        <v>47</v>
      </c>
      <c r="L54">
        <v>15</v>
      </c>
      <c r="M54" s="72" t="s">
        <v>31</v>
      </c>
      <c r="N54" s="72" t="s">
        <v>459</v>
      </c>
      <c r="O54" s="72" t="s">
        <v>36</v>
      </c>
      <c r="P54" s="72" t="s">
        <v>49</v>
      </c>
      <c r="Q54" s="72" t="s">
        <v>36</v>
      </c>
      <c r="R54" s="72" t="s">
        <v>50</v>
      </c>
      <c r="S54" s="72" t="s">
        <v>3823</v>
      </c>
      <c r="T54" s="72" t="s">
        <v>147</v>
      </c>
      <c r="U54" s="72" t="s">
        <v>51</v>
      </c>
      <c r="V54" s="72" t="s">
        <v>37</v>
      </c>
      <c r="W54" s="72" t="s">
        <v>38</v>
      </c>
      <c r="X54" s="72" t="s">
        <v>71</v>
      </c>
      <c r="Y54" s="72" t="s">
        <v>52</v>
      </c>
      <c r="Z54" s="72" t="s">
        <v>3989</v>
      </c>
    </row>
    <row r="55" spans="1:26" x14ac:dyDescent="0.25">
      <c r="A55" s="44">
        <v>43691</v>
      </c>
      <c r="B55">
        <v>5958</v>
      </c>
      <c r="C55">
        <v>6463</v>
      </c>
      <c r="D55" s="72" t="s">
        <v>3985</v>
      </c>
      <c r="E55" s="72" t="s">
        <v>699</v>
      </c>
      <c r="F55" s="72" t="s">
        <v>122</v>
      </c>
      <c r="G55" s="45">
        <v>0.91666666666666663</v>
      </c>
      <c r="H55" s="72" t="s">
        <v>3986</v>
      </c>
      <c r="I55" s="72" t="s">
        <v>3987</v>
      </c>
      <c r="J55" s="72" t="s">
        <v>3988</v>
      </c>
      <c r="K55" s="72" t="s">
        <v>47</v>
      </c>
      <c r="L55">
        <v>15</v>
      </c>
      <c r="M55" s="72" t="s">
        <v>31</v>
      </c>
      <c r="N55" s="72" t="s">
        <v>459</v>
      </c>
      <c r="O55" s="72" t="s">
        <v>36</v>
      </c>
      <c r="P55" s="72" t="s">
        <v>49</v>
      </c>
      <c r="Q55" s="72" t="s">
        <v>36</v>
      </c>
      <c r="R55" s="72" t="s">
        <v>50</v>
      </c>
      <c r="S55" s="72" t="s">
        <v>3823</v>
      </c>
      <c r="T55" s="72" t="s">
        <v>147</v>
      </c>
      <c r="U55" s="72" t="s">
        <v>51</v>
      </c>
      <c r="V55" s="72" t="s">
        <v>37</v>
      </c>
      <c r="W55" s="72" t="s">
        <v>38</v>
      </c>
      <c r="X55" s="72" t="s">
        <v>71</v>
      </c>
      <c r="Y55" s="72" t="s">
        <v>52</v>
      </c>
      <c r="Z55" s="72" t="s">
        <v>3989</v>
      </c>
    </row>
    <row r="56" spans="1:26" x14ac:dyDescent="0.25">
      <c r="A56" s="44">
        <v>43689</v>
      </c>
      <c r="B56">
        <v>5975</v>
      </c>
      <c r="C56">
        <v>6504</v>
      </c>
      <c r="D56" s="72" t="s">
        <v>63</v>
      </c>
      <c r="E56" s="72" t="s">
        <v>63</v>
      </c>
      <c r="F56" s="72" t="s">
        <v>41</v>
      </c>
      <c r="G56" s="45">
        <v>0.33333333333333331</v>
      </c>
      <c r="H56" s="72" t="s">
        <v>4025</v>
      </c>
      <c r="I56" s="72" t="s">
        <v>4026</v>
      </c>
      <c r="J56" s="72" t="s">
        <v>4027</v>
      </c>
      <c r="K56" s="72" t="s">
        <v>30</v>
      </c>
      <c r="L56">
        <v>17</v>
      </c>
      <c r="M56" s="72" t="s">
        <v>118</v>
      </c>
      <c r="N56" s="72" t="s">
        <v>36</v>
      </c>
      <c r="O56" s="72" t="s">
        <v>53</v>
      </c>
      <c r="P56" s="72" t="s">
        <v>33</v>
      </c>
      <c r="Q56" s="72" t="s">
        <v>36</v>
      </c>
      <c r="R56" s="72" t="s">
        <v>35</v>
      </c>
      <c r="S56" s="72" t="s">
        <v>501</v>
      </c>
      <c r="T56" s="72" t="s">
        <v>863</v>
      </c>
      <c r="U56" s="72" t="s">
        <v>70</v>
      </c>
      <c r="V56" s="72" t="s">
        <v>37</v>
      </c>
      <c r="W56" s="72" t="s">
        <v>54</v>
      </c>
      <c r="X56" s="72" t="s">
        <v>71</v>
      </c>
      <c r="Y56" s="72" t="s">
        <v>40</v>
      </c>
      <c r="Z56" s="72" t="s">
        <v>4028</v>
      </c>
    </row>
    <row r="57" spans="1:26" x14ac:dyDescent="0.25">
      <c r="A57" s="44">
        <v>43689</v>
      </c>
      <c r="B57">
        <v>5950</v>
      </c>
      <c r="C57">
        <v>6447</v>
      </c>
      <c r="D57" s="72" t="s">
        <v>4040</v>
      </c>
      <c r="E57" s="72" t="s">
        <v>137</v>
      </c>
      <c r="F57" s="72" t="s">
        <v>122</v>
      </c>
      <c r="G57" s="45">
        <v>0.37847222222222221</v>
      </c>
      <c r="H57" s="72" t="s">
        <v>4041</v>
      </c>
      <c r="I57" s="72" t="s">
        <v>4042</v>
      </c>
      <c r="J57" s="72" t="s">
        <v>4043</v>
      </c>
      <c r="K57" s="72" t="s">
        <v>47</v>
      </c>
      <c r="L57">
        <v>3</v>
      </c>
      <c r="M57" s="72" t="s">
        <v>180</v>
      </c>
      <c r="N57" s="72" t="s">
        <v>672</v>
      </c>
      <c r="O57" s="72" t="s">
        <v>53</v>
      </c>
      <c r="P57" s="72" t="s">
        <v>33</v>
      </c>
      <c r="Q57" s="72" t="s">
        <v>36</v>
      </c>
      <c r="R57" s="72" t="s">
        <v>35</v>
      </c>
      <c r="S57" s="72" t="s">
        <v>862</v>
      </c>
      <c r="T57" s="72" t="s">
        <v>863</v>
      </c>
      <c r="U57" s="72" t="s">
        <v>70</v>
      </c>
      <c r="V57" s="72" t="s">
        <v>157</v>
      </c>
      <c r="W57" s="72" t="s">
        <v>38</v>
      </c>
      <c r="X57" s="72" t="s">
        <v>71</v>
      </c>
      <c r="Y57" s="72" t="s">
        <v>40</v>
      </c>
      <c r="Z57" s="72" t="s">
        <v>4044</v>
      </c>
    </row>
    <row r="58" spans="1:26" x14ac:dyDescent="0.25">
      <c r="A58" s="44">
        <v>43688</v>
      </c>
      <c r="B58">
        <v>5953</v>
      </c>
      <c r="C58">
        <v>6453</v>
      </c>
      <c r="D58" s="72" t="s">
        <v>4057</v>
      </c>
      <c r="E58" s="72" t="s">
        <v>137</v>
      </c>
      <c r="F58" s="72" t="s">
        <v>122</v>
      </c>
      <c r="G58" s="45">
        <v>0.54166666666666663</v>
      </c>
      <c r="H58" s="72" t="s">
        <v>4058</v>
      </c>
      <c r="I58" s="72" t="s">
        <v>4059</v>
      </c>
      <c r="J58" s="72" t="s">
        <v>4060</v>
      </c>
      <c r="K58" s="72" t="s">
        <v>47</v>
      </c>
      <c r="L58">
        <v>8</v>
      </c>
      <c r="M58" s="72" t="s">
        <v>31</v>
      </c>
      <c r="N58" s="72" t="s">
        <v>126</v>
      </c>
      <c r="O58" s="72" t="s">
        <v>36</v>
      </c>
      <c r="P58" s="72" t="s">
        <v>49</v>
      </c>
      <c r="Q58" s="72" t="s">
        <v>60</v>
      </c>
      <c r="R58" s="72" t="s">
        <v>50</v>
      </c>
      <c r="S58" s="72" t="s">
        <v>127</v>
      </c>
      <c r="T58" s="72" t="s">
        <v>36</v>
      </c>
      <c r="U58" s="72" t="s">
        <v>51</v>
      </c>
      <c r="V58" s="72" t="s">
        <v>37</v>
      </c>
      <c r="W58" s="72" t="s">
        <v>301</v>
      </c>
      <c r="X58" s="72" t="s">
        <v>71</v>
      </c>
      <c r="Y58" s="72" t="s">
        <v>52</v>
      </c>
      <c r="Z58" s="72" t="s">
        <v>4061</v>
      </c>
    </row>
    <row r="59" spans="1:26" x14ac:dyDescent="0.25">
      <c r="A59" s="44">
        <v>43688</v>
      </c>
      <c r="B59">
        <v>5953</v>
      </c>
      <c r="C59">
        <v>6454</v>
      </c>
      <c r="D59" s="72" t="s">
        <v>4057</v>
      </c>
      <c r="E59" s="72" t="s">
        <v>137</v>
      </c>
      <c r="F59" s="72" t="s">
        <v>122</v>
      </c>
      <c r="G59" s="45">
        <v>0.54166666666666663</v>
      </c>
      <c r="H59" s="72" t="s">
        <v>4058</v>
      </c>
      <c r="I59" s="72" t="s">
        <v>4059</v>
      </c>
      <c r="J59" s="72" t="s">
        <v>4060</v>
      </c>
      <c r="K59" s="72" t="s">
        <v>30</v>
      </c>
      <c r="L59">
        <v>8</v>
      </c>
      <c r="M59" s="72" t="s">
        <v>31</v>
      </c>
      <c r="N59" s="72" t="s">
        <v>126</v>
      </c>
      <c r="O59" s="72" t="s">
        <v>36</v>
      </c>
      <c r="P59" s="72" t="s">
        <v>49</v>
      </c>
      <c r="Q59" s="72" t="s">
        <v>60</v>
      </c>
      <c r="R59" s="72" t="s">
        <v>50</v>
      </c>
      <c r="S59" s="72" t="s">
        <v>127</v>
      </c>
      <c r="T59" s="72" t="s">
        <v>36</v>
      </c>
      <c r="U59" s="72" t="s">
        <v>51</v>
      </c>
      <c r="V59" s="72" t="s">
        <v>37</v>
      </c>
      <c r="W59" s="72" t="s">
        <v>301</v>
      </c>
      <c r="X59" s="72" t="s">
        <v>71</v>
      </c>
      <c r="Y59" s="72" t="s">
        <v>52</v>
      </c>
      <c r="Z59" s="72" t="s">
        <v>4061</v>
      </c>
    </row>
    <row r="60" spans="1:26" x14ac:dyDescent="0.25">
      <c r="A60" s="44">
        <v>43688</v>
      </c>
      <c r="B60">
        <v>5953</v>
      </c>
      <c r="C60">
        <v>6455</v>
      </c>
      <c r="D60" s="72" t="s">
        <v>4057</v>
      </c>
      <c r="E60" s="72" t="s">
        <v>137</v>
      </c>
      <c r="F60" s="72" t="s">
        <v>122</v>
      </c>
      <c r="G60" s="45">
        <v>0.54166666666666663</v>
      </c>
      <c r="H60" s="72" t="s">
        <v>4058</v>
      </c>
      <c r="I60" s="72" t="s">
        <v>4059</v>
      </c>
      <c r="J60" s="72" t="s">
        <v>4060</v>
      </c>
      <c r="K60" s="72" t="s">
        <v>47</v>
      </c>
      <c r="L60">
        <v>10</v>
      </c>
      <c r="M60" s="72" t="s">
        <v>31</v>
      </c>
      <c r="N60" s="72" t="s">
        <v>126</v>
      </c>
      <c r="O60" s="72" t="s">
        <v>36</v>
      </c>
      <c r="P60" s="72" t="s">
        <v>49</v>
      </c>
      <c r="Q60" s="72" t="s">
        <v>60</v>
      </c>
      <c r="R60" s="72" t="s">
        <v>50</v>
      </c>
      <c r="S60" s="72" t="s">
        <v>127</v>
      </c>
      <c r="T60" s="72" t="s">
        <v>36</v>
      </c>
      <c r="U60" s="72" t="s">
        <v>51</v>
      </c>
      <c r="V60" s="72" t="s">
        <v>37</v>
      </c>
      <c r="W60" s="72" t="s">
        <v>301</v>
      </c>
      <c r="X60" s="72" t="s">
        <v>71</v>
      </c>
      <c r="Y60" s="72" t="s">
        <v>52</v>
      </c>
      <c r="Z60" s="72" t="s">
        <v>4061</v>
      </c>
    </row>
    <row r="61" spans="1:26" x14ac:dyDescent="0.25">
      <c r="A61" s="44">
        <v>43688</v>
      </c>
      <c r="B61">
        <v>5953</v>
      </c>
      <c r="C61">
        <v>6456</v>
      </c>
      <c r="D61" s="72" t="s">
        <v>4057</v>
      </c>
      <c r="E61" s="72" t="s">
        <v>137</v>
      </c>
      <c r="F61" s="72" t="s">
        <v>122</v>
      </c>
      <c r="G61" s="45">
        <v>0.54166666666666663</v>
      </c>
      <c r="H61" s="72" t="s">
        <v>4058</v>
      </c>
      <c r="I61" s="72" t="s">
        <v>4059</v>
      </c>
      <c r="J61" s="72" t="s">
        <v>4060</v>
      </c>
      <c r="K61" s="72" t="s">
        <v>47</v>
      </c>
      <c r="L61">
        <v>10</v>
      </c>
      <c r="M61" s="72" t="s">
        <v>31</v>
      </c>
      <c r="N61" s="72" t="s">
        <v>126</v>
      </c>
      <c r="O61" s="72" t="s">
        <v>36</v>
      </c>
      <c r="P61" s="72" t="s">
        <v>49</v>
      </c>
      <c r="Q61" s="72" t="s">
        <v>60</v>
      </c>
      <c r="R61" s="72" t="s">
        <v>50</v>
      </c>
      <c r="S61" s="72" t="s">
        <v>127</v>
      </c>
      <c r="T61" s="72" t="s">
        <v>36</v>
      </c>
      <c r="U61" s="72" t="s">
        <v>51</v>
      </c>
      <c r="V61" s="72" t="s">
        <v>37</v>
      </c>
      <c r="W61" s="72" t="s">
        <v>301</v>
      </c>
      <c r="X61" s="72" t="s">
        <v>71</v>
      </c>
      <c r="Y61" s="72" t="s">
        <v>52</v>
      </c>
      <c r="Z61" s="72" t="s">
        <v>4061</v>
      </c>
    </row>
    <row r="62" spans="1:26" x14ac:dyDescent="0.25">
      <c r="A62" s="44">
        <v>43687</v>
      </c>
      <c r="B62">
        <v>5940</v>
      </c>
      <c r="C62">
        <v>6434</v>
      </c>
      <c r="D62" s="72" t="s">
        <v>4095</v>
      </c>
      <c r="E62" s="72" t="s">
        <v>297</v>
      </c>
      <c r="F62" s="72" t="s">
        <v>46</v>
      </c>
      <c r="G62" s="45">
        <v>0.3611111111111111</v>
      </c>
      <c r="H62" s="72" t="s">
        <v>4096</v>
      </c>
      <c r="I62" s="72" t="s">
        <v>4097</v>
      </c>
      <c r="J62" s="72" t="s">
        <v>4098</v>
      </c>
      <c r="K62" s="72" t="s">
        <v>47</v>
      </c>
      <c r="L62">
        <v>12</v>
      </c>
      <c r="M62" s="72" t="s">
        <v>31</v>
      </c>
      <c r="N62" s="72" t="s">
        <v>138</v>
      </c>
      <c r="O62" s="72" t="s">
        <v>36</v>
      </c>
      <c r="P62" s="72" t="s">
        <v>49</v>
      </c>
      <c r="Q62" s="72" t="s">
        <v>36</v>
      </c>
      <c r="R62" s="72" t="s">
        <v>50</v>
      </c>
      <c r="S62" s="72" t="s">
        <v>43</v>
      </c>
      <c r="T62" s="72" t="s">
        <v>36</v>
      </c>
      <c r="U62" s="72" t="s">
        <v>51</v>
      </c>
      <c r="V62" s="72" t="s">
        <v>37</v>
      </c>
      <c r="W62" s="72" t="s">
        <v>128</v>
      </c>
      <c r="X62" s="72" t="s">
        <v>39</v>
      </c>
      <c r="Y62" s="72" t="s">
        <v>52</v>
      </c>
      <c r="Z62" s="72" t="s">
        <v>4099</v>
      </c>
    </row>
    <row r="63" spans="1:26" x14ac:dyDescent="0.25">
      <c r="A63" s="44">
        <v>43687</v>
      </c>
      <c r="B63">
        <v>5940</v>
      </c>
      <c r="C63">
        <v>6435</v>
      </c>
      <c r="D63" s="72" t="s">
        <v>4095</v>
      </c>
      <c r="E63" s="72" t="s">
        <v>297</v>
      </c>
      <c r="F63" s="72" t="s">
        <v>46</v>
      </c>
      <c r="G63" s="45">
        <v>0.3611111111111111</v>
      </c>
      <c r="H63" s="72" t="s">
        <v>4096</v>
      </c>
      <c r="I63" s="72" t="s">
        <v>4097</v>
      </c>
      <c r="J63" s="72" t="s">
        <v>4098</v>
      </c>
      <c r="K63" s="72" t="s">
        <v>47</v>
      </c>
      <c r="L63">
        <v>12</v>
      </c>
      <c r="M63" s="72" t="s">
        <v>31</v>
      </c>
      <c r="N63" s="72" t="s">
        <v>138</v>
      </c>
      <c r="O63" s="72" t="s">
        <v>36</v>
      </c>
      <c r="P63" s="72" t="s">
        <v>49</v>
      </c>
      <c r="Q63" s="72" t="s">
        <v>36</v>
      </c>
      <c r="R63" s="72" t="s">
        <v>50</v>
      </c>
      <c r="S63" s="72" t="s">
        <v>43</v>
      </c>
      <c r="T63" s="72" t="s">
        <v>36</v>
      </c>
      <c r="U63" s="72" t="s">
        <v>51</v>
      </c>
      <c r="V63" s="72" t="s">
        <v>37</v>
      </c>
      <c r="W63" s="72" t="s">
        <v>128</v>
      </c>
      <c r="X63" s="72" t="s">
        <v>39</v>
      </c>
      <c r="Y63" s="72" t="s">
        <v>52</v>
      </c>
      <c r="Z63" s="72" t="s">
        <v>4099</v>
      </c>
    </row>
    <row r="64" spans="1:26" x14ac:dyDescent="0.25">
      <c r="A64" s="44">
        <v>43687</v>
      </c>
      <c r="B64">
        <v>5940</v>
      </c>
      <c r="C64">
        <v>6436</v>
      </c>
      <c r="D64" s="72" t="s">
        <v>4095</v>
      </c>
      <c r="E64" s="72" t="s">
        <v>297</v>
      </c>
      <c r="F64" s="72" t="s">
        <v>46</v>
      </c>
      <c r="G64" s="45">
        <v>0.3611111111111111</v>
      </c>
      <c r="H64" s="72" t="s">
        <v>4096</v>
      </c>
      <c r="I64" s="72" t="s">
        <v>4097</v>
      </c>
      <c r="J64" s="72" t="s">
        <v>4098</v>
      </c>
      <c r="K64" s="72" t="s">
        <v>47</v>
      </c>
      <c r="L64">
        <v>12</v>
      </c>
      <c r="M64" s="72" t="s">
        <v>31</v>
      </c>
      <c r="N64" s="72" t="s">
        <v>138</v>
      </c>
      <c r="O64" s="72" t="s">
        <v>36</v>
      </c>
      <c r="P64" s="72" t="s">
        <v>49</v>
      </c>
      <c r="Q64" s="72" t="s">
        <v>36</v>
      </c>
      <c r="R64" s="72" t="s">
        <v>50</v>
      </c>
      <c r="S64" s="72" t="s">
        <v>43</v>
      </c>
      <c r="T64" s="72" t="s">
        <v>36</v>
      </c>
      <c r="U64" s="72" t="s">
        <v>51</v>
      </c>
      <c r="V64" s="72" t="s">
        <v>37</v>
      </c>
      <c r="W64" s="72" t="s">
        <v>128</v>
      </c>
      <c r="X64" s="72" t="s">
        <v>39</v>
      </c>
      <c r="Y64" s="72" t="s">
        <v>52</v>
      </c>
      <c r="Z64" s="72" t="s">
        <v>4099</v>
      </c>
    </row>
    <row r="65" spans="1:26" x14ac:dyDescent="0.25">
      <c r="A65" s="44">
        <v>43687</v>
      </c>
      <c r="B65">
        <v>5935</v>
      </c>
      <c r="C65">
        <v>6427</v>
      </c>
      <c r="D65" s="72" t="s">
        <v>4123</v>
      </c>
      <c r="E65" s="72" t="s">
        <v>699</v>
      </c>
      <c r="F65" s="72" t="s">
        <v>122</v>
      </c>
      <c r="H65" s="72" t="s">
        <v>4124</v>
      </c>
      <c r="I65" s="72" t="s">
        <v>4125</v>
      </c>
      <c r="J65" s="72" t="s">
        <v>4126</v>
      </c>
      <c r="K65" s="72" t="s">
        <v>47</v>
      </c>
      <c r="L65">
        <v>5</v>
      </c>
      <c r="M65" s="72" t="s">
        <v>31</v>
      </c>
      <c r="N65" s="72" t="s">
        <v>672</v>
      </c>
      <c r="O65" s="72" t="s">
        <v>48</v>
      </c>
      <c r="P65" s="72" t="s">
        <v>33</v>
      </c>
      <c r="Q65" s="72" t="s">
        <v>36</v>
      </c>
      <c r="R65" s="72" t="s">
        <v>76</v>
      </c>
      <c r="S65" s="72" t="s">
        <v>723</v>
      </c>
      <c r="T65" s="72" t="s">
        <v>863</v>
      </c>
      <c r="U65" s="72" t="s">
        <v>3473</v>
      </c>
      <c r="V65" s="72" t="s">
        <v>66</v>
      </c>
      <c r="W65" s="72" t="s">
        <v>54</v>
      </c>
      <c r="X65" s="72" t="s">
        <v>71</v>
      </c>
      <c r="Y65" s="72" t="s">
        <v>108</v>
      </c>
      <c r="Z65" s="72" t="s">
        <v>4127</v>
      </c>
    </row>
    <row r="66" spans="1:26" x14ac:dyDescent="0.25">
      <c r="A66" s="44">
        <v>43686</v>
      </c>
      <c r="B66">
        <v>5952</v>
      </c>
      <c r="C66">
        <v>6450</v>
      </c>
      <c r="D66" s="72" t="s">
        <v>4155</v>
      </c>
      <c r="E66" s="72" t="s">
        <v>111</v>
      </c>
      <c r="F66" s="72" t="s">
        <v>41</v>
      </c>
      <c r="H66" s="72" t="s">
        <v>4156</v>
      </c>
      <c r="I66" s="72" t="s">
        <v>4157</v>
      </c>
      <c r="J66" s="72" t="s">
        <v>4158</v>
      </c>
      <c r="K66" s="72" t="s">
        <v>47</v>
      </c>
      <c r="L66">
        <v>10</v>
      </c>
      <c r="M66" s="72" t="s">
        <v>31</v>
      </c>
      <c r="N66" s="72" t="s">
        <v>459</v>
      </c>
      <c r="O66" s="72" t="s">
        <v>36</v>
      </c>
      <c r="P66" s="72" t="s">
        <v>49</v>
      </c>
      <c r="Q66" s="72" t="s">
        <v>2912</v>
      </c>
      <c r="R66" s="72" t="s">
        <v>50</v>
      </c>
      <c r="S66" s="72" t="s">
        <v>65</v>
      </c>
      <c r="T66" s="72" t="s">
        <v>75</v>
      </c>
      <c r="U66" s="72" t="s">
        <v>51</v>
      </c>
      <c r="V66" s="72" t="s">
        <v>66</v>
      </c>
      <c r="W66" s="72" t="s">
        <v>54</v>
      </c>
      <c r="X66" s="72" t="s">
        <v>39</v>
      </c>
      <c r="Y66" s="72" t="s">
        <v>108</v>
      </c>
      <c r="Z66" s="72" t="s">
        <v>4159</v>
      </c>
    </row>
    <row r="67" spans="1:26" x14ac:dyDescent="0.25">
      <c r="A67" s="44">
        <v>43686</v>
      </c>
      <c r="B67">
        <v>5936</v>
      </c>
      <c r="C67">
        <v>6428</v>
      </c>
      <c r="D67" s="72" t="s">
        <v>4168</v>
      </c>
      <c r="E67" s="72" t="s">
        <v>137</v>
      </c>
      <c r="F67" s="72" t="s">
        <v>122</v>
      </c>
      <c r="G67" s="45">
        <v>0.75</v>
      </c>
      <c r="H67" s="72" t="s">
        <v>4169</v>
      </c>
      <c r="I67" s="72" t="s">
        <v>4170</v>
      </c>
      <c r="J67" s="72" t="s">
        <v>4171</v>
      </c>
      <c r="K67" s="72" t="s">
        <v>47</v>
      </c>
      <c r="L67">
        <v>17</v>
      </c>
      <c r="M67" s="72" t="s">
        <v>31</v>
      </c>
      <c r="N67" s="72" t="s">
        <v>32</v>
      </c>
      <c r="O67" s="72" t="s">
        <v>36</v>
      </c>
      <c r="P67" s="72" t="s">
        <v>77</v>
      </c>
      <c r="Q67" s="72" t="s">
        <v>2912</v>
      </c>
      <c r="R67" s="72" t="s">
        <v>153</v>
      </c>
      <c r="S67" s="72" t="s">
        <v>65</v>
      </c>
      <c r="T67" s="72" t="s">
        <v>36</v>
      </c>
      <c r="U67" s="72" t="s">
        <v>51</v>
      </c>
      <c r="V67" s="72" t="s">
        <v>66</v>
      </c>
      <c r="W67" s="72" t="s">
        <v>801</v>
      </c>
      <c r="X67" s="72" t="s">
        <v>71</v>
      </c>
      <c r="Y67" s="72" t="s">
        <v>108</v>
      </c>
      <c r="Z67" s="72" t="s">
        <v>4172</v>
      </c>
    </row>
    <row r="68" spans="1:26" x14ac:dyDescent="0.25">
      <c r="A68" s="44">
        <v>43684</v>
      </c>
      <c r="B68">
        <v>5928</v>
      </c>
      <c r="C68">
        <v>6418</v>
      </c>
      <c r="D68" s="72" t="s">
        <v>4222</v>
      </c>
      <c r="E68" s="72" t="s">
        <v>979</v>
      </c>
      <c r="F68" s="72" t="s">
        <v>59</v>
      </c>
      <c r="H68" s="72" t="s">
        <v>4223</v>
      </c>
      <c r="I68" s="72" t="s">
        <v>4224</v>
      </c>
      <c r="J68" s="72" t="s">
        <v>4225</v>
      </c>
      <c r="K68" s="72" t="s">
        <v>47</v>
      </c>
      <c r="L68">
        <v>10</v>
      </c>
      <c r="M68" s="72" t="s">
        <v>31</v>
      </c>
      <c r="N68" s="72" t="s">
        <v>459</v>
      </c>
      <c r="O68" s="72" t="s">
        <v>36</v>
      </c>
      <c r="P68" s="72" t="s">
        <v>49</v>
      </c>
      <c r="Q68" s="72" t="s">
        <v>378</v>
      </c>
      <c r="R68" s="72" t="s">
        <v>50</v>
      </c>
      <c r="S68" s="72" t="s">
        <v>65</v>
      </c>
      <c r="T68" s="72" t="s">
        <v>147</v>
      </c>
      <c r="U68" s="72" t="s">
        <v>36</v>
      </c>
      <c r="V68" s="72" t="s">
        <v>66</v>
      </c>
      <c r="W68" s="72" t="s">
        <v>3582</v>
      </c>
      <c r="X68" s="72" t="s">
        <v>107</v>
      </c>
      <c r="Y68" s="72" t="s">
        <v>108</v>
      </c>
      <c r="Z68" s="72" t="s">
        <v>4226</v>
      </c>
    </row>
    <row r="69" spans="1:26" x14ac:dyDescent="0.25">
      <c r="A69" s="44">
        <v>43684</v>
      </c>
      <c r="B69">
        <v>5928</v>
      </c>
      <c r="C69">
        <v>6419</v>
      </c>
      <c r="D69" s="72" t="s">
        <v>4222</v>
      </c>
      <c r="E69" s="72" t="s">
        <v>979</v>
      </c>
      <c r="F69" s="72" t="s">
        <v>59</v>
      </c>
      <c r="H69" s="72" t="s">
        <v>4223</v>
      </c>
      <c r="I69" s="72" t="s">
        <v>4224</v>
      </c>
      <c r="J69" s="72" t="s">
        <v>4225</v>
      </c>
      <c r="K69" s="72" t="s">
        <v>47</v>
      </c>
      <c r="L69">
        <v>12</v>
      </c>
      <c r="M69" s="72" t="s">
        <v>31</v>
      </c>
      <c r="N69" s="72" t="s">
        <v>459</v>
      </c>
      <c r="O69" s="72" t="s">
        <v>36</v>
      </c>
      <c r="P69" s="72" t="s">
        <v>49</v>
      </c>
      <c r="Q69" s="72" t="s">
        <v>378</v>
      </c>
      <c r="R69" s="72" t="s">
        <v>50</v>
      </c>
      <c r="S69" s="72" t="s">
        <v>65</v>
      </c>
      <c r="T69" s="72" t="s">
        <v>147</v>
      </c>
      <c r="U69" s="72" t="s">
        <v>36</v>
      </c>
      <c r="V69" s="72" t="s">
        <v>66</v>
      </c>
      <c r="W69" s="72" t="s">
        <v>3582</v>
      </c>
      <c r="X69" s="72" t="s">
        <v>107</v>
      </c>
      <c r="Y69" s="72" t="s">
        <v>108</v>
      </c>
      <c r="Z69" s="72" t="s">
        <v>4226</v>
      </c>
    </row>
    <row r="70" spans="1:26" x14ac:dyDescent="0.25">
      <c r="A70" s="44">
        <v>43684</v>
      </c>
      <c r="B70">
        <v>5928</v>
      </c>
      <c r="C70">
        <v>6420</v>
      </c>
      <c r="D70" s="72" t="s">
        <v>4222</v>
      </c>
      <c r="E70" s="72" t="s">
        <v>979</v>
      </c>
      <c r="F70" s="72" t="s">
        <v>59</v>
      </c>
      <c r="H70" s="72" t="s">
        <v>4223</v>
      </c>
      <c r="I70" s="72" t="s">
        <v>4224</v>
      </c>
      <c r="J70" s="72" t="s">
        <v>4225</v>
      </c>
      <c r="K70" s="72" t="s">
        <v>30</v>
      </c>
      <c r="L70">
        <v>12</v>
      </c>
      <c r="M70" s="72" t="s">
        <v>31</v>
      </c>
      <c r="N70" s="72" t="s">
        <v>459</v>
      </c>
      <c r="O70" s="72" t="s">
        <v>36</v>
      </c>
      <c r="P70" s="72" t="s">
        <v>49</v>
      </c>
      <c r="Q70" s="72" t="s">
        <v>378</v>
      </c>
      <c r="R70" s="72" t="s">
        <v>50</v>
      </c>
      <c r="S70" s="72" t="s">
        <v>65</v>
      </c>
      <c r="T70" s="72" t="s">
        <v>147</v>
      </c>
      <c r="U70" s="72" t="s">
        <v>36</v>
      </c>
      <c r="V70" s="72" t="s">
        <v>66</v>
      </c>
      <c r="W70" s="72" t="s">
        <v>3582</v>
      </c>
      <c r="X70" s="72" t="s">
        <v>107</v>
      </c>
      <c r="Y70" s="72" t="s">
        <v>108</v>
      </c>
      <c r="Z70" s="72" t="s">
        <v>4226</v>
      </c>
    </row>
    <row r="71" spans="1:26" x14ac:dyDescent="0.25">
      <c r="A71" s="44">
        <v>43684</v>
      </c>
      <c r="B71">
        <v>5923</v>
      </c>
      <c r="C71">
        <v>6407</v>
      </c>
      <c r="D71" s="72" t="s">
        <v>4227</v>
      </c>
      <c r="E71" s="72" t="s">
        <v>1684</v>
      </c>
      <c r="F71" s="72" t="s">
        <v>55</v>
      </c>
      <c r="G71" s="45">
        <v>0.875</v>
      </c>
      <c r="H71" s="72" t="s">
        <v>4228</v>
      </c>
      <c r="I71" s="72" t="s">
        <v>4229</v>
      </c>
      <c r="J71" s="72" t="s">
        <v>4230</v>
      </c>
      <c r="K71" s="72" t="s">
        <v>148</v>
      </c>
      <c r="L71">
        <v>10</v>
      </c>
      <c r="M71" s="72" t="s">
        <v>31</v>
      </c>
      <c r="N71" s="72" t="s">
        <v>126</v>
      </c>
      <c r="O71" s="72" t="s">
        <v>36</v>
      </c>
      <c r="P71" s="72" t="s">
        <v>49</v>
      </c>
      <c r="Q71" s="72" t="s">
        <v>36</v>
      </c>
      <c r="R71" s="72" t="s">
        <v>50</v>
      </c>
      <c r="S71" s="72" t="s">
        <v>127</v>
      </c>
      <c r="T71" s="72" t="s">
        <v>36</v>
      </c>
      <c r="U71" s="72" t="s">
        <v>51</v>
      </c>
      <c r="V71" s="72" t="s">
        <v>37</v>
      </c>
      <c r="W71" s="72" t="s">
        <v>301</v>
      </c>
      <c r="X71" s="72" t="s">
        <v>71</v>
      </c>
      <c r="Y71" s="72" t="s">
        <v>52</v>
      </c>
      <c r="Z71" s="72" t="s">
        <v>4231</v>
      </c>
    </row>
    <row r="72" spans="1:26" x14ac:dyDescent="0.25">
      <c r="A72" s="44">
        <v>43684</v>
      </c>
      <c r="B72">
        <v>5923</v>
      </c>
      <c r="C72">
        <v>6408</v>
      </c>
      <c r="D72" s="72" t="s">
        <v>4227</v>
      </c>
      <c r="E72" s="72" t="s">
        <v>1684</v>
      </c>
      <c r="F72" s="72" t="s">
        <v>55</v>
      </c>
      <c r="G72" s="45">
        <v>0.875</v>
      </c>
      <c r="H72" s="72" t="s">
        <v>4228</v>
      </c>
      <c r="I72" s="72" t="s">
        <v>4229</v>
      </c>
      <c r="J72" s="72" t="s">
        <v>4230</v>
      </c>
      <c r="K72" s="72" t="s">
        <v>148</v>
      </c>
      <c r="L72">
        <v>10</v>
      </c>
      <c r="M72" s="72" t="s">
        <v>31</v>
      </c>
      <c r="N72" s="72" t="s">
        <v>126</v>
      </c>
      <c r="O72" s="72" t="s">
        <v>36</v>
      </c>
      <c r="P72" s="72" t="s">
        <v>49</v>
      </c>
      <c r="Q72" s="72" t="s">
        <v>36</v>
      </c>
      <c r="R72" s="72" t="s">
        <v>50</v>
      </c>
      <c r="S72" s="72" t="s">
        <v>127</v>
      </c>
      <c r="T72" s="72" t="s">
        <v>36</v>
      </c>
      <c r="U72" s="72" t="s">
        <v>51</v>
      </c>
      <c r="V72" s="72" t="s">
        <v>37</v>
      </c>
      <c r="W72" s="72" t="s">
        <v>301</v>
      </c>
      <c r="X72" s="72" t="s">
        <v>71</v>
      </c>
      <c r="Y72" s="72" t="s">
        <v>52</v>
      </c>
      <c r="Z72" s="72" t="s">
        <v>4231</v>
      </c>
    </row>
    <row r="73" spans="1:26" x14ac:dyDescent="0.25">
      <c r="A73" s="44">
        <v>43684</v>
      </c>
      <c r="B73">
        <v>5923</v>
      </c>
      <c r="C73">
        <v>6409</v>
      </c>
      <c r="D73" s="72" t="s">
        <v>4227</v>
      </c>
      <c r="E73" s="72" t="s">
        <v>1684</v>
      </c>
      <c r="F73" s="72" t="s">
        <v>55</v>
      </c>
      <c r="G73" s="45">
        <v>0.875</v>
      </c>
      <c r="H73" s="72" t="s">
        <v>4228</v>
      </c>
      <c r="I73" s="72" t="s">
        <v>4229</v>
      </c>
      <c r="J73" s="72" t="s">
        <v>4230</v>
      </c>
      <c r="K73" s="72" t="s">
        <v>148</v>
      </c>
      <c r="L73">
        <v>10</v>
      </c>
      <c r="M73" s="72" t="s">
        <v>31</v>
      </c>
      <c r="N73" s="72" t="s">
        <v>126</v>
      </c>
      <c r="O73" s="72" t="s">
        <v>36</v>
      </c>
      <c r="P73" s="72" t="s">
        <v>49</v>
      </c>
      <c r="Q73" s="72" t="s">
        <v>36</v>
      </c>
      <c r="R73" s="72" t="s">
        <v>50</v>
      </c>
      <c r="S73" s="72" t="s">
        <v>127</v>
      </c>
      <c r="T73" s="72" t="s">
        <v>36</v>
      </c>
      <c r="U73" s="72" t="s">
        <v>51</v>
      </c>
      <c r="V73" s="72" t="s">
        <v>37</v>
      </c>
      <c r="W73" s="72" t="s">
        <v>301</v>
      </c>
      <c r="X73" s="72" t="s">
        <v>71</v>
      </c>
      <c r="Y73" s="72" t="s">
        <v>52</v>
      </c>
      <c r="Z73" s="72" t="s">
        <v>4231</v>
      </c>
    </row>
    <row r="74" spans="1:26" x14ac:dyDescent="0.25">
      <c r="A74" s="44">
        <v>43684</v>
      </c>
      <c r="B74">
        <v>5923</v>
      </c>
      <c r="C74">
        <v>6410</v>
      </c>
      <c r="D74" s="72" t="s">
        <v>4227</v>
      </c>
      <c r="E74" s="72" t="s">
        <v>1684</v>
      </c>
      <c r="F74" s="72" t="s">
        <v>55</v>
      </c>
      <c r="G74" s="45">
        <v>0.875</v>
      </c>
      <c r="H74" s="72" t="s">
        <v>4228</v>
      </c>
      <c r="I74" s="72" t="s">
        <v>4229</v>
      </c>
      <c r="J74" s="72" t="s">
        <v>4230</v>
      </c>
      <c r="K74" s="72" t="s">
        <v>148</v>
      </c>
      <c r="L74">
        <v>10</v>
      </c>
      <c r="M74" s="72" t="s">
        <v>31</v>
      </c>
      <c r="N74" s="72" t="s">
        <v>126</v>
      </c>
      <c r="O74" s="72" t="s">
        <v>36</v>
      </c>
      <c r="P74" s="72" t="s">
        <v>49</v>
      </c>
      <c r="Q74" s="72" t="s">
        <v>36</v>
      </c>
      <c r="R74" s="72" t="s">
        <v>50</v>
      </c>
      <c r="S74" s="72" t="s">
        <v>127</v>
      </c>
      <c r="T74" s="72" t="s">
        <v>36</v>
      </c>
      <c r="U74" s="72" t="s">
        <v>51</v>
      </c>
      <c r="V74" s="72" t="s">
        <v>37</v>
      </c>
      <c r="W74" s="72" t="s">
        <v>301</v>
      </c>
      <c r="X74" s="72" t="s">
        <v>71</v>
      </c>
      <c r="Y74" s="72" t="s">
        <v>52</v>
      </c>
      <c r="Z74" s="72" t="s">
        <v>4231</v>
      </c>
    </row>
    <row r="75" spans="1:26" x14ac:dyDescent="0.25">
      <c r="A75" s="44">
        <v>43684</v>
      </c>
      <c r="B75">
        <v>5923</v>
      </c>
      <c r="C75">
        <v>6411</v>
      </c>
      <c r="D75" s="72" t="s">
        <v>4227</v>
      </c>
      <c r="E75" s="72" t="s">
        <v>1684</v>
      </c>
      <c r="F75" s="72" t="s">
        <v>55</v>
      </c>
      <c r="G75" s="45">
        <v>0.875</v>
      </c>
      <c r="H75" s="72" t="s">
        <v>4228</v>
      </c>
      <c r="I75" s="72" t="s">
        <v>4229</v>
      </c>
      <c r="J75" s="72" t="s">
        <v>4230</v>
      </c>
      <c r="K75" s="72" t="s">
        <v>148</v>
      </c>
      <c r="L75">
        <v>10</v>
      </c>
      <c r="M75" s="72" t="s">
        <v>31</v>
      </c>
      <c r="N75" s="72" t="s">
        <v>126</v>
      </c>
      <c r="O75" s="72" t="s">
        <v>36</v>
      </c>
      <c r="P75" s="72" t="s">
        <v>49</v>
      </c>
      <c r="Q75" s="72" t="s">
        <v>36</v>
      </c>
      <c r="R75" s="72" t="s">
        <v>50</v>
      </c>
      <c r="S75" s="72" t="s">
        <v>127</v>
      </c>
      <c r="T75" s="72" t="s">
        <v>36</v>
      </c>
      <c r="U75" s="72" t="s">
        <v>51</v>
      </c>
      <c r="V75" s="72" t="s">
        <v>37</v>
      </c>
      <c r="W75" s="72" t="s">
        <v>301</v>
      </c>
      <c r="X75" s="72" t="s">
        <v>71</v>
      </c>
      <c r="Y75" s="72" t="s">
        <v>52</v>
      </c>
      <c r="Z75" s="72" t="s">
        <v>4231</v>
      </c>
    </row>
    <row r="76" spans="1:26" x14ac:dyDescent="0.25">
      <c r="A76" s="44">
        <v>43684</v>
      </c>
      <c r="B76">
        <v>5923</v>
      </c>
      <c r="C76">
        <v>6412</v>
      </c>
      <c r="D76" s="72" t="s">
        <v>4227</v>
      </c>
      <c r="E76" s="72" t="s">
        <v>1684</v>
      </c>
      <c r="F76" s="72" t="s">
        <v>55</v>
      </c>
      <c r="G76" s="45">
        <v>0.875</v>
      </c>
      <c r="H76" s="72" t="s">
        <v>4228</v>
      </c>
      <c r="I76" s="72" t="s">
        <v>4229</v>
      </c>
      <c r="J76" s="72" t="s">
        <v>4230</v>
      </c>
      <c r="K76" s="72" t="s">
        <v>148</v>
      </c>
      <c r="L76">
        <v>10</v>
      </c>
      <c r="M76" s="72" t="s">
        <v>31</v>
      </c>
      <c r="N76" s="72" t="s">
        <v>126</v>
      </c>
      <c r="O76" s="72" t="s">
        <v>36</v>
      </c>
      <c r="P76" s="72" t="s">
        <v>49</v>
      </c>
      <c r="Q76" s="72" t="s">
        <v>36</v>
      </c>
      <c r="R76" s="72" t="s">
        <v>50</v>
      </c>
      <c r="S76" s="72" t="s">
        <v>127</v>
      </c>
      <c r="T76" s="72" t="s">
        <v>36</v>
      </c>
      <c r="U76" s="72" t="s">
        <v>51</v>
      </c>
      <c r="V76" s="72" t="s">
        <v>37</v>
      </c>
      <c r="W76" s="72" t="s">
        <v>301</v>
      </c>
      <c r="X76" s="72" t="s">
        <v>71</v>
      </c>
      <c r="Y76" s="72" t="s">
        <v>52</v>
      </c>
      <c r="Z76" s="72" t="s">
        <v>4231</v>
      </c>
    </row>
    <row r="77" spans="1:26" x14ac:dyDescent="0.25">
      <c r="A77" s="44">
        <v>43684</v>
      </c>
      <c r="B77">
        <v>5918</v>
      </c>
      <c r="C77">
        <v>6392</v>
      </c>
      <c r="D77" s="72" t="s">
        <v>4251</v>
      </c>
      <c r="E77" s="72" t="s">
        <v>125</v>
      </c>
      <c r="F77" s="72" t="s">
        <v>46</v>
      </c>
      <c r="G77" s="45">
        <v>0.52083333333333337</v>
      </c>
      <c r="H77" s="72" t="s">
        <v>4252</v>
      </c>
      <c r="I77" s="72" t="s">
        <v>4253</v>
      </c>
      <c r="J77" s="72" t="s">
        <v>4254</v>
      </c>
      <c r="K77" s="72" t="s">
        <v>47</v>
      </c>
      <c r="L77">
        <v>10</v>
      </c>
      <c r="M77" s="72" t="s">
        <v>31</v>
      </c>
      <c r="N77" s="72" t="s">
        <v>459</v>
      </c>
      <c r="O77" s="72" t="s">
        <v>36</v>
      </c>
      <c r="P77" s="72" t="s">
        <v>49</v>
      </c>
      <c r="Q77" s="72" t="s">
        <v>36</v>
      </c>
      <c r="R77" s="72" t="s">
        <v>50</v>
      </c>
      <c r="S77" s="72" t="s">
        <v>65</v>
      </c>
      <c r="T77" s="72" t="s">
        <v>147</v>
      </c>
      <c r="U77" s="72" t="s">
        <v>51</v>
      </c>
      <c r="V77" s="72" t="s">
        <v>66</v>
      </c>
      <c r="W77" s="72" t="s">
        <v>3582</v>
      </c>
      <c r="X77" s="72" t="s">
        <v>107</v>
      </c>
      <c r="Y77" s="72" t="s">
        <v>108</v>
      </c>
      <c r="Z77" s="72" t="s">
        <v>4255</v>
      </c>
    </row>
    <row r="78" spans="1:26" x14ac:dyDescent="0.25">
      <c r="A78" s="44">
        <v>43684</v>
      </c>
      <c r="B78">
        <v>5918</v>
      </c>
      <c r="C78">
        <v>6393</v>
      </c>
      <c r="D78" s="72" t="s">
        <v>4251</v>
      </c>
      <c r="E78" s="72" t="s">
        <v>125</v>
      </c>
      <c r="F78" s="72" t="s">
        <v>46</v>
      </c>
      <c r="G78" s="45">
        <v>0.52083333333333337</v>
      </c>
      <c r="H78" s="72" t="s">
        <v>4252</v>
      </c>
      <c r="I78" s="72" t="s">
        <v>4253</v>
      </c>
      <c r="J78" s="72" t="s">
        <v>4254</v>
      </c>
      <c r="K78" s="72" t="s">
        <v>47</v>
      </c>
      <c r="L78">
        <v>10</v>
      </c>
      <c r="M78" s="72" t="s">
        <v>31</v>
      </c>
      <c r="N78" s="72" t="s">
        <v>459</v>
      </c>
      <c r="O78" s="72" t="s">
        <v>36</v>
      </c>
      <c r="P78" s="72" t="s">
        <v>49</v>
      </c>
      <c r="Q78" s="72" t="s">
        <v>36</v>
      </c>
      <c r="R78" s="72" t="s">
        <v>50</v>
      </c>
      <c r="S78" s="72" t="s">
        <v>65</v>
      </c>
      <c r="T78" s="72" t="s">
        <v>147</v>
      </c>
      <c r="U78" s="72" t="s">
        <v>51</v>
      </c>
      <c r="V78" s="72" t="s">
        <v>66</v>
      </c>
      <c r="W78" s="72" t="s">
        <v>3582</v>
      </c>
      <c r="X78" s="72" t="s">
        <v>107</v>
      </c>
      <c r="Y78" s="72" t="s">
        <v>108</v>
      </c>
      <c r="Z78" s="72" t="s">
        <v>4255</v>
      </c>
    </row>
    <row r="79" spans="1:26" x14ac:dyDescent="0.25">
      <c r="A79" s="44">
        <v>43684</v>
      </c>
      <c r="B79">
        <v>5918</v>
      </c>
      <c r="C79">
        <v>6394</v>
      </c>
      <c r="D79" s="72" t="s">
        <v>4251</v>
      </c>
      <c r="E79" s="72" t="s">
        <v>125</v>
      </c>
      <c r="F79" s="72" t="s">
        <v>46</v>
      </c>
      <c r="G79" s="45">
        <v>0.52083333333333337</v>
      </c>
      <c r="H79" s="72" t="s">
        <v>4252</v>
      </c>
      <c r="I79" s="72" t="s">
        <v>4253</v>
      </c>
      <c r="J79" s="72" t="s">
        <v>4254</v>
      </c>
      <c r="K79" s="72" t="s">
        <v>47</v>
      </c>
      <c r="L79">
        <v>10</v>
      </c>
      <c r="M79" s="72" t="s">
        <v>31</v>
      </c>
      <c r="N79" s="72" t="s">
        <v>459</v>
      </c>
      <c r="O79" s="72" t="s">
        <v>36</v>
      </c>
      <c r="P79" s="72" t="s">
        <v>49</v>
      </c>
      <c r="Q79" s="72" t="s">
        <v>36</v>
      </c>
      <c r="R79" s="72" t="s">
        <v>50</v>
      </c>
      <c r="S79" s="72" t="s">
        <v>65</v>
      </c>
      <c r="T79" s="72" t="s">
        <v>147</v>
      </c>
      <c r="U79" s="72" t="s">
        <v>51</v>
      </c>
      <c r="V79" s="72" t="s">
        <v>66</v>
      </c>
      <c r="W79" s="72" t="s">
        <v>3582</v>
      </c>
      <c r="X79" s="72" t="s">
        <v>107</v>
      </c>
      <c r="Y79" s="72" t="s">
        <v>108</v>
      </c>
      <c r="Z79" s="72" t="s">
        <v>4255</v>
      </c>
    </row>
    <row r="80" spans="1:26" x14ac:dyDescent="0.25">
      <c r="A80" s="44">
        <v>43684</v>
      </c>
      <c r="B80">
        <v>5918</v>
      </c>
      <c r="C80">
        <v>6395</v>
      </c>
      <c r="D80" s="72" t="s">
        <v>4251</v>
      </c>
      <c r="E80" s="72" t="s">
        <v>125</v>
      </c>
      <c r="F80" s="72" t="s">
        <v>46</v>
      </c>
      <c r="G80" s="45">
        <v>0.52083333333333337</v>
      </c>
      <c r="H80" s="72" t="s">
        <v>4252</v>
      </c>
      <c r="I80" s="72" t="s">
        <v>4253</v>
      </c>
      <c r="J80" s="72" t="s">
        <v>4254</v>
      </c>
      <c r="K80" s="72" t="s">
        <v>47</v>
      </c>
      <c r="L80">
        <v>10</v>
      </c>
      <c r="M80" s="72" t="s">
        <v>31</v>
      </c>
      <c r="N80" s="72" t="s">
        <v>459</v>
      </c>
      <c r="O80" s="72" t="s">
        <v>36</v>
      </c>
      <c r="P80" s="72" t="s">
        <v>49</v>
      </c>
      <c r="Q80" s="72" t="s">
        <v>36</v>
      </c>
      <c r="R80" s="72" t="s">
        <v>50</v>
      </c>
      <c r="S80" s="72" t="s">
        <v>65</v>
      </c>
      <c r="T80" s="72" t="s">
        <v>147</v>
      </c>
      <c r="U80" s="72" t="s">
        <v>51</v>
      </c>
      <c r="V80" s="72" t="s">
        <v>66</v>
      </c>
      <c r="W80" s="72" t="s">
        <v>3582</v>
      </c>
      <c r="X80" s="72" t="s">
        <v>107</v>
      </c>
      <c r="Y80" s="72" t="s">
        <v>108</v>
      </c>
      <c r="Z80" s="72" t="s">
        <v>4255</v>
      </c>
    </row>
    <row r="81" spans="1:26" x14ac:dyDescent="0.25">
      <c r="A81" s="44">
        <v>43684</v>
      </c>
      <c r="B81">
        <v>5918</v>
      </c>
      <c r="C81">
        <v>6396</v>
      </c>
      <c r="D81" s="72" t="s">
        <v>4251</v>
      </c>
      <c r="E81" s="72" t="s">
        <v>125</v>
      </c>
      <c r="F81" s="72" t="s">
        <v>46</v>
      </c>
      <c r="G81" s="45">
        <v>0.52083333333333337</v>
      </c>
      <c r="H81" s="72" t="s">
        <v>4252</v>
      </c>
      <c r="I81" s="72" t="s">
        <v>4253</v>
      </c>
      <c r="J81" s="72" t="s">
        <v>4254</v>
      </c>
      <c r="K81" s="72" t="s">
        <v>47</v>
      </c>
      <c r="L81">
        <v>10</v>
      </c>
      <c r="M81" s="72" t="s">
        <v>31</v>
      </c>
      <c r="N81" s="72" t="s">
        <v>459</v>
      </c>
      <c r="O81" s="72" t="s">
        <v>36</v>
      </c>
      <c r="P81" s="72" t="s">
        <v>49</v>
      </c>
      <c r="Q81" s="72" t="s">
        <v>36</v>
      </c>
      <c r="R81" s="72" t="s">
        <v>50</v>
      </c>
      <c r="S81" s="72" t="s">
        <v>65</v>
      </c>
      <c r="T81" s="72" t="s">
        <v>147</v>
      </c>
      <c r="U81" s="72" t="s">
        <v>51</v>
      </c>
      <c r="V81" s="72" t="s">
        <v>66</v>
      </c>
      <c r="W81" s="72" t="s">
        <v>3582</v>
      </c>
      <c r="X81" s="72" t="s">
        <v>107</v>
      </c>
      <c r="Y81" s="72" t="s">
        <v>108</v>
      </c>
      <c r="Z81" s="72" t="s">
        <v>4255</v>
      </c>
    </row>
    <row r="82" spans="1:26" x14ac:dyDescent="0.25">
      <c r="A82" s="44">
        <v>43684</v>
      </c>
      <c r="B82">
        <v>5918</v>
      </c>
      <c r="C82">
        <v>6397</v>
      </c>
      <c r="D82" s="72" t="s">
        <v>4251</v>
      </c>
      <c r="E82" s="72" t="s">
        <v>125</v>
      </c>
      <c r="F82" s="72" t="s">
        <v>46</v>
      </c>
      <c r="G82" s="45">
        <v>0.52083333333333337</v>
      </c>
      <c r="H82" s="72" t="s">
        <v>4252</v>
      </c>
      <c r="I82" s="72" t="s">
        <v>4253</v>
      </c>
      <c r="J82" s="72" t="s">
        <v>4254</v>
      </c>
      <c r="K82" s="72" t="s">
        <v>47</v>
      </c>
      <c r="L82">
        <v>10</v>
      </c>
      <c r="M82" s="72" t="s">
        <v>31</v>
      </c>
      <c r="N82" s="72" t="s">
        <v>459</v>
      </c>
      <c r="O82" s="72" t="s">
        <v>36</v>
      </c>
      <c r="P82" s="72" t="s">
        <v>49</v>
      </c>
      <c r="Q82" s="72" t="s">
        <v>36</v>
      </c>
      <c r="R82" s="72" t="s">
        <v>50</v>
      </c>
      <c r="S82" s="72" t="s">
        <v>65</v>
      </c>
      <c r="T82" s="72" t="s">
        <v>147</v>
      </c>
      <c r="U82" s="72" t="s">
        <v>51</v>
      </c>
      <c r="V82" s="72" t="s">
        <v>66</v>
      </c>
      <c r="W82" s="72" t="s">
        <v>3582</v>
      </c>
      <c r="X82" s="72" t="s">
        <v>107</v>
      </c>
      <c r="Y82" s="72" t="s">
        <v>108</v>
      </c>
      <c r="Z82" s="72" t="s">
        <v>4255</v>
      </c>
    </row>
    <row r="83" spans="1:26" x14ac:dyDescent="0.25">
      <c r="A83" s="44">
        <v>43684</v>
      </c>
      <c r="B83">
        <v>5918</v>
      </c>
      <c r="C83">
        <v>6398</v>
      </c>
      <c r="D83" s="72" t="s">
        <v>4251</v>
      </c>
      <c r="E83" s="72" t="s">
        <v>125</v>
      </c>
      <c r="F83" s="72" t="s">
        <v>46</v>
      </c>
      <c r="G83" s="45">
        <v>0.52083333333333337</v>
      </c>
      <c r="H83" s="72" t="s">
        <v>4252</v>
      </c>
      <c r="I83" s="72" t="s">
        <v>4253</v>
      </c>
      <c r="J83" s="72" t="s">
        <v>4254</v>
      </c>
      <c r="K83" s="72" t="s">
        <v>30</v>
      </c>
      <c r="L83">
        <v>10</v>
      </c>
      <c r="M83" s="72" t="s">
        <v>31</v>
      </c>
      <c r="N83" s="72" t="s">
        <v>459</v>
      </c>
      <c r="O83" s="72" t="s">
        <v>36</v>
      </c>
      <c r="P83" s="72" t="s">
        <v>49</v>
      </c>
      <c r="Q83" s="72" t="s">
        <v>36</v>
      </c>
      <c r="R83" s="72" t="s">
        <v>50</v>
      </c>
      <c r="S83" s="72" t="s">
        <v>65</v>
      </c>
      <c r="T83" s="72" t="s">
        <v>147</v>
      </c>
      <c r="U83" s="72" t="s">
        <v>51</v>
      </c>
      <c r="V83" s="72" t="s">
        <v>66</v>
      </c>
      <c r="W83" s="72" t="s">
        <v>3582</v>
      </c>
      <c r="X83" s="72" t="s">
        <v>107</v>
      </c>
      <c r="Y83" s="72" t="s">
        <v>108</v>
      </c>
      <c r="Z83" s="72" t="s">
        <v>4255</v>
      </c>
    </row>
    <row r="84" spans="1:26" x14ac:dyDescent="0.25">
      <c r="A84" s="44">
        <v>43684</v>
      </c>
      <c r="B84">
        <v>5918</v>
      </c>
      <c r="C84">
        <v>6399</v>
      </c>
      <c r="D84" s="72" t="s">
        <v>4251</v>
      </c>
      <c r="E84" s="72" t="s">
        <v>125</v>
      </c>
      <c r="F84" s="72" t="s">
        <v>46</v>
      </c>
      <c r="G84" s="45">
        <v>0.52083333333333337</v>
      </c>
      <c r="H84" s="72" t="s">
        <v>4252</v>
      </c>
      <c r="I84" s="72" t="s">
        <v>4253</v>
      </c>
      <c r="J84" s="72" t="s">
        <v>4254</v>
      </c>
      <c r="K84" s="72" t="s">
        <v>30</v>
      </c>
      <c r="L84">
        <v>10</v>
      </c>
      <c r="M84" s="72" t="s">
        <v>31</v>
      </c>
      <c r="N84" s="72" t="s">
        <v>459</v>
      </c>
      <c r="O84" s="72" t="s">
        <v>36</v>
      </c>
      <c r="P84" s="72" t="s">
        <v>49</v>
      </c>
      <c r="Q84" s="72" t="s">
        <v>36</v>
      </c>
      <c r="R84" s="72" t="s">
        <v>50</v>
      </c>
      <c r="S84" s="72" t="s">
        <v>65</v>
      </c>
      <c r="T84" s="72" t="s">
        <v>147</v>
      </c>
      <c r="U84" s="72" t="s">
        <v>51</v>
      </c>
      <c r="V84" s="72" t="s">
        <v>66</v>
      </c>
      <c r="W84" s="72" t="s">
        <v>3582</v>
      </c>
      <c r="X84" s="72" t="s">
        <v>107</v>
      </c>
      <c r="Y84" s="72" t="s">
        <v>108</v>
      </c>
      <c r="Z84" s="72" t="s">
        <v>4255</v>
      </c>
    </row>
    <row r="85" spans="1:26" x14ac:dyDescent="0.25">
      <c r="A85" s="44">
        <v>43683</v>
      </c>
      <c r="B85">
        <v>6023</v>
      </c>
      <c r="C85">
        <v>6566</v>
      </c>
      <c r="D85" s="72" t="s">
        <v>4505</v>
      </c>
      <c r="E85" s="72" t="s">
        <v>693</v>
      </c>
      <c r="F85" s="72" t="s">
        <v>123</v>
      </c>
      <c r="G85" s="45">
        <v>0.45833333333333331</v>
      </c>
      <c r="H85" s="72" t="s">
        <v>4506</v>
      </c>
      <c r="I85" s="72" t="s">
        <v>4507</v>
      </c>
      <c r="J85" s="72" t="s">
        <v>4508</v>
      </c>
      <c r="K85" s="72" t="s">
        <v>30</v>
      </c>
      <c r="L85">
        <v>4</v>
      </c>
      <c r="M85" s="72" t="s">
        <v>118</v>
      </c>
      <c r="N85" s="72" t="s">
        <v>672</v>
      </c>
      <c r="O85" s="72" t="s">
        <v>53</v>
      </c>
      <c r="P85" s="72" t="s">
        <v>33</v>
      </c>
      <c r="Q85" s="72" t="s">
        <v>36</v>
      </c>
      <c r="R85" s="72" t="s">
        <v>76</v>
      </c>
      <c r="S85" s="72" t="s">
        <v>862</v>
      </c>
      <c r="T85" s="72" t="s">
        <v>863</v>
      </c>
      <c r="U85" s="72" t="s">
        <v>109</v>
      </c>
      <c r="V85" s="72" t="s">
        <v>66</v>
      </c>
      <c r="W85" s="72" t="s">
        <v>38</v>
      </c>
      <c r="X85" s="72" t="s">
        <v>107</v>
      </c>
      <c r="Y85" s="72" t="s">
        <v>108</v>
      </c>
      <c r="Z85" s="72" t="s">
        <v>4509</v>
      </c>
    </row>
    <row r="86" spans="1:26" x14ac:dyDescent="0.25">
      <c r="A86" s="44">
        <v>43681</v>
      </c>
      <c r="B86">
        <v>5898</v>
      </c>
      <c r="C86">
        <v>6366</v>
      </c>
      <c r="D86" s="72" t="s">
        <v>3578</v>
      </c>
      <c r="E86" s="72" t="s">
        <v>125</v>
      </c>
      <c r="F86" s="72" t="s">
        <v>46</v>
      </c>
      <c r="G86" s="45">
        <v>0.66666666666666663</v>
      </c>
      <c r="H86" s="72" t="s">
        <v>3579</v>
      </c>
      <c r="I86" s="72" t="s">
        <v>3580</v>
      </c>
      <c r="J86" s="72" t="s">
        <v>3581</v>
      </c>
      <c r="K86" s="72" t="s">
        <v>47</v>
      </c>
      <c r="L86">
        <v>12</v>
      </c>
      <c r="M86" s="72" t="s">
        <v>31</v>
      </c>
      <c r="N86" s="72" t="s">
        <v>459</v>
      </c>
      <c r="O86" s="72" t="s">
        <v>36</v>
      </c>
      <c r="P86" s="72" t="s">
        <v>49</v>
      </c>
      <c r="Q86" s="72" t="s">
        <v>36</v>
      </c>
      <c r="R86" s="72" t="s">
        <v>50</v>
      </c>
      <c r="S86" s="72" t="s">
        <v>65</v>
      </c>
      <c r="T86" s="72" t="s">
        <v>147</v>
      </c>
      <c r="U86" s="72" t="s">
        <v>51</v>
      </c>
      <c r="V86" s="72" t="s">
        <v>66</v>
      </c>
      <c r="W86" s="72" t="s">
        <v>3582</v>
      </c>
      <c r="X86" s="72" t="s">
        <v>107</v>
      </c>
      <c r="Y86" s="72" t="s">
        <v>108</v>
      </c>
      <c r="Z86" s="72" t="s">
        <v>3583</v>
      </c>
    </row>
    <row r="87" spans="1:26" x14ac:dyDescent="0.25">
      <c r="A87" s="44">
        <v>43681</v>
      </c>
      <c r="B87">
        <v>5898</v>
      </c>
      <c r="C87">
        <v>6367</v>
      </c>
      <c r="D87" s="72" t="s">
        <v>3578</v>
      </c>
      <c r="E87" s="72" t="s">
        <v>125</v>
      </c>
      <c r="F87" s="72" t="s">
        <v>46</v>
      </c>
      <c r="G87" s="45">
        <v>0.66666666666666663</v>
      </c>
      <c r="H87" s="72" t="s">
        <v>3579</v>
      </c>
      <c r="I87" s="72" t="s">
        <v>3580</v>
      </c>
      <c r="J87" s="72" t="s">
        <v>3581</v>
      </c>
      <c r="K87" s="72" t="s">
        <v>30</v>
      </c>
      <c r="L87">
        <v>12</v>
      </c>
      <c r="M87" s="72" t="s">
        <v>31</v>
      </c>
      <c r="N87" s="72" t="s">
        <v>459</v>
      </c>
      <c r="O87" s="72" t="s">
        <v>36</v>
      </c>
      <c r="P87" s="72" t="s">
        <v>49</v>
      </c>
      <c r="Q87" s="72" t="s">
        <v>36</v>
      </c>
      <c r="R87" s="72" t="s">
        <v>50</v>
      </c>
      <c r="S87" s="72" t="s">
        <v>65</v>
      </c>
      <c r="T87" s="72" t="s">
        <v>147</v>
      </c>
      <c r="U87" s="72" t="s">
        <v>51</v>
      </c>
      <c r="V87" s="72" t="s">
        <v>66</v>
      </c>
      <c r="W87" s="72" t="s">
        <v>3582</v>
      </c>
      <c r="X87" s="72" t="s">
        <v>107</v>
      </c>
      <c r="Y87" s="72" t="s">
        <v>108</v>
      </c>
      <c r="Z87" s="72" t="s">
        <v>3583</v>
      </c>
    </row>
    <row r="88" spans="1:26" x14ac:dyDescent="0.25">
      <c r="A88" s="44">
        <v>43681</v>
      </c>
      <c r="B88">
        <v>5898</v>
      </c>
      <c r="C88">
        <v>6368</v>
      </c>
      <c r="D88" s="72" t="s">
        <v>3578</v>
      </c>
      <c r="E88" s="72" t="s">
        <v>125</v>
      </c>
      <c r="F88" s="72" t="s">
        <v>46</v>
      </c>
      <c r="G88" s="45">
        <v>0.66666666666666663</v>
      </c>
      <c r="H88" s="72" t="s">
        <v>3579</v>
      </c>
      <c r="I88" s="72" t="s">
        <v>3580</v>
      </c>
      <c r="J88" s="72" t="s">
        <v>3581</v>
      </c>
      <c r="K88" s="72" t="s">
        <v>30</v>
      </c>
      <c r="L88">
        <v>12</v>
      </c>
      <c r="M88" s="72" t="s">
        <v>31</v>
      </c>
      <c r="N88" s="72" t="s">
        <v>459</v>
      </c>
      <c r="O88" s="72" t="s">
        <v>36</v>
      </c>
      <c r="P88" s="72" t="s">
        <v>49</v>
      </c>
      <c r="Q88" s="72" t="s">
        <v>36</v>
      </c>
      <c r="R88" s="72" t="s">
        <v>50</v>
      </c>
      <c r="S88" s="72" t="s">
        <v>65</v>
      </c>
      <c r="T88" s="72" t="s">
        <v>147</v>
      </c>
      <c r="U88" s="72" t="s">
        <v>51</v>
      </c>
      <c r="V88" s="72" t="s">
        <v>66</v>
      </c>
      <c r="W88" s="72" t="s">
        <v>3582</v>
      </c>
      <c r="X88" s="72" t="s">
        <v>107</v>
      </c>
      <c r="Y88" s="72" t="s">
        <v>108</v>
      </c>
      <c r="Z88" s="72" t="s">
        <v>3583</v>
      </c>
    </row>
    <row r="89" spans="1:26" x14ac:dyDescent="0.25">
      <c r="A89" s="44">
        <v>43678</v>
      </c>
      <c r="B89">
        <v>5887</v>
      </c>
      <c r="C89">
        <v>6353</v>
      </c>
      <c r="D89" s="72" t="s">
        <v>3628</v>
      </c>
      <c r="E89" s="72" t="s">
        <v>63</v>
      </c>
      <c r="F89" s="72" t="s">
        <v>41</v>
      </c>
      <c r="G89" s="45">
        <v>0.46458333333333335</v>
      </c>
      <c r="H89" s="72" t="s">
        <v>3629</v>
      </c>
      <c r="I89" s="72" t="s">
        <v>3630</v>
      </c>
      <c r="J89" s="72" t="s">
        <v>3631</v>
      </c>
      <c r="K89" s="72" t="s">
        <v>47</v>
      </c>
      <c r="L89">
        <v>4</v>
      </c>
      <c r="M89" s="72" t="s">
        <v>31</v>
      </c>
      <c r="N89" s="72" t="s">
        <v>36</v>
      </c>
      <c r="O89" s="72" t="s">
        <v>36</v>
      </c>
      <c r="P89" s="72" t="s">
        <v>33</v>
      </c>
      <c r="Q89" s="72" t="s">
        <v>36</v>
      </c>
      <c r="R89" s="72" t="s">
        <v>76</v>
      </c>
      <c r="S89" s="72" t="s">
        <v>862</v>
      </c>
      <c r="T89" s="72" t="s">
        <v>863</v>
      </c>
      <c r="U89" s="72" t="s">
        <v>109</v>
      </c>
      <c r="V89" s="72" t="s">
        <v>66</v>
      </c>
      <c r="W89" s="72" t="s">
        <v>54</v>
      </c>
      <c r="X89" s="72" t="s">
        <v>107</v>
      </c>
      <c r="Y89" s="72" t="s">
        <v>108</v>
      </c>
      <c r="Z89" s="72" t="s">
        <v>3632</v>
      </c>
    </row>
    <row r="90" spans="1:26" x14ac:dyDescent="0.25">
      <c r="A90" s="44">
        <v>43678</v>
      </c>
      <c r="B90">
        <v>5885</v>
      </c>
      <c r="C90">
        <v>6351</v>
      </c>
      <c r="D90" s="72" t="s">
        <v>3635</v>
      </c>
      <c r="E90" s="72" t="s">
        <v>404</v>
      </c>
      <c r="F90" s="72" t="s">
        <v>405</v>
      </c>
      <c r="G90" s="45">
        <v>0.51388888888888884</v>
      </c>
      <c r="H90" s="72" t="s">
        <v>3636</v>
      </c>
      <c r="I90" s="72" t="s">
        <v>3637</v>
      </c>
      <c r="J90" s="72" t="s">
        <v>3638</v>
      </c>
      <c r="K90" s="72" t="s">
        <v>30</v>
      </c>
      <c r="L90">
        <v>7</v>
      </c>
      <c r="M90" s="72" t="s">
        <v>180</v>
      </c>
      <c r="N90" s="72" t="s">
        <v>36</v>
      </c>
      <c r="O90" s="72" t="s">
        <v>53</v>
      </c>
      <c r="P90" s="72" t="s">
        <v>33</v>
      </c>
      <c r="Q90" s="72" t="s">
        <v>36</v>
      </c>
      <c r="R90" s="72" t="s">
        <v>76</v>
      </c>
      <c r="S90" s="72" t="s">
        <v>862</v>
      </c>
      <c r="T90" s="72" t="s">
        <v>863</v>
      </c>
      <c r="U90" s="72" t="s">
        <v>109</v>
      </c>
      <c r="V90" s="72" t="s">
        <v>66</v>
      </c>
      <c r="W90" s="72" t="s">
        <v>54</v>
      </c>
      <c r="X90" s="72" t="s">
        <v>107</v>
      </c>
      <c r="Y90" s="72" t="s">
        <v>108</v>
      </c>
      <c r="Z90" s="72" t="s">
        <v>3639</v>
      </c>
    </row>
    <row r="91" spans="1:26" x14ac:dyDescent="0.25">
      <c r="A91" s="44">
        <v>43678</v>
      </c>
      <c r="B91">
        <v>5880</v>
      </c>
      <c r="C91">
        <v>6345</v>
      </c>
      <c r="D91" s="72" t="s">
        <v>3648</v>
      </c>
      <c r="E91" s="72" t="s">
        <v>121</v>
      </c>
      <c r="F91" s="72" t="s">
        <v>122</v>
      </c>
      <c r="G91" s="45">
        <v>0.83333333333333337</v>
      </c>
      <c r="H91" s="72" t="s">
        <v>3649</v>
      </c>
      <c r="I91" s="72" t="s">
        <v>3650</v>
      </c>
      <c r="J91" s="72" t="s">
        <v>3651</v>
      </c>
      <c r="K91" s="72" t="s">
        <v>30</v>
      </c>
      <c r="L91">
        <v>15</v>
      </c>
      <c r="M91" s="72" t="s">
        <v>31</v>
      </c>
      <c r="N91" s="72" t="s">
        <v>459</v>
      </c>
      <c r="O91" s="72" t="s">
        <v>36</v>
      </c>
      <c r="P91" s="72" t="s">
        <v>49</v>
      </c>
      <c r="Q91" s="72" t="s">
        <v>36</v>
      </c>
      <c r="R91" s="72" t="s">
        <v>50</v>
      </c>
      <c r="S91" s="72" t="s">
        <v>65</v>
      </c>
      <c r="T91" s="72" t="s">
        <v>147</v>
      </c>
      <c r="U91" s="72" t="s">
        <v>51</v>
      </c>
      <c r="V91" s="72" t="s">
        <v>66</v>
      </c>
      <c r="W91" s="72" t="s">
        <v>54</v>
      </c>
      <c r="X91" s="72" t="s">
        <v>107</v>
      </c>
      <c r="Y91" s="72" t="s">
        <v>108</v>
      </c>
      <c r="Z91" s="72" t="s">
        <v>3652</v>
      </c>
    </row>
    <row r="92" spans="1:26" x14ac:dyDescent="0.25">
      <c r="A92" s="44">
        <v>43678</v>
      </c>
      <c r="B92">
        <v>5878</v>
      </c>
      <c r="C92">
        <v>6343</v>
      </c>
      <c r="D92" s="72" t="s">
        <v>3659</v>
      </c>
      <c r="E92" s="72" t="s">
        <v>79</v>
      </c>
      <c r="F92" s="72" t="s">
        <v>59</v>
      </c>
      <c r="G92" s="45">
        <v>0.6875</v>
      </c>
      <c r="H92" s="72" t="s">
        <v>3660</v>
      </c>
      <c r="I92" s="72" t="s">
        <v>3661</v>
      </c>
      <c r="J92" s="72" t="s">
        <v>3662</v>
      </c>
      <c r="K92" s="72" t="s">
        <v>30</v>
      </c>
      <c r="L92">
        <v>3</v>
      </c>
      <c r="M92" s="72" t="s">
        <v>31</v>
      </c>
      <c r="N92" s="72" t="s">
        <v>672</v>
      </c>
      <c r="O92" s="72" t="s">
        <v>48</v>
      </c>
      <c r="P92" s="72" t="s">
        <v>33</v>
      </c>
      <c r="Q92" s="72" t="s">
        <v>36</v>
      </c>
      <c r="R92" s="72" t="s">
        <v>76</v>
      </c>
      <c r="S92" s="72" t="s">
        <v>65</v>
      </c>
      <c r="T92" s="72" t="s">
        <v>36</v>
      </c>
      <c r="U92" s="72" t="s">
        <v>109</v>
      </c>
      <c r="V92" s="72" t="s">
        <v>66</v>
      </c>
      <c r="W92" s="72" t="s">
        <v>54</v>
      </c>
      <c r="X92" s="72" t="s">
        <v>107</v>
      </c>
      <c r="Y92" s="72" t="s">
        <v>108</v>
      </c>
      <c r="Z92" s="72" t="s">
        <v>3663</v>
      </c>
    </row>
    <row r="93" spans="1:26" x14ac:dyDescent="0.25">
      <c r="A93" s="44">
        <v>43674</v>
      </c>
      <c r="B93">
        <v>5858</v>
      </c>
      <c r="C93">
        <v>6327</v>
      </c>
      <c r="D93" s="72" t="s">
        <v>3442</v>
      </c>
      <c r="E93" s="72" t="s">
        <v>63</v>
      </c>
      <c r="F93" s="72" t="s">
        <v>41</v>
      </c>
      <c r="G93" s="45">
        <v>0.62291666666666667</v>
      </c>
      <c r="H93" s="72" t="s">
        <v>3443</v>
      </c>
      <c r="I93" s="72" t="s">
        <v>3444</v>
      </c>
      <c r="J93" s="72" t="s">
        <v>3445</v>
      </c>
      <c r="K93" s="72" t="s">
        <v>30</v>
      </c>
      <c r="L93">
        <v>3</v>
      </c>
      <c r="M93" s="72" t="s">
        <v>31</v>
      </c>
      <c r="N93" s="72" t="s">
        <v>36</v>
      </c>
      <c r="O93" s="72" t="s">
        <v>36</v>
      </c>
      <c r="P93" s="72" t="s">
        <v>33</v>
      </c>
      <c r="Q93" s="72" t="s">
        <v>36</v>
      </c>
      <c r="R93" s="72" t="s">
        <v>76</v>
      </c>
      <c r="S93" s="72" t="s">
        <v>65</v>
      </c>
      <c r="T93" s="72" t="s">
        <v>36</v>
      </c>
      <c r="U93" s="72" t="s">
        <v>109</v>
      </c>
      <c r="V93" s="72" t="s">
        <v>66</v>
      </c>
      <c r="W93" s="72" t="s">
        <v>54</v>
      </c>
      <c r="X93" s="72" t="s">
        <v>107</v>
      </c>
      <c r="Y93" s="72" t="s">
        <v>108</v>
      </c>
      <c r="Z93" s="72" t="s">
        <v>3446</v>
      </c>
    </row>
    <row r="94" spans="1:26" x14ac:dyDescent="0.25">
      <c r="A94" s="44">
        <v>43673</v>
      </c>
      <c r="B94">
        <v>5846</v>
      </c>
      <c r="C94">
        <v>6314</v>
      </c>
      <c r="D94" s="72" t="s">
        <v>3385</v>
      </c>
      <c r="E94" s="72" t="s">
        <v>404</v>
      </c>
      <c r="F94" s="72" t="s">
        <v>405</v>
      </c>
      <c r="G94" s="45">
        <v>0.85416666666666663</v>
      </c>
      <c r="H94" s="72" t="s">
        <v>3386</v>
      </c>
      <c r="I94" s="72" t="s">
        <v>5399</v>
      </c>
      <c r="J94" s="72" t="s">
        <v>3387</v>
      </c>
      <c r="K94" s="72" t="s">
        <v>47</v>
      </c>
      <c r="L94">
        <v>8</v>
      </c>
      <c r="M94" s="72" t="s">
        <v>3818</v>
      </c>
      <c r="N94" s="72" t="s">
        <v>459</v>
      </c>
      <c r="O94" s="72" t="s">
        <v>133</v>
      </c>
      <c r="P94" s="72" t="s">
        <v>491</v>
      </c>
      <c r="Q94" s="72" t="s">
        <v>672</v>
      </c>
      <c r="R94" s="72" t="s">
        <v>56</v>
      </c>
      <c r="S94" s="72" t="s">
        <v>65</v>
      </c>
      <c r="T94" s="72" t="s">
        <v>147</v>
      </c>
      <c r="U94" s="72" t="s">
        <v>51</v>
      </c>
      <c r="V94" s="72" t="s">
        <v>157</v>
      </c>
      <c r="W94" s="72" t="s">
        <v>54</v>
      </c>
      <c r="X94" s="72" t="s">
        <v>1308</v>
      </c>
      <c r="Y94" s="72" t="s">
        <v>108</v>
      </c>
      <c r="Z94" s="72" t="s">
        <v>3388</v>
      </c>
    </row>
    <row r="95" spans="1:26" x14ac:dyDescent="0.25">
      <c r="A95" s="44">
        <v>43671</v>
      </c>
      <c r="B95">
        <v>5832</v>
      </c>
      <c r="C95">
        <v>6297</v>
      </c>
      <c r="D95" s="72" t="s">
        <v>3256</v>
      </c>
      <c r="E95" s="72" t="s">
        <v>79</v>
      </c>
      <c r="F95" s="72" t="s">
        <v>59</v>
      </c>
      <c r="G95" s="45">
        <v>0.79166666666666663</v>
      </c>
      <c r="H95" s="72" t="s">
        <v>3489</v>
      </c>
      <c r="I95" s="72" t="s">
        <v>3490</v>
      </c>
      <c r="J95" s="72" t="s">
        <v>3257</v>
      </c>
      <c r="K95" s="72" t="s">
        <v>47</v>
      </c>
      <c r="L95">
        <v>15</v>
      </c>
      <c r="M95" s="72" t="s">
        <v>31</v>
      </c>
      <c r="N95" s="72" t="s">
        <v>459</v>
      </c>
      <c r="O95" s="72" t="s">
        <v>48</v>
      </c>
      <c r="P95" s="72" t="s">
        <v>49</v>
      </c>
      <c r="Q95" s="72" t="s">
        <v>36</v>
      </c>
      <c r="R95" s="72" t="s">
        <v>50</v>
      </c>
      <c r="S95" s="72" t="s">
        <v>65</v>
      </c>
      <c r="T95" s="72" t="s">
        <v>36</v>
      </c>
      <c r="U95" s="72" t="s">
        <v>51</v>
      </c>
      <c r="V95" s="72" t="s">
        <v>157</v>
      </c>
      <c r="W95" s="72" t="s">
        <v>149</v>
      </c>
      <c r="X95" s="72" t="s">
        <v>39</v>
      </c>
      <c r="Y95" s="72" t="s">
        <v>108</v>
      </c>
      <c r="Z95" s="72" t="s">
        <v>3258</v>
      </c>
    </row>
    <row r="96" spans="1:26" x14ac:dyDescent="0.25">
      <c r="A96" s="44">
        <v>43671</v>
      </c>
      <c r="B96">
        <v>5832</v>
      </c>
      <c r="C96">
        <v>6298</v>
      </c>
      <c r="D96" s="72" t="s">
        <v>3256</v>
      </c>
      <c r="E96" s="72" t="s">
        <v>79</v>
      </c>
      <c r="F96" s="72" t="s">
        <v>59</v>
      </c>
      <c r="G96" s="45">
        <v>0.79166666666666663</v>
      </c>
      <c r="H96" s="72" t="s">
        <v>3489</v>
      </c>
      <c r="I96" s="72" t="s">
        <v>3490</v>
      </c>
      <c r="J96" s="72" t="s">
        <v>3257</v>
      </c>
      <c r="K96" s="72" t="s">
        <v>47</v>
      </c>
      <c r="L96">
        <v>15</v>
      </c>
      <c r="M96" s="72" t="s">
        <v>31</v>
      </c>
      <c r="N96" s="72" t="s">
        <v>459</v>
      </c>
      <c r="O96" s="72" t="s">
        <v>48</v>
      </c>
      <c r="P96" s="72" t="s">
        <v>49</v>
      </c>
      <c r="Q96" s="72" t="s">
        <v>36</v>
      </c>
      <c r="R96" s="72" t="s">
        <v>50</v>
      </c>
      <c r="S96" s="72" t="s">
        <v>65</v>
      </c>
      <c r="T96" s="72" t="s">
        <v>36</v>
      </c>
      <c r="U96" s="72" t="s">
        <v>51</v>
      </c>
      <c r="V96" s="72" t="s">
        <v>157</v>
      </c>
      <c r="W96" s="72" t="s">
        <v>149</v>
      </c>
      <c r="X96" s="72" t="s">
        <v>39</v>
      </c>
      <c r="Y96" s="72" t="s">
        <v>108</v>
      </c>
      <c r="Z96" s="72" t="s">
        <v>3258</v>
      </c>
    </row>
    <row r="97" spans="1:26" x14ac:dyDescent="0.25">
      <c r="A97" s="44">
        <v>43671</v>
      </c>
      <c r="B97">
        <v>5824</v>
      </c>
      <c r="C97">
        <v>6289</v>
      </c>
      <c r="D97" s="72" t="s">
        <v>3271</v>
      </c>
      <c r="E97" s="72" t="s">
        <v>707</v>
      </c>
      <c r="F97" s="72" t="s">
        <v>123</v>
      </c>
      <c r="G97" s="45">
        <v>0.66666666666666663</v>
      </c>
      <c r="H97" s="72" t="s">
        <v>3272</v>
      </c>
      <c r="I97" s="72" t="s">
        <v>3273</v>
      </c>
      <c r="J97" s="72" t="s">
        <v>3274</v>
      </c>
      <c r="K97" s="72" t="s">
        <v>30</v>
      </c>
      <c r="L97">
        <v>6</v>
      </c>
      <c r="M97" s="72" t="s">
        <v>31</v>
      </c>
      <c r="N97" s="72" t="s">
        <v>36</v>
      </c>
      <c r="O97" s="72" t="s">
        <v>48</v>
      </c>
      <c r="P97" s="72" t="s">
        <v>33</v>
      </c>
      <c r="Q97" s="72" t="s">
        <v>36</v>
      </c>
      <c r="R97" s="72" t="s">
        <v>76</v>
      </c>
      <c r="S97" s="72" t="s">
        <v>723</v>
      </c>
      <c r="T97" s="72" t="s">
        <v>863</v>
      </c>
      <c r="U97" s="72" t="s">
        <v>109</v>
      </c>
      <c r="V97" s="72" t="s">
        <v>66</v>
      </c>
      <c r="W97" s="72" t="s">
        <v>54</v>
      </c>
      <c r="X97" s="72" t="s">
        <v>107</v>
      </c>
      <c r="Y97" s="72" t="s">
        <v>108</v>
      </c>
      <c r="Z97" s="72" t="s">
        <v>3275</v>
      </c>
    </row>
    <row r="98" spans="1:26" x14ac:dyDescent="0.25">
      <c r="A98" s="44">
        <v>43670</v>
      </c>
      <c r="B98">
        <v>5815</v>
      </c>
      <c r="C98">
        <v>6280</v>
      </c>
      <c r="D98" s="72" t="s">
        <v>3136</v>
      </c>
      <c r="E98" s="72" t="s">
        <v>586</v>
      </c>
      <c r="F98" s="72" t="s">
        <v>587</v>
      </c>
      <c r="G98" s="45">
        <v>0.60416666666666663</v>
      </c>
      <c r="H98" s="72" t="s">
        <v>3137</v>
      </c>
      <c r="I98" s="72" t="s">
        <v>3138</v>
      </c>
      <c r="J98" s="72" t="s">
        <v>3139</v>
      </c>
      <c r="K98" s="72" t="s">
        <v>47</v>
      </c>
      <c r="L98">
        <v>2</v>
      </c>
      <c r="M98" s="72" t="s">
        <v>31</v>
      </c>
      <c r="N98" s="72" t="s">
        <v>672</v>
      </c>
      <c r="O98" s="72" t="s">
        <v>48</v>
      </c>
      <c r="P98" s="72" t="s">
        <v>33</v>
      </c>
      <c r="Q98" s="72" t="s">
        <v>36</v>
      </c>
      <c r="R98" s="72" t="s">
        <v>76</v>
      </c>
      <c r="S98" s="72" t="s">
        <v>501</v>
      </c>
      <c r="T98" s="72" t="s">
        <v>863</v>
      </c>
      <c r="U98" s="72" t="s">
        <v>70</v>
      </c>
      <c r="V98" s="72" t="s">
        <v>37</v>
      </c>
      <c r="W98" s="72" t="s">
        <v>38</v>
      </c>
      <c r="X98" s="72" t="s">
        <v>71</v>
      </c>
      <c r="Y98" s="72" t="s">
        <v>40</v>
      </c>
      <c r="Z98" s="72" t="s">
        <v>3140</v>
      </c>
    </row>
    <row r="99" spans="1:26" x14ac:dyDescent="0.25">
      <c r="A99" s="44">
        <v>43669</v>
      </c>
      <c r="B99">
        <v>5813</v>
      </c>
      <c r="C99">
        <v>6278</v>
      </c>
      <c r="D99" s="72" t="s">
        <v>3169</v>
      </c>
      <c r="E99" s="72" t="s">
        <v>1684</v>
      </c>
      <c r="F99" s="72" t="s">
        <v>55</v>
      </c>
      <c r="H99" s="72" t="s">
        <v>3170</v>
      </c>
      <c r="I99" s="72" t="s">
        <v>3171</v>
      </c>
      <c r="J99" s="72" t="s">
        <v>3172</v>
      </c>
      <c r="K99" s="72" t="s">
        <v>47</v>
      </c>
      <c r="L99">
        <v>4</v>
      </c>
      <c r="M99" s="72" t="s">
        <v>31</v>
      </c>
      <c r="N99" s="72" t="s">
        <v>2974</v>
      </c>
      <c r="O99" s="72" t="s">
        <v>48</v>
      </c>
      <c r="P99" s="72" t="s">
        <v>33</v>
      </c>
      <c r="Q99" s="72" t="s">
        <v>36</v>
      </c>
      <c r="R99" s="72" t="s">
        <v>35</v>
      </c>
      <c r="S99" s="72" t="s">
        <v>1406</v>
      </c>
      <c r="T99" s="72" t="s">
        <v>36</v>
      </c>
      <c r="U99" s="72" t="s">
        <v>44</v>
      </c>
      <c r="V99" s="72" t="s">
        <v>37</v>
      </c>
      <c r="W99" s="72" t="s">
        <v>1407</v>
      </c>
      <c r="X99" s="72" t="s">
        <v>71</v>
      </c>
      <c r="Y99" s="72" t="s">
        <v>45</v>
      </c>
      <c r="Z99" s="72" t="s">
        <v>3173</v>
      </c>
    </row>
    <row r="100" spans="1:26" x14ac:dyDescent="0.25">
      <c r="A100" s="44">
        <v>43669</v>
      </c>
      <c r="B100">
        <v>5811</v>
      </c>
      <c r="C100">
        <v>6276</v>
      </c>
      <c r="D100" s="72" t="s">
        <v>3186</v>
      </c>
      <c r="E100" s="72" t="s">
        <v>707</v>
      </c>
      <c r="F100" s="72" t="s">
        <v>123</v>
      </c>
      <c r="G100" s="45">
        <v>0.75</v>
      </c>
      <c r="H100" s="72" t="s">
        <v>3187</v>
      </c>
      <c r="I100" s="72" t="s">
        <v>3188</v>
      </c>
      <c r="J100" s="72" t="s">
        <v>3189</v>
      </c>
      <c r="K100" s="72" t="s">
        <v>47</v>
      </c>
      <c r="L100">
        <v>13</v>
      </c>
      <c r="M100" s="72" t="s">
        <v>31</v>
      </c>
      <c r="N100" s="72" t="s">
        <v>36</v>
      </c>
      <c r="O100" s="72" t="s">
        <v>36</v>
      </c>
      <c r="P100" s="72" t="s">
        <v>33</v>
      </c>
      <c r="Q100" s="72" t="s">
        <v>36</v>
      </c>
      <c r="R100" s="72" t="s">
        <v>76</v>
      </c>
      <c r="S100" s="72" t="s">
        <v>723</v>
      </c>
      <c r="T100" s="72" t="s">
        <v>863</v>
      </c>
      <c r="U100" s="72" t="s">
        <v>109</v>
      </c>
      <c r="V100" s="72" t="s">
        <v>66</v>
      </c>
      <c r="W100" s="72" t="s">
        <v>54</v>
      </c>
      <c r="X100" s="72" t="s">
        <v>36</v>
      </c>
      <c r="Y100" s="72" t="s">
        <v>108</v>
      </c>
      <c r="Z100" s="72" t="s">
        <v>3190</v>
      </c>
    </row>
    <row r="101" spans="1:26" x14ac:dyDescent="0.25">
      <c r="A101" s="44">
        <v>43669</v>
      </c>
      <c r="B101">
        <v>5810</v>
      </c>
      <c r="C101">
        <v>6275</v>
      </c>
      <c r="D101" s="72" t="s">
        <v>3193</v>
      </c>
      <c r="E101" s="72" t="s">
        <v>693</v>
      </c>
      <c r="F101" s="72" t="s">
        <v>123</v>
      </c>
      <c r="G101" s="45">
        <v>0.75</v>
      </c>
      <c r="H101" s="72" t="s">
        <v>3194</v>
      </c>
      <c r="I101" s="72" t="s">
        <v>3195</v>
      </c>
      <c r="J101" s="72" t="s">
        <v>3196</v>
      </c>
      <c r="K101" s="72" t="s">
        <v>47</v>
      </c>
      <c r="L101">
        <v>3</v>
      </c>
      <c r="M101" s="72" t="s">
        <v>31</v>
      </c>
      <c r="N101" s="72" t="s">
        <v>672</v>
      </c>
      <c r="O101" s="72" t="s">
        <v>48</v>
      </c>
      <c r="P101" s="72" t="s">
        <v>33</v>
      </c>
      <c r="Q101" s="72" t="s">
        <v>36</v>
      </c>
      <c r="R101" s="72" t="s">
        <v>76</v>
      </c>
      <c r="S101" s="72" t="s">
        <v>501</v>
      </c>
      <c r="T101" s="72" t="s">
        <v>863</v>
      </c>
      <c r="U101" s="72" t="s">
        <v>70</v>
      </c>
      <c r="V101" s="72" t="s">
        <v>37</v>
      </c>
      <c r="W101" s="72" t="s">
        <v>38</v>
      </c>
      <c r="X101" s="72" t="s">
        <v>71</v>
      </c>
      <c r="Y101" s="72" t="s">
        <v>40</v>
      </c>
      <c r="Z101" s="72" t="s">
        <v>3190</v>
      </c>
    </row>
    <row r="102" spans="1:26" x14ac:dyDescent="0.25">
      <c r="A102" s="44">
        <v>43668</v>
      </c>
      <c r="B102">
        <v>5901</v>
      </c>
      <c r="C102">
        <v>6371</v>
      </c>
      <c r="D102" s="72" t="s">
        <v>6539</v>
      </c>
      <c r="E102" s="72" t="s">
        <v>297</v>
      </c>
      <c r="F102" s="72" t="s">
        <v>46</v>
      </c>
      <c r="H102" s="72" t="s">
        <v>6540</v>
      </c>
      <c r="I102" s="72" t="s">
        <v>6541</v>
      </c>
      <c r="J102" s="72" t="s">
        <v>6542</v>
      </c>
      <c r="K102" s="72" t="s">
        <v>30</v>
      </c>
      <c r="L102">
        <v>7</v>
      </c>
      <c r="M102" s="72" t="s">
        <v>154</v>
      </c>
      <c r="N102" s="72" t="s">
        <v>36</v>
      </c>
      <c r="O102" s="72" t="s">
        <v>133</v>
      </c>
      <c r="P102" s="72" t="s">
        <v>33</v>
      </c>
      <c r="Q102" s="72" t="s">
        <v>36</v>
      </c>
      <c r="R102" s="72" t="s">
        <v>76</v>
      </c>
      <c r="S102" s="72" t="s">
        <v>723</v>
      </c>
      <c r="T102" s="72" t="s">
        <v>863</v>
      </c>
      <c r="U102" s="72" t="s">
        <v>109</v>
      </c>
      <c r="V102" s="72" t="s">
        <v>66</v>
      </c>
      <c r="W102" s="72" t="s">
        <v>54</v>
      </c>
      <c r="X102" s="72" t="s">
        <v>107</v>
      </c>
      <c r="Y102" s="72" t="s">
        <v>108</v>
      </c>
      <c r="Z102" s="72" t="s">
        <v>6543</v>
      </c>
    </row>
    <row r="103" spans="1:26" x14ac:dyDescent="0.25">
      <c r="A103" s="44">
        <v>43667</v>
      </c>
      <c r="B103">
        <v>5790</v>
      </c>
      <c r="C103">
        <v>6255</v>
      </c>
      <c r="D103" s="72" t="s">
        <v>2881</v>
      </c>
      <c r="E103" s="72" t="s">
        <v>1355</v>
      </c>
      <c r="F103" s="72" t="s">
        <v>46</v>
      </c>
      <c r="G103" s="45">
        <v>0.79166666666666663</v>
      </c>
      <c r="H103" s="72" t="s">
        <v>2882</v>
      </c>
      <c r="I103" s="72" t="s">
        <v>2883</v>
      </c>
      <c r="J103" s="72" t="s">
        <v>2884</v>
      </c>
      <c r="K103" s="72" t="s">
        <v>47</v>
      </c>
      <c r="L103">
        <v>3</v>
      </c>
      <c r="M103" s="72" t="s">
        <v>31</v>
      </c>
      <c r="N103" s="72" t="s">
        <v>672</v>
      </c>
      <c r="O103" s="72" t="s">
        <v>48</v>
      </c>
      <c r="P103" s="72" t="s">
        <v>33</v>
      </c>
      <c r="Q103" s="72" t="s">
        <v>36</v>
      </c>
      <c r="R103" s="72" t="s">
        <v>35</v>
      </c>
      <c r="S103" s="72" t="s">
        <v>2885</v>
      </c>
      <c r="T103" s="72" t="s">
        <v>36</v>
      </c>
      <c r="U103" s="72" t="s">
        <v>70</v>
      </c>
      <c r="V103" s="72" t="s">
        <v>37</v>
      </c>
      <c r="W103" s="72" t="s">
        <v>38</v>
      </c>
      <c r="X103" s="72" t="s">
        <v>71</v>
      </c>
      <c r="Y103" s="72" t="s">
        <v>40</v>
      </c>
      <c r="Z103" s="72" t="s">
        <v>2886</v>
      </c>
    </row>
    <row r="104" spans="1:26" x14ac:dyDescent="0.25">
      <c r="A104" s="44">
        <v>43666</v>
      </c>
      <c r="B104">
        <v>5781</v>
      </c>
      <c r="C104">
        <v>6242</v>
      </c>
      <c r="D104" s="72" t="s">
        <v>2903</v>
      </c>
      <c r="E104" s="72" t="s">
        <v>364</v>
      </c>
      <c r="F104" s="72" t="s">
        <v>364</v>
      </c>
      <c r="G104" s="45">
        <v>0.55555555555555558</v>
      </c>
      <c r="H104" s="72" t="s">
        <v>2904</v>
      </c>
      <c r="I104" s="72" t="s">
        <v>2905</v>
      </c>
      <c r="J104" s="72" t="s">
        <v>2906</v>
      </c>
      <c r="K104" s="72" t="s">
        <v>47</v>
      </c>
      <c r="L104">
        <v>9</v>
      </c>
      <c r="M104" s="72" t="s">
        <v>31</v>
      </c>
      <c r="N104" s="72" t="s">
        <v>36</v>
      </c>
      <c r="O104" s="72" t="s">
        <v>36</v>
      </c>
      <c r="P104" s="72" t="s">
        <v>33</v>
      </c>
      <c r="Q104" s="72" t="s">
        <v>36</v>
      </c>
      <c r="R104" s="72" t="s">
        <v>76</v>
      </c>
      <c r="S104" s="72" t="s">
        <v>43</v>
      </c>
      <c r="T104" s="72" t="s">
        <v>36</v>
      </c>
      <c r="U104" s="72" t="s">
        <v>70</v>
      </c>
      <c r="V104" s="72" t="s">
        <v>37</v>
      </c>
      <c r="W104" s="72" t="s">
        <v>54</v>
      </c>
      <c r="X104" s="72" t="s">
        <v>39</v>
      </c>
      <c r="Y104" s="72" t="s">
        <v>40</v>
      </c>
      <c r="Z104" s="72" t="s">
        <v>2907</v>
      </c>
    </row>
    <row r="105" spans="1:26" x14ac:dyDescent="0.25">
      <c r="A105" s="44">
        <v>43666</v>
      </c>
      <c r="B105">
        <v>5780</v>
      </c>
      <c r="C105">
        <v>6240</v>
      </c>
      <c r="D105" s="72" t="s">
        <v>2908</v>
      </c>
      <c r="E105" s="72" t="s">
        <v>364</v>
      </c>
      <c r="F105" s="72" t="s">
        <v>364</v>
      </c>
      <c r="G105" s="45">
        <v>0.66666666666666663</v>
      </c>
      <c r="H105" s="72" t="s">
        <v>2909</v>
      </c>
      <c r="I105" s="72" t="s">
        <v>2910</v>
      </c>
      <c r="J105" s="72" t="s">
        <v>2911</v>
      </c>
      <c r="K105" s="72" t="s">
        <v>30</v>
      </c>
      <c r="L105">
        <v>15</v>
      </c>
      <c r="M105" s="72" t="s">
        <v>31</v>
      </c>
      <c r="N105" s="72" t="s">
        <v>459</v>
      </c>
      <c r="O105" s="72" t="s">
        <v>368</v>
      </c>
      <c r="P105" s="72" t="s">
        <v>49</v>
      </c>
      <c r="Q105" s="72" t="s">
        <v>2912</v>
      </c>
      <c r="R105" s="72" t="s">
        <v>50</v>
      </c>
      <c r="S105" s="72" t="s">
        <v>65</v>
      </c>
      <c r="T105" s="72" t="s">
        <v>75</v>
      </c>
      <c r="U105" s="72" t="s">
        <v>51</v>
      </c>
      <c r="V105" s="72" t="s">
        <v>66</v>
      </c>
      <c r="W105" s="72" t="s">
        <v>54</v>
      </c>
      <c r="X105" s="72" t="s">
        <v>107</v>
      </c>
      <c r="Y105" s="72" t="s">
        <v>108</v>
      </c>
      <c r="Z105" s="72" t="s">
        <v>2913</v>
      </c>
    </row>
    <row r="106" spans="1:26" x14ac:dyDescent="0.25">
      <c r="A106" s="44">
        <v>43666</v>
      </c>
      <c r="B106">
        <v>5780</v>
      </c>
      <c r="C106">
        <v>6241</v>
      </c>
      <c r="D106" s="72" t="s">
        <v>2908</v>
      </c>
      <c r="E106" s="72" t="s">
        <v>364</v>
      </c>
      <c r="F106" s="72" t="s">
        <v>364</v>
      </c>
      <c r="G106" s="45">
        <v>0.66666666666666663</v>
      </c>
      <c r="H106" s="72" t="s">
        <v>2909</v>
      </c>
      <c r="I106" s="72" t="s">
        <v>2910</v>
      </c>
      <c r="J106" s="72" t="s">
        <v>2911</v>
      </c>
      <c r="K106" s="72" t="s">
        <v>30</v>
      </c>
      <c r="L106">
        <v>15</v>
      </c>
      <c r="M106" s="72" t="s">
        <v>31</v>
      </c>
      <c r="N106" s="72" t="s">
        <v>459</v>
      </c>
      <c r="O106" s="72" t="s">
        <v>368</v>
      </c>
      <c r="P106" s="72" t="s">
        <v>49</v>
      </c>
      <c r="Q106" s="72" t="s">
        <v>2912</v>
      </c>
      <c r="R106" s="72" t="s">
        <v>50</v>
      </c>
      <c r="S106" s="72" t="s">
        <v>65</v>
      </c>
      <c r="T106" s="72" t="s">
        <v>75</v>
      </c>
      <c r="U106" s="72" t="s">
        <v>51</v>
      </c>
      <c r="V106" s="72" t="s">
        <v>66</v>
      </c>
      <c r="W106" s="72" t="s">
        <v>54</v>
      </c>
      <c r="X106" s="72" t="s">
        <v>107</v>
      </c>
      <c r="Y106" s="72" t="s">
        <v>108</v>
      </c>
      <c r="Z106" s="72" t="s">
        <v>2913</v>
      </c>
    </row>
    <row r="107" spans="1:26" x14ac:dyDescent="0.25">
      <c r="A107" s="44">
        <v>43666</v>
      </c>
      <c r="B107">
        <v>5777</v>
      </c>
      <c r="C107">
        <v>6236</v>
      </c>
      <c r="D107" s="72" t="s">
        <v>2921</v>
      </c>
      <c r="E107" s="72" t="s">
        <v>2922</v>
      </c>
      <c r="F107" s="72" t="s">
        <v>537</v>
      </c>
      <c r="G107" s="45">
        <v>0.70625000000000004</v>
      </c>
      <c r="H107" s="72" t="s">
        <v>2923</v>
      </c>
      <c r="I107" s="72" t="s">
        <v>2924</v>
      </c>
      <c r="J107" s="72" t="s">
        <v>2925</v>
      </c>
      <c r="K107" s="72" t="s">
        <v>47</v>
      </c>
      <c r="L107">
        <v>15</v>
      </c>
      <c r="M107" s="72" t="s">
        <v>2926</v>
      </c>
      <c r="N107" s="72" t="s">
        <v>437</v>
      </c>
      <c r="O107" s="72" t="s">
        <v>133</v>
      </c>
      <c r="P107" s="72" t="s">
        <v>33</v>
      </c>
      <c r="Q107" s="72" t="s">
        <v>36</v>
      </c>
      <c r="R107" s="72" t="s">
        <v>35</v>
      </c>
      <c r="S107" s="72" t="s">
        <v>152</v>
      </c>
      <c r="T107" s="72" t="s">
        <v>36</v>
      </c>
      <c r="U107" s="72" t="s">
        <v>51</v>
      </c>
      <c r="V107" s="72" t="s">
        <v>37</v>
      </c>
      <c r="W107" s="72" t="s">
        <v>54</v>
      </c>
      <c r="X107" s="72" t="s">
        <v>71</v>
      </c>
      <c r="Y107" s="72" t="s">
        <v>45</v>
      </c>
      <c r="Z107" s="72" t="s">
        <v>2927</v>
      </c>
    </row>
    <row r="108" spans="1:26" x14ac:dyDescent="0.25">
      <c r="A108" s="44">
        <v>43664</v>
      </c>
      <c r="B108">
        <v>5775</v>
      </c>
      <c r="C108">
        <v>6234</v>
      </c>
      <c r="D108" s="72" t="s">
        <v>2942</v>
      </c>
      <c r="E108" s="72" t="s">
        <v>297</v>
      </c>
      <c r="F108" s="72" t="s">
        <v>46</v>
      </c>
      <c r="H108" s="72" t="s">
        <v>2943</v>
      </c>
      <c r="I108" s="72" t="s">
        <v>2944</v>
      </c>
      <c r="J108" s="72" t="s">
        <v>2945</v>
      </c>
      <c r="K108" s="72" t="s">
        <v>30</v>
      </c>
      <c r="L108">
        <v>5</v>
      </c>
      <c r="M108" s="72" t="s">
        <v>119</v>
      </c>
      <c r="N108" s="72" t="s">
        <v>36</v>
      </c>
      <c r="O108" s="72" t="s">
        <v>53</v>
      </c>
      <c r="P108" s="72" t="s">
        <v>33</v>
      </c>
      <c r="Q108" s="72" t="s">
        <v>672</v>
      </c>
      <c r="R108" s="72" t="s">
        <v>35</v>
      </c>
      <c r="S108" s="72" t="s">
        <v>1637</v>
      </c>
      <c r="T108" s="72" t="s">
        <v>863</v>
      </c>
      <c r="U108" s="72" t="s">
        <v>109</v>
      </c>
      <c r="V108" s="72" t="s">
        <v>66</v>
      </c>
      <c r="W108" s="72" t="s">
        <v>54</v>
      </c>
      <c r="X108" s="72" t="s">
        <v>39</v>
      </c>
      <c r="Y108" s="72" t="s">
        <v>40</v>
      </c>
      <c r="Z108" s="72" t="s">
        <v>2946</v>
      </c>
    </row>
    <row r="109" spans="1:26" x14ac:dyDescent="0.25">
      <c r="A109" s="44">
        <v>43664</v>
      </c>
      <c r="B109">
        <v>5773</v>
      </c>
      <c r="C109">
        <v>6232</v>
      </c>
      <c r="D109" s="72" t="s">
        <v>2947</v>
      </c>
      <c r="E109" s="72" t="s">
        <v>947</v>
      </c>
      <c r="F109" s="72" t="s">
        <v>327</v>
      </c>
      <c r="G109" s="45">
        <v>0.80208333333333337</v>
      </c>
      <c r="H109" s="72" t="s">
        <v>2948</v>
      </c>
      <c r="I109" s="72" t="s">
        <v>2949</v>
      </c>
      <c r="J109" s="72" t="s">
        <v>2950</v>
      </c>
      <c r="K109" s="72" t="s">
        <v>30</v>
      </c>
      <c r="L109">
        <v>4</v>
      </c>
      <c r="M109" s="72" t="s">
        <v>2951</v>
      </c>
      <c r="N109" s="72" t="s">
        <v>672</v>
      </c>
      <c r="O109" s="72" t="s">
        <v>133</v>
      </c>
      <c r="P109" s="72" t="s">
        <v>33</v>
      </c>
      <c r="Q109" s="72" t="s">
        <v>36</v>
      </c>
      <c r="R109" s="72" t="s">
        <v>76</v>
      </c>
      <c r="S109" s="72" t="s">
        <v>2952</v>
      </c>
      <c r="T109" s="72" t="s">
        <v>863</v>
      </c>
      <c r="U109" s="72" t="s">
        <v>109</v>
      </c>
      <c r="V109" s="72" t="s">
        <v>66</v>
      </c>
      <c r="W109" s="72" t="s">
        <v>54</v>
      </c>
      <c r="X109" s="72" t="s">
        <v>107</v>
      </c>
      <c r="Y109" s="72" t="s">
        <v>108</v>
      </c>
      <c r="Z109" s="72" t="s">
        <v>2953</v>
      </c>
    </row>
    <row r="110" spans="1:26" x14ac:dyDescent="0.25">
      <c r="A110" s="44">
        <v>43662</v>
      </c>
      <c r="B110">
        <v>5968</v>
      </c>
      <c r="C110">
        <v>6495</v>
      </c>
      <c r="D110" s="72" t="s">
        <v>4277</v>
      </c>
      <c r="E110" s="72" t="s">
        <v>80</v>
      </c>
      <c r="F110" s="72" t="s">
        <v>80</v>
      </c>
      <c r="G110" s="45">
        <v>0.5</v>
      </c>
      <c r="H110" s="72" t="s">
        <v>4278</v>
      </c>
      <c r="I110" s="72" t="s">
        <v>4279</v>
      </c>
      <c r="J110" s="72" t="s">
        <v>4280</v>
      </c>
      <c r="K110" s="72" t="s">
        <v>47</v>
      </c>
      <c r="L110">
        <v>10</v>
      </c>
      <c r="M110" s="72" t="s">
        <v>31</v>
      </c>
      <c r="N110" s="72" t="s">
        <v>459</v>
      </c>
      <c r="O110" s="72" t="s">
        <v>36</v>
      </c>
      <c r="P110" s="72" t="s">
        <v>49</v>
      </c>
      <c r="Q110" s="72" t="s">
        <v>36</v>
      </c>
      <c r="R110" s="72" t="s">
        <v>50</v>
      </c>
      <c r="S110" s="72" t="s">
        <v>65</v>
      </c>
      <c r="T110" s="72" t="s">
        <v>36</v>
      </c>
      <c r="U110" s="72" t="s">
        <v>51</v>
      </c>
      <c r="V110" s="72" t="s">
        <v>66</v>
      </c>
      <c r="W110" s="72" t="s">
        <v>54</v>
      </c>
      <c r="X110" s="72" t="s">
        <v>107</v>
      </c>
      <c r="Y110" s="72" t="s">
        <v>108</v>
      </c>
      <c r="Z110" s="72" t="s">
        <v>4281</v>
      </c>
    </row>
    <row r="111" spans="1:26" x14ac:dyDescent="0.25">
      <c r="A111" s="44">
        <v>43662</v>
      </c>
      <c r="B111">
        <v>5968</v>
      </c>
      <c r="C111">
        <v>6496</v>
      </c>
      <c r="D111" s="72" t="s">
        <v>4277</v>
      </c>
      <c r="E111" s="72" t="s">
        <v>80</v>
      </c>
      <c r="F111" s="72" t="s">
        <v>80</v>
      </c>
      <c r="G111" s="45">
        <v>0.5</v>
      </c>
      <c r="H111" s="72" t="s">
        <v>4278</v>
      </c>
      <c r="I111" s="72" t="s">
        <v>4279</v>
      </c>
      <c r="J111" s="72" t="s">
        <v>4280</v>
      </c>
      <c r="K111" s="72" t="s">
        <v>47</v>
      </c>
      <c r="L111">
        <v>8</v>
      </c>
      <c r="M111" s="72" t="s">
        <v>31</v>
      </c>
      <c r="N111" s="72" t="s">
        <v>459</v>
      </c>
      <c r="O111" s="72" t="s">
        <v>36</v>
      </c>
      <c r="P111" s="72" t="s">
        <v>49</v>
      </c>
      <c r="Q111" s="72" t="s">
        <v>36</v>
      </c>
      <c r="R111" s="72" t="s">
        <v>50</v>
      </c>
      <c r="S111" s="72" t="s">
        <v>65</v>
      </c>
      <c r="T111" s="72" t="s">
        <v>36</v>
      </c>
      <c r="U111" s="72" t="s">
        <v>51</v>
      </c>
      <c r="V111" s="72" t="s">
        <v>66</v>
      </c>
      <c r="W111" s="72" t="s">
        <v>54</v>
      </c>
      <c r="X111" s="72" t="s">
        <v>107</v>
      </c>
      <c r="Y111" s="72" t="s">
        <v>108</v>
      </c>
      <c r="Z111" s="72" t="s">
        <v>4281</v>
      </c>
    </row>
    <row r="112" spans="1:26" x14ac:dyDescent="0.25">
      <c r="A112" s="44">
        <v>43661</v>
      </c>
      <c r="B112">
        <v>5750</v>
      </c>
      <c r="C112">
        <v>6207</v>
      </c>
      <c r="D112" s="72" t="s">
        <v>2749</v>
      </c>
      <c r="E112" s="72" t="s">
        <v>1248</v>
      </c>
      <c r="F112" s="72" t="s">
        <v>1248</v>
      </c>
      <c r="G112" s="45">
        <v>0.68055555555555558</v>
      </c>
      <c r="H112" s="72" t="s">
        <v>2750</v>
      </c>
      <c r="I112" s="72" t="s">
        <v>2751</v>
      </c>
      <c r="J112" s="72" t="s">
        <v>2752</v>
      </c>
      <c r="K112" s="72" t="s">
        <v>47</v>
      </c>
      <c r="L112">
        <v>6</v>
      </c>
      <c r="M112" s="72" t="s">
        <v>31</v>
      </c>
      <c r="N112" s="72" t="s">
        <v>36</v>
      </c>
      <c r="O112" s="72" t="s">
        <v>48</v>
      </c>
      <c r="P112" s="72" t="s">
        <v>33</v>
      </c>
      <c r="Q112" s="72" t="s">
        <v>36</v>
      </c>
      <c r="R112" s="72" t="s">
        <v>76</v>
      </c>
      <c r="S112" s="72" t="s">
        <v>1637</v>
      </c>
      <c r="T112" s="72" t="s">
        <v>863</v>
      </c>
      <c r="U112" s="72" t="s">
        <v>109</v>
      </c>
      <c r="V112" s="72" t="s">
        <v>66</v>
      </c>
      <c r="W112" s="72" t="s">
        <v>54</v>
      </c>
      <c r="X112" s="72" t="s">
        <v>107</v>
      </c>
      <c r="Y112" s="72" t="s">
        <v>108</v>
      </c>
      <c r="Z112" s="72" t="s">
        <v>2753</v>
      </c>
    </row>
    <row r="113" spans="1:26" x14ac:dyDescent="0.25">
      <c r="A113" s="44">
        <v>43660</v>
      </c>
      <c r="B113">
        <v>5776</v>
      </c>
      <c r="C113">
        <v>6235</v>
      </c>
      <c r="D113" s="72" t="s">
        <v>3090</v>
      </c>
      <c r="E113" s="72" t="s">
        <v>297</v>
      </c>
      <c r="F113" s="72" t="s">
        <v>46</v>
      </c>
      <c r="H113" s="72" t="s">
        <v>2943</v>
      </c>
      <c r="I113" s="72" t="s">
        <v>2944</v>
      </c>
      <c r="J113" s="72" t="s">
        <v>3091</v>
      </c>
      <c r="K113" s="72" t="s">
        <v>30</v>
      </c>
      <c r="L113">
        <v>2</v>
      </c>
      <c r="M113" s="72" t="s">
        <v>31</v>
      </c>
      <c r="N113" s="72" t="s">
        <v>672</v>
      </c>
      <c r="O113" s="72" t="s">
        <v>36</v>
      </c>
      <c r="P113" s="72" t="s">
        <v>49</v>
      </c>
      <c r="Q113" s="72" t="s">
        <v>36</v>
      </c>
      <c r="R113" s="72" t="s">
        <v>56</v>
      </c>
      <c r="S113" s="72" t="s">
        <v>862</v>
      </c>
      <c r="T113" s="72" t="s">
        <v>863</v>
      </c>
      <c r="U113" s="72" t="s">
        <v>51</v>
      </c>
      <c r="V113" s="72" t="s">
        <v>66</v>
      </c>
      <c r="W113" s="72" t="s">
        <v>54</v>
      </c>
      <c r="X113" s="72" t="s">
        <v>107</v>
      </c>
      <c r="Y113" s="72" t="s">
        <v>108</v>
      </c>
      <c r="Z113" s="72" t="s">
        <v>2946</v>
      </c>
    </row>
    <row r="114" spans="1:26" x14ac:dyDescent="0.25">
      <c r="A114" s="44">
        <v>43659</v>
      </c>
      <c r="B114">
        <v>5796</v>
      </c>
      <c r="C114">
        <v>6261</v>
      </c>
      <c r="D114" s="72" t="s">
        <v>3093</v>
      </c>
      <c r="E114" s="72" t="s">
        <v>74</v>
      </c>
      <c r="F114" s="72" t="s">
        <v>74</v>
      </c>
      <c r="G114" s="45">
        <v>0.74375000000000002</v>
      </c>
      <c r="H114" s="72" t="s">
        <v>3094</v>
      </c>
      <c r="I114" s="72" t="s">
        <v>3095</v>
      </c>
      <c r="J114" s="72" t="s">
        <v>3096</v>
      </c>
      <c r="K114" s="72" t="s">
        <v>47</v>
      </c>
      <c r="L114">
        <v>6</v>
      </c>
      <c r="M114" s="72" t="s">
        <v>31</v>
      </c>
      <c r="N114" s="72" t="s">
        <v>672</v>
      </c>
      <c r="O114" s="72" t="s">
        <v>48</v>
      </c>
      <c r="P114" s="72" t="s">
        <v>33</v>
      </c>
      <c r="Q114" s="72" t="s">
        <v>36</v>
      </c>
      <c r="R114" s="72" t="s">
        <v>76</v>
      </c>
      <c r="S114" s="72" t="s">
        <v>723</v>
      </c>
      <c r="T114" s="72" t="s">
        <v>863</v>
      </c>
      <c r="U114" s="72" t="s">
        <v>109</v>
      </c>
      <c r="V114" s="72" t="s">
        <v>66</v>
      </c>
      <c r="W114" s="72" t="s">
        <v>54</v>
      </c>
      <c r="X114" s="72" t="s">
        <v>107</v>
      </c>
      <c r="Y114" s="72" t="s">
        <v>108</v>
      </c>
      <c r="Z114" s="72" t="s">
        <v>3097</v>
      </c>
    </row>
    <row r="115" spans="1:26" x14ac:dyDescent="0.25">
      <c r="A115" s="44">
        <v>43659</v>
      </c>
      <c r="B115">
        <v>5716</v>
      </c>
      <c r="C115">
        <v>6168</v>
      </c>
      <c r="D115" s="72" t="s">
        <v>2090</v>
      </c>
      <c r="E115" s="72" t="s">
        <v>404</v>
      </c>
      <c r="F115" s="72" t="s">
        <v>405</v>
      </c>
      <c r="G115" s="45">
        <v>0.58333333333333337</v>
      </c>
      <c r="H115" s="72" t="s">
        <v>2091</v>
      </c>
      <c r="I115" s="72" t="s">
        <v>2092</v>
      </c>
      <c r="J115" s="72" t="s">
        <v>2093</v>
      </c>
      <c r="K115" s="72" t="s">
        <v>30</v>
      </c>
      <c r="L115">
        <v>4</v>
      </c>
      <c r="M115" s="72" t="s">
        <v>31</v>
      </c>
      <c r="N115" s="72" t="s">
        <v>672</v>
      </c>
      <c r="O115" s="72" t="s">
        <v>36</v>
      </c>
      <c r="P115" s="72" t="s">
        <v>33</v>
      </c>
      <c r="Q115" s="72" t="s">
        <v>36</v>
      </c>
      <c r="R115" s="72" t="s">
        <v>76</v>
      </c>
      <c r="S115" s="72" t="s">
        <v>723</v>
      </c>
      <c r="T115" s="72" t="s">
        <v>863</v>
      </c>
      <c r="U115" s="72" t="s">
        <v>109</v>
      </c>
      <c r="V115" s="72" t="s">
        <v>66</v>
      </c>
      <c r="W115" s="72" t="s">
        <v>54</v>
      </c>
      <c r="X115" s="72" t="s">
        <v>107</v>
      </c>
      <c r="Y115" s="72" t="s">
        <v>108</v>
      </c>
      <c r="Z115" s="72" t="s">
        <v>2094</v>
      </c>
    </row>
    <row r="116" spans="1:26" x14ac:dyDescent="0.25">
      <c r="A116" s="44">
        <v>43656</v>
      </c>
      <c r="B116">
        <v>5695</v>
      </c>
      <c r="C116">
        <v>6132</v>
      </c>
      <c r="D116" s="72" t="s">
        <v>5400</v>
      </c>
      <c r="E116" s="72" t="s">
        <v>80</v>
      </c>
      <c r="F116" s="72" t="s">
        <v>80</v>
      </c>
      <c r="G116" s="45">
        <v>0.78472222222222221</v>
      </c>
      <c r="H116" s="72" t="s">
        <v>5401</v>
      </c>
      <c r="I116" s="72" t="s">
        <v>5402</v>
      </c>
      <c r="J116" s="72" t="s">
        <v>2135</v>
      </c>
      <c r="K116" s="72" t="s">
        <v>47</v>
      </c>
      <c r="L116">
        <v>14</v>
      </c>
      <c r="M116" s="72" t="s">
        <v>31</v>
      </c>
      <c r="N116" s="72" t="s">
        <v>36</v>
      </c>
      <c r="O116" s="72" t="s">
        <v>48</v>
      </c>
      <c r="P116" s="72" t="s">
        <v>2136</v>
      </c>
      <c r="Q116" s="72" t="s">
        <v>36</v>
      </c>
      <c r="R116" s="72" t="s">
        <v>76</v>
      </c>
      <c r="S116" s="72" t="s">
        <v>723</v>
      </c>
      <c r="T116" s="72" t="s">
        <v>863</v>
      </c>
      <c r="U116" s="72" t="s">
        <v>51</v>
      </c>
      <c r="V116" s="72" t="s">
        <v>66</v>
      </c>
      <c r="W116" s="72" t="s">
        <v>54</v>
      </c>
      <c r="X116" s="72" t="s">
        <v>71</v>
      </c>
      <c r="Y116" s="72" t="s">
        <v>108</v>
      </c>
      <c r="Z116" s="72" t="s">
        <v>2137</v>
      </c>
    </row>
    <row r="117" spans="1:26" x14ac:dyDescent="0.25">
      <c r="A117" s="44">
        <v>43656</v>
      </c>
      <c r="B117">
        <v>5682</v>
      </c>
      <c r="C117">
        <v>6118</v>
      </c>
      <c r="D117" s="72" t="s">
        <v>2139</v>
      </c>
      <c r="E117" s="72" t="s">
        <v>297</v>
      </c>
      <c r="F117" s="72" t="s">
        <v>46</v>
      </c>
      <c r="G117" s="45">
        <v>0.79166666666666663</v>
      </c>
      <c r="H117" s="72" t="s">
        <v>5403</v>
      </c>
      <c r="I117" s="72" t="s">
        <v>5404</v>
      </c>
      <c r="J117" s="72" t="s">
        <v>2140</v>
      </c>
      <c r="K117" s="72" t="s">
        <v>47</v>
      </c>
      <c r="L117">
        <v>3</v>
      </c>
      <c r="M117" s="72" t="s">
        <v>31</v>
      </c>
      <c r="N117" s="72" t="s">
        <v>36</v>
      </c>
      <c r="O117" s="72" t="s">
        <v>48</v>
      </c>
      <c r="P117" s="72" t="s">
        <v>33</v>
      </c>
      <c r="Q117" s="72" t="s">
        <v>36</v>
      </c>
      <c r="R117" s="72" t="s">
        <v>76</v>
      </c>
      <c r="S117" s="72" t="s">
        <v>1637</v>
      </c>
      <c r="T117" s="72" t="s">
        <v>863</v>
      </c>
      <c r="U117" s="72" t="s">
        <v>109</v>
      </c>
      <c r="V117" s="72" t="s">
        <v>37</v>
      </c>
      <c r="W117" s="72" t="s">
        <v>54</v>
      </c>
      <c r="X117" s="72" t="s">
        <v>107</v>
      </c>
      <c r="Y117" s="72" t="s">
        <v>108</v>
      </c>
      <c r="Z117" s="72" t="s">
        <v>2141</v>
      </c>
    </row>
    <row r="118" spans="1:26" x14ac:dyDescent="0.25">
      <c r="A118" s="44">
        <v>43652</v>
      </c>
      <c r="B118">
        <v>5729</v>
      </c>
      <c r="C118">
        <v>6180</v>
      </c>
      <c r="D118" s="72" t="s">
        <v>2231</v>
      </c>
      <c r="E118" s="72" t="s">
        <v>156</v>
      </c>
      <c r="F118" s="72" t="s">
        <v>123</v>
      </c>
      <c r="H118" s="72" t="s">
        <v>2232</v>
      </c>
      <c r="I118" s="72" t="s">
        <v>2233</v>
      </c>
      <c r="J118" s="72" t="s">
        <v>2234</v>
      </c>
      <c r="K118" s="72" t="s">
        <v>47</v>
      </c>
      <c r="L118">
        <v>17</v>
      </c>
      <c r="M118" s="72" t="s">
        <v>130</v>
      </c>
      <c r="N118" s="72" t="s">
        <v>32</v>
      </c>
      <c r="O118" s="72" t="s">
        <v>53</v>
      </c>
      <c r="P118" s="72" t="s">
        <v>62</v>
      </c>
      <c r="Q118" s="72" t="s">
        <v>492</v>
      </c>
      <c r="R118" s="72" t="s">
        <v>35</v>
      </c>
      <c r="S118" s="72" t="s">
        <v>3823</v>
      </c>
      <c r="T118" s="72" t="s">
        <v>36</v>
      </c>
      <c r="U118" s="72" t="s">
        <v>44</v>
      </c>
      <c r="V118" s="72" t="s">
        <v>37</v>
      </c>
      <c r="W118" s="72" t="s">
        <v>38</v>
      </c>
      <c r="X118" s="72" t="s">
        <v>39</v>
      </c>
      <c r="Y118" s="72" t="s">
        <v>45</v>
      </c>
      <c r="Z118" s="72" t="s">
        <v>2235</v>
      </c>
    </row>
    <row r="119" spans="1:26" x14ac:dyDescent="0.25">
      <c r="A119" s="44">
        <v>43651</v>
      </c>
      <c r="B119">
        <v>5797</v>
      </c>
      <c r="C119">
        <v>6262</v>
      </c>
      <c r="D119" s="72" t="s">
        <v>3110</v>
      </c>
      <c r="E119" s="72" t="s">
        <v>74</v>
      </c>
      <c r="F119" s="72" t="s">
        <v>74</v>
      </c>
      <c r="G119" s="45">
        <v>0.82291666666666663</v>
      </c>
      <c r="H119" s="72" t="s">
        <v>3111</v>
      </c>
      <c r="I119" s="72" t="s">
        <v>3112</v>
      </c>
      <c r="J119" s="72" t="s">
        <v>3113</v>
      </c>
      <c r="K119" s="72" t="s">
        <v>30</v>
      </c>
      <c r="L119">
        <v>12</v>
      </c>
      <c r="M119" s="72" t="s">
        <v>31</v>
      </c>
      <c r="N119" s="72" t="s">
        <v>672</v>
      </c>
      <c r="O119" s="72" t="s">
        <v>48</v>
      </c>
      <c r="P119" s="72" t="s">
        <v>33</v>
      </c>
      <c r="Q119" s="72" t="s">
        <v>36</v>
      </c>
      <c r="R119" s="72" t="s">
        <v>76</v>
      </c>
      <c r="S119" s="72" t="s">
        <v>501</v>
      </c>
      <c r="T119" s="72" t="s">
        <v>863</v>
      </c>
      <c r="U119" s="72" t="s">
        <v>70</v>
      </c>
      <c r="V119" s="72" t="s">
        <v>37</v>
      </c>
      <c r="W119" s="72" t="s">
        <v>54</v>
      </c>
      <c r="X119" s="72" t="s">
        <v>71</v>
      </c>
      <c r="Y119" s="72" t="s">
        <v>40</v>
      </c>
      <c r="Z119" s="72" t="s">
        <v>3114</v>
      </c>
    </row>
    <row r="120" spans="1:26" x14ac:dyDescent="0.25">
      <c r="A120" s="44">
        <v>43650</v>
      </c>
      <c r="B120">
        <v>5837</v>
      </c>
      <c r="C120">
        <v>6302</v>
      </c>
      <c r="D120" s="72" t="s">
        <v>3354</v>
      </c>
      <c r="E120" s="72" t="s">
        <v>111</v>
      </c>
      <c r="F120" s="72" t="s">
        <v>41</v>
      </c>
      <c r="G120" s="45">
        <v>0.80208333333333337</v>
      </c>
      <c r="H120" s="72" t="s">
        <v>3355</v>
      </c>
      <c r="I120" s="72" t="s">
        <v>3356</v>
      </c>
      <c r="J120" s="72" t="s">
        <v>3357</v>
      </c>
      <c r="K120" s="72" t="s">
        <v>30</v>
      </c>
      <c r="L120">
        <v>3</v>
      </c>
      <c r="M120" s="72" t="s">
        <v>31</v>
      </c>
      <c r="N120" s="72" t="s">
        <v>36</v>
      </c>
      <c r="O120" s="72" t="s">
        <v>36</v>
      </c>
      <c r="P120" s="72" t="s">
        <v>33</v>
      </c>
      <c r="Q120" s="72" t="s">
        <v>36</v>
      </c>
      <c r="R120" s="72" t="s">
        <v>76</v>
      </c>
      <c r="S120" s="72" t="s">
        <v>862</v>
      </c>
      <c r="T120" s="72" t="s">
        <v>863</v>
      </c>
      <c r="U120" s="72" t="s">
        <v>70</v>
      </c>
      <c r="V120" s="72" t="s">
        <v>37</v>
      </c>
      <c r="W120" s="72" t="s">
        <v>54</v>
      </c>
      <c r="X120" s="72" t="s">
        <v>71</v>
      </c>
      <c r="Y120" s="72" t="s">
        <v>40</v>
      </c>
      <c r="Z120" s="72" t="s">
        <v>3358</v>
      </c>
    </row>
    <row r="121" spans="1:26" x14ac:dyDescent="0.25">
      <c r="A121" s="44">
        <v>43649</v>
      </c>
      <c r="B121">
        <v>5825</v>
      </c>
      <c r="C121">
        <v>6290</v>
      </c>
      <c r="D121" s="72" t="s">
        <v>3321</v>
      </c>
      <c r="E121" s="72" t="s">
        <v>707</v>
      </c>
      <c r="F121" s="72" t="s">
        <v>123</v>
      </c>
      <c r="G121" s="45">
        <v>0.5</v>
      </c>
      <c r="H121" s="72" t="s">
        <v>3322</v>
      </c>
      <c r="I121" s="72" t="s">
        <v>3323</v>
      </c>
      <c r="J121" s="72" t="s">
        <v>3324</v>
      </c>
      <c r="K121" s="72" t="s">
        <v>47</v>
      </c>
      <c r="L121">
        <v>6</v>
      </c>
      <c r="M121" s="72" t="s">
        <v>31</v>
      </c>
      <c r="N121" s="72" t="s">
        <v>36</v>
      </c>
      <c r="O121" s="72" t="s">
        <v>48</v>
      </c>
      <c r="P121" s="72" t="s">
        <v>33</v>
      </c>
      <c r="Q121" s="72" t="s">
        <v>36</v>
      </c>
      <c r="R121" s="72" t="s">
        <v>76</v>
      </c>
      <c r="S121" s="72" t="s">
        <v>723</v>
      </c>
      <c r="T121" s="72" t="s">
        <v>863</v>
      </c>
      <c r="U121" s="72" t="s">
        <v>109</v>
      </c>
      <c r="V121" s="72" t="s">
        <v>66</v>
      </c>
      <c r="W121" s="72" t="s">
        <v>54</v>
      </c>
      <c r="X121" s="72" t="s">
        <v>107</v>
      </c>
      <c r="Y121" s="72" t="s">
        <v>108</v>
      </c>
      <c r="Z121" s="72" t="s">
        <v>3325</v>
      </c>
    </row>
    <row r="122" spans="1:26" x14ac:dyDescent="0.25">
      <c r="A122" s="44">
        <v>43649</v>
      </c>
      <c r="B122">
        <v>5674</v>
      </c>
      <c r="C122">
        <v>6108</v>
      </c>
      <c r="D122" s="72" t="s">
        <v>2313</v>
      </c>
      <c r="E122" s="72" t="s">
        <v>80</v>
      </c>
      <c r="F122" s="72" t="s">
        <v>80</v>
      </c>
      <c r="G122" s="45">
        <v>0.85416666666666663</v>
      </c>
      <c r="H122" s="72" t="s">
        <v>2314</v>
      </c>
      <c r="I122" s="72" t="s">
        <v>2315</v>
      </c>
      <c r="J122" s="72" t="s">
        <v>2798</v>
      </c>
      <c r="K122" s="72" t="s">
        <v>30</v>
      </c>
      <c r="L122">
        <v>10</v>
      </c>
      <c r="M122" s="72" t="s">
        <v>31</v>
      </c>
      <c r="N122" s="72" t="s">
        <v>36</v>
      </c>
      <c r="O122" s="72" t="s">
        <v>48</v>
      </c>
      <c r="P122" s="72" t="s">
        <v>33</v>
      </c>
      <c r="Q122" s="72" t="s">
        <v>672</v>
      </c>
      <c r="R122" s="72" t="s">
        <v>35</v>
      </c>
      <c r="S122" s="72" t="s">
        <v>152</v>
      </c>
      <c r="T122" s="72" t="s">
        <v>36</v>
      </c>
      <c r="U122" s="72" t="s">
        <v>82</v>
      </c>
      <c r="V122" s="72" t="s">
        <v>37</v>
      </c>
      <c r="W122" s="72" t="s">
        <v>38</v>
      </c>
      <c r="X122" s="72" t="s">
        <v>39</v>
      </c>
      <c r="Y122" s="72" t="s">
        <v>40</v>
      </c>
      <c r="Z122" s="72" t="s">
        <v>2316</v>
      </c>
    </row>
    <row r="123" spans="1:26" x14ac:dyDescent="0.25">
      <c r="A123" s="44">
        <v>43649</v>
      </c>
      <c r="B123">
        <v>5674</v>
      </c>
      <c r="C123">
        <v>6109</v>
      </c>
      <c r="D123" s="72" t="s">
        <v>2313</v>
      </c>
      <c r="E123" s="72" t="s">
        <v>80</v>
      </c>
      <c r="F123" s="72" t="s">
        <v>80</v>
      </c>
      <c r="G123" s="45">
        <v>0.85416666666666663</v>
      </c>
      <c r="H123" s="72" t="s">
        <v>2314</v>
      </c>
      <c r="I123" s="72" t="s">
        <v>2315</v>
      </c>
      <c r="J123" s="72" t="s">
        <v>2798</v>
      </c>
      <c r="K123" s="72" t="s">
        <v>30</v>
      </c>
      <c r="L123">
        <v>11</v>
      </c>
      <c r="M123" s="72" t="s">
        <v>31</v>
      </c>
      <c r="N123" s="72" t="s">
        <v>36</v>
      </c>
      <c r="O123" s="72" t="s">
        <v>48</v>
      </c>
      <c r="P123" s="72" t="s">
        <v>33</v>
      </c>
      <c r="Q123" s="72" t="s">
        <v>672</v>
      </c>
      <c r="R123" s="72" t="s">
        <v>35</v>
      </c>
      <c r="S123" s="72" t="s">
        <v>152</v>
      </c>
      <c r="T123" s="72" t="s">
        <v>36</v>
      </c>
      <c r="U123" s="72" t="s">
        <v>82</v>
      </c>
      <c r="V123" s="72" t="s">
        <v>37</v>
      </c>
      <c r="W123" s="72" t="s">
        <v>38</v>
      </c>
      <c r="X123" s="72" t="s">
        <v>39</v>
      </c>
      <c r="Y123" s="72" t="s">
        <v>40</v>
      </c>
      <c r="Z123" s="72" t="s">
        <v>2316</v>
      </c>
    </row>
    <row r="124" spans="1:26" x14ac:dyDescent="0.25">
      <c r="A124" s="44">
        <v>43647</v>
      </c>
      <c r="B124">
        <v>5839</v>
      </c>
      <c r="C124">
        <v>6304</v>
      </c>
      <c r="D124" s="72" t="s">
        <v>3361</v>
      </c>
      <c r="E124" s="72" t="s">
        <v>2253</v>
      </c>
      <c r="F124" s="72" t="s">
        <v>327</v>
      </c>
      <c r="G124" s="45">
        <v>0.70833333333333337</v>
      </c>
      <c r="H124" s="72" t="s">
        <v>3362</v>
      </c>
      <c r="I124" s="72" t="s">
        <v>3363</v>
      </c>
      <c r="J124" s="72" t="s">
        <v>3364</v>
      </c>
      <c r="K124" s="72" t="s">
        <v>47</v>
      </c>
      <c r="L124">
        <v>2</v>
      </c>
      <c r="M124" s="72" t="s">
        <v>31</v>
      </c>
      <c r="N124" s="72" t="s">
        <v>36</v>
      </c>
      <c r="O124" s="72" t="s">
        <v>36</v>
      </c>
      <c r="P124" s="72" t="s">
        <v>33</v>
      </c>
      <c r="Q124" s="72" t="s">
        <v>36</v>
      </c>
      <c r="R124" s="72" t="s">
        <v>35</v>
      </c>
      <c r="S124" s="72" t="s">
        <v>501</v>
      </c>
      <c r="T124" s="72" t="s">
        <v>863</v>
      </c>
      <c r="U124" s="72" t="s">
        <v>82</v>
      </c>
      <c r="V124" s="72" t="s">
        <v>37</v>
      </c>
      <c r="W124" s="72" t="s">
        <v>38</v>
      </c>
      <c r="X124" s="72" t="s">
        <v>71</v>
      </c>
      <c r="Y124" s="72" t="s">
        <v>40</v>
      </c>
      <c r="Z124" s="72" t="s">
        <v>3365</v>
      </c>
    </row>
    <row r="125" spans="1:26" x14ac:dyDescent="0.25">
      <c r="A125" s="44">
        <v>43647</v>
      </c>
      <c r="B125">
        <v>5705</v>
      </c>
      <c r="C125">
        <v>6145</v>
      </c>
      <c r="D125" s="72" t="s">
        <v>2365</v>
      </c>
      <c r="E125" s="72" t="s">
        <v>58</v>
      </c>
      <c r="F125" s="72" t="s">
        <v>59</v>
      </c>
      <c r="G125" s="45">
        <v>0.80208333333333337</v>
      </c>
      <c r="H125" s="72" t="s">
        <v>2366</v>
      </c>
      <c r="I125" s="72" t="s">
        <v>2367</v>
      </c>
      <c r="J125" s="72" t="s">
        <v>2368</v>
      </c>
      <c r="K125" s="72" t="s">
        <v>47</v>
      </c>
      <c r="L125">
        <v>9</v>
      </c>
      <c r="M125" s="72" t="s">
        <v>31</v>
      </c>
      <c r="N125" s="72" t="s">
        <v>459</v>
      </c>
      <c r="O125" s="72" t="s">
        <v>48</v>
      </c>
      <c r="P125" s="72" t="s">
        <v>49</v>
      </c>
      <c r="Q125" s="72" t="s">
        <v>36</v>
      </c>
      <c r="R125" s="72" t="s">
        <v>50</v>
      </c>
      <c r="S125" s="72" t="s">
        <v>3823</v>
      </c>
      <c r="T125" s="72" t="s">
        <v>36</v>
      </c>
      <c r="U125" s="72" t="s">
        <v>51</v>
      </c>
      <c r="V125" s="72" t="s">
        <v>37</v>
      </c>
      <c r="W125" s="72" t="s">
        <v>38</v>
      </c>
      <c r="X125" s="72" t="s">
        <v>39</v>
      </c>
      <c r="Y125" s="72" t="s">
        <v>52</v>
      </c>
      <c r="Z125" s="72" t="s">
        <v>2369</v>
      </c>
    </row>
    <row r="126" spans="1:26" x14ac:dyDescent="0.25">
      <c r="A126" s="44">
        <v>43647</v>
      </c>
      <c r="B126">
        <v>5705</v>
      </c>
      <c r="C126">
        <v>6146</v>
      </c>
      <c r="D126" s="72" t="s">
        <v>2365</v>
      </c>
      <c r="E126" s="72" t="s">
        <v>58</v>
      </c>
      <c r="F126" s="72" t="s">
        <v>59</v>
      </c>
      <c r="G126" s="45">
        <v>0.80208333333333337</v>
      </c>
      <c r="H126" s="72" t="s">
        <v>2366</v>
      </c>
      <c r="I126" s="72" t="s">
        <v>2367</v>
      </c>
      <c r="J126" s="72" t="s">
        <v>2368</v>
      </c>
      <c r="K126" s="72" t="s">
        <v>47</v>
      </c>
      <c r="L126">
        <v>10</v>
      </c>
      <c r="M126" s="72" t="s">
        <v>31</v>
      </c>
      <c r="N126" s="72" t="s">
        <v>459</v>
      </c>
      <c r="O126" s="72" t="s">
        <v>48</v>
      </c>
      <c r="P126" s="72" t="s">
        <v>49</v>
      </c>
      <c r="Q126" s="72" t="s">
        <v>36</v>
      </c>
      <c r="R126" s="72" t="s">
        <v>50</v>
      </c>
      <c r="S126" s="72" t="s">
        <v>3823</v>
      </c>
      <c r="T126" s="72" t="s">
        <v>36</v>
      </c>
      <c r="U126" s="72" t="s">
        <v>51</v>
      </c>
      <c r="V126" s="72" t="s">
        <v>37</v>
      </c>
      <c r="W126" s="72" t="s">
        <v>38</v>
      </c>
      <c r="X126" s="72" t="s">
        <v>39</v>
      </c>
      <c r="Y126" s="72" t="s">
        <v>52</v>
      </c>
      <c r="Z126" s="72" t="s">
        <v>2369</v>
      </c>
    </row>
    <row r="127" spans="1:26" x14ac:dyDescent="0.25">
      <c r="A127" s="44">
        <v>43647</v>
      </c>
      <c r="B127">
        <v>5672</v>
      </c>
      <c r="C127">
        <v>6106</v>
      </c>
      <c r="D127" s="72" t="s">
        <v>2379</v>
      </c>
      <c r="E127" s="72" t="s">
        <v>693</v>
      </c>
      <c r="F127" s="72" t="s">
        <v>123</v>
      </c>
      <c r="G127" s="45">
        <v>0.54166666666666663</v>
      </c>
      <c r="H127" s="72" t="s">
        <v>2380</v>
      </c>
      <c r="I127" s="72" t="s">
        <v>2381</v>
      </c>
      <c r="J127" s="72" t="s">
        <v>2382</v>
      </c>
      <c r="K127" s="72" t="s">
        <v>47</v>
      </c>
      <c r="L127">
        <v>8</v>
      </c>
      <c r="M127" s="72" t="s">
        <v>31</v>
      </c>
      <c r="N127" s="72" t="s">
        <v>1518</v>
      </c>
      <c r="O127" s="72" t="s">
        <v>48</v>
      </c>
      <c r="P127" s="72" t="s">
        <v>33</v>
      </c>
      <c r="Q127" s="72" t="s">
        <v>36</v>
      </c>
      <c r="R127" s="72" t="s">
        <v>35</v>
      </c>
      <c r="S127" s="72" t="s">
        <v>521</v>
      </c>
      <c r="T127" s="72" t="s">
        <v>863</v>
      </c>
      <c r="U127" s="72" t="s">
        <v>70</v>
      </c>
      <c r="V127" s="72" t="s">
        <v>37</v>
      </c>
      <c r="W127" s="72" t="s">
        <v>54</v>
      </c>
      <c r="X127" s="72" t="s">
        <v>71</v>
      </c>
      <c r="Y127" s="72" t="s">
        <v>40</v>
      </c>
      <c r="Z127" s="72" t="s">
        <v>2383</v>
      </c>
    </row>
    <row r="128" spans="1:26" x14ac:dyDescent="0.25">
      <c r="A128" s="44">
        <v>43646</v>
      </c>
      <c r="B128">
        <v>5698</v>
      </c>
      <c r="C128">
        <v>6136</v>
      </c>
      <c r="D128" s="72" t="s">
        <v>2402</v>
      </c>
      <c r="E128" s="72" t="s">
        <v>121</v>
      </c>
      <c r="F128" s="72" t="s">
        <v>122</v>
      </c>
      <c r="G128" s="45">
        <v>0.76736111111111116</v>
      </c>
      <c r="H128" s="72" t="s">
        <v>2403</v>
      </c>
      <c r="I128" s="72" t="s">
        <v>2404</v>
      </c>
      <c r="J128" s="72" t="s">
        <v>2405</v>
      </c>
      <c r="K128" s="72" t="s">
        <v>30</v>
      </c>
      <c r="L128">
        <v>3</v>
      </c>
      <c r="M128" s="72" t="s">
        <v>31</v>
      </c>
      <c r="N128" s="72" t="s">
        <v>36</v>
      </c>
      <c r="O128" s="72" t="s">
        <v>36</v>
      </c>
      <c r="P128" s="72" t="s">
        <v>33</v>
      </c>
      <c r="Q128" s="72" t="s">
        <v>36</v>
      </c>
      <c r="R128" s="72" t="s">
        <v>76</v>
      </c>
      <c r="S128" s="72" t="s">
        <v>723</v>
      </c>
      <c r="T128" s="72" t="s">
        <v>863</v>
      </c>
      <c r="U128" s="72" t="s">
        <v>109</v>
      </c>
      <c r="V128" s="72" t="s">
        <v>66</v>
      </c>
      <c r="W128" s="72" t="s">
        <v>54</v>
      </c>
      <c r="X128" s="72" t="s">
        <v>36</v>
      </c>
      <c r="Y128" s="72" t="s">
        <v>108</v>
      </c>
      <c r="Z128" s="72" t="s">
        <v>2398</v>
      </c>
    </row>
    <row r="129" spans="1:26" x14ac:dyDescent="0.25">
      <c r="A129" s="44">
        <v>43645</v>
      </c>
      <c r="B129">
        <v>5673</v>
      </c>
      <c r="C129">
        <v>6107</v>
      </c>
      <c r="D129" s="72" t="s">
        <v>2442</v>
      </c>
      <c r="E129" s="72" t="s">
        <v>121</v>
      </c>
      <c r="F129" s="72" t="s">
        <v>122</v>
      </c>
      <c r="G129" s="45">
        <v>0.52083333333333337</v>
      </c>
      <c r="H129" s="72" t="s">
        <v>2443</v>
      </c>
      <c r="I129" s="72" t="s">
        <v>2444</v>
      </c>
      <c r="J129" s="72" t="s">
        <v>2445</v>
      </c>
      <c r="K129" s="72" t="s">
        <v>30</v>
      </c>
      <c r="L129">
        <v>11</v>
      </c>
      <c r="M129" s="72" t="s">
        <v>31</v>
      </c>
      <c r="N129" s="72" t="s">
        <v>36</v>
      </c>
      <c r="O129" s="72" t="s">
        <v>385</v>
      </c>
      <c r="P129" s="72" t="s">
        <v>33</v>
      </c>
      <c r="Q129" s="72" t="s">
        <v>36</v>
      </c>
      <c r="R129" s="72" t="s">
        <v>35</v>
      </c>
      <c r="S129" s="72" t="s">
        <v>723</v>
      </c>
      <c r="T129" s="72" t="s">
        <v>863</v>
      </c>
      <c r="U129" s="72" t="s">
        <v>109</v>
      </c>
      <c r="V129" s="72" t="s">
        <v>66</v>
      </c>
      <c r="W129" s="72" t="s">
        <v>54</v>
      </c>
      <c r="X129" s="72" t="s">
        <v>71</v>
      </c>
      <c r="Y129" s="72" t="s">
        <v>108</v>
      </c>
      <c r="Z129" s="72" t="s">
        <v>2446</v>
      </c>
    </row>
    <row r="130" spans="1:26" x14ac:dyDescent="0.25">
      <c r="A130" s="44">
        <v>43644</v>
      </c>
      <c r="B130">
        <v>5688</v>
      </c>
      <c r="C130">
        <v>6125</v>
      </c>
      <c r="D130" s="72" t="s">
        <v>2457</v>
      </c>
      <c r="E130" s="72" t="s">
        <v>79</v>
      </c>
      <c r="F130" s="72" t="s">
        <v>59</v>
      </c>
      <c r="G130" s="45">
        <v>0.46875</v>
      </c>
      <c r="H130" s="72" t="s">
        <v>2458</v>
      </c>
      <c r="I130" s="72" t="s">
        <v>2459</v>
      </c>
      <c r="J130" s="72" t="s">
        <v>2460</v>
      </c>
      <c r="K130" s="72" t="s">
        <v>47</v>
      </c>
      <c r="L130">
        <v>15</v>
      </c>
      <c r="M130" s="72" t="s">
        <v>31</v>
      </c>
      <c r="N130" s="72" t="s">
        <v>459</v>
      </c>
      <c r="O130" s="72" t="s">
        <v>48</v>
      </c>
      <c r="P130" s="72" t="s">
        <v>49</v>
      </c>
      <c r="Q130" s="72" t="s">
        <v>36</v>
      </c>
      <c r="R130" s="72" t="s">
        <v>50</v>
      </c>
      <c r="S130" s="72" t="s">
        <v>3823</v>
      </c>
      <c r="T130" s="72" t="s">
        <v>36</v>
      </c>
      <c r="U130" s="72" t="s">
        <v>51</v>
      </c>
      <c r="V130" s="72" t="s">
        <v>37</v>
      </c>
      <c r="W130" s="72" t="s">
        <v>386</v>
      </c>
      <c r="X130" s="72" t="s">
        <v>71</v>
      </c>
      <c r="Y130" s="72" t="s">
        <v>52</v>
      </c>
      <c r="Z130" s="72" t="s">
        <v>2461</v>
      </c>
    </row>
    <row r="131" spans="1:26" x14ac:dyDescent="0.25">
      <c r="A131" s="44">
        <v>43643</v>
      </c>
      <c r="B131">
        <v>5687</v>
      </c>
      <c r="C131">
        <v>6124</v>
      </c>
      <c r="D131" s="72" t="s">
        <v>2477</v>
      </c>
      <c r="E131" s="72" t="s">
        <v>137</v>
      </c>
      <c r="F131" s="72" t="s">
        <v>122</v>
      </c>
      <c r="G131" s="45">
        <v>0.43402777777777779</v>
      </c>
      <c r="H131" s="72" t="s">
        <v>2478</v>
      </c>
      <c r="I131" s="72" t="s">
        <v>2479</v>
      </c>
      <c r="J131" s="72" t="s">
        <v>2480</v>
      </c>
      <c r="K131" s="72" t="s">
        <v>47</v>
      </c>
      <c r="L131">
        <v>8</v>
      </c>
      <c r="M131" s="72" t="s">
        <v>145</v>
      </c>
      <c r="N131" s="72" t="s">
        <v>519</v>
      </c>
      <c r="O131" s="72" t="s">
        <v>133</v>
      </c>
      <c r="P131" s="72" t="s">
        <v>49</v>
      </c>
      <c r="Q131" s="72" t="s">
        <v>36</v>
      </c>
      <c r="R131" s="72" t="s">
        <v>56</v>
      </c>
      <c r="S131" s="72" t="s">
        <v>862</v>
      </c>
      <c r="T131" s="72" t="s">
        <v>863</v>
      </c>
      <c r="U131" s="72" t="s">
        <v>51</v>
      </c>
      <c r="V131" s="72" t="s">
        <v>66</v>
      </c>
      <c r="W131" s="72" t="s">
        <v>54</v>
      </c>
      <c r="X131" s="72" t="s">
        <v>107</v>
      </c>
      <c r="Y131" s="72" t="s">
        <v>108</v>
      </c>
      <c r="Z131" s="72" t="s">
        <v>2481</v>
      </c>
    </row>
    <row r="132" spans="1:26" x14ac:dyDescent="0.25">
      <c r="A132" s="44">
        <v>43643</v>
      </c>
      <c r="B132">
        <v>5670</v>
      </c>
      <c r="C132">
        <v>6105</v>
      </c>
      <c r="D132" s="72" t="s">
        <v>2491</v>
      </c>
      <c r="E132" s="72" t="s">
        <v>1248</v>
      </c>
      <c r="F132" s="72" t="s">
        <v>1248</v>
      </c>
      <c r="G132" s="45">
        <v>0.75</v>
      </c>
      <c r="H132" s="72" t="s">
        <v>2492</v>
      </c>
      <c r="I132" s="72" t="s">
        <v>2493</v>
      </c>
      <c r="J132" s="72" t="s">
        <v>2494</v>
      </c>
      <c r="K132" s="72" t="s">
        <v>47</v>
      </c>
      <c r="L132">
        <v>8</v>
      </c>
      <c r="M132" s="72" t="s">
        <v>31</v>
      </c>
      <c r="N132" s="72" t="s">
        <v>36</v>
      </c>
      <c r="O132" s="72" t="s">
        <v>48</v>
      </c>
      <c r="P132" s="72" t="s">
        <v>33</v>
      </c>
      <c r="Q132" s="72" t="s">
        <v>36</v>
      </c>
      <c r="R132" s="72" t="s">
        <v>76</v>
      </c>
      <c r="S132" s="72" t="s">
        <v>723</v>
      </c>
      <c r="T132" s="72" t="s">
        <v>863</v>
      </c>
      <c r="U132" s="72" t="s">
        <v>109</v>
      </c>
      <c r="V132" s="72" t="s">
        <v>66</v>
      </c>
      <c r="W132" s="72" t="s">
        <v>54</v>
      </c>
      <c r="X132" s="72" t="s">
        <v>107</v>
      </c>
      <c r="Y132" s="72" t="s">
        <v>108</v>
      </c>
      <c r="Z132" s="72" t="s">
        <v>2495</v>
      </c>
    </row>
    <row r="133" spans="1:26" x14ac:dyDescent="0.25">
      <c r="A133" s="44">
        <v>43643</v>
      </c>
      <c r="B133">
        <v>5661</v>
      </c>
      <c r="C133">
        <v>6087</v>
      </c>
      <c r="D133" s="72" t="s">
        <v>2498</v>
      </c>
      <c r="E133" s="72" t="s">
        <v>699</v>
      </c>
      <c r="F133" s="72" t="s">
        <v>122</v>
      </c>
      <c r="G133" s="45">
        <v>0.79166666666666663</v>
      </c>
      <c r="H133" s="72" t="s">
        <v>2499</v>
      </c>
      <c r="I133" s="72" t="s">
        <v>2500</v>
      </c>
      <c r="J133" s="72" t="s">
        <v>2501</v>
      </c>
      <c r="K133" s="72" t="s">
        <v>47</v>
      </c>
      <c r="L133">
        <v>13</v>
      </c>
      <c r="M133" s="72" t="s">
        <v>31</v>
      </c>
      <c r="N133" s="72" t="s">
        <v>459</v>
      </c>
      <c r="O133" s="72" t="s">
        <v>48</v>
      </c>
      <c r="P133" s="72" t="s">
        <v>33</v>
      </c>
      <c r="Q133" s="72" t="s">
        <v>36</v>
      </c>
      <c r="R133" s="72" t="s">
        <v>76</v>
      </c>
      <c r="S133" s="72" t="s">
        <v>65</v>
      </c>
      <c r="T133" s="72" t="s">
        <v>36</v>
      </c>
      <c r="U133" s="72" t="s">
        <v>109</v>
      </c>
      <c r="V133" s="72" t="s">
        <v>66</v>
      </c>
      <c r="W133" s="72" t="s">
        <v>54</v>
      </c>
      <c r="X133" s="72" t="s">
        <v>71</v>
      </c>
      <c r="Y133" s="72" t="s">
        <v>108</v>
      </c>
      <c r="Z133" s="72" t="s">
        <v>2502</v>
      </c>
    </row>
    <row r="134" spans="1:26" x14ac:dyDescent="0.25">
      <c r="A134" s="44">
        <v>43641</v>
      </c>
      <c r="B134">
        <v>5679</v>
      </c>
      <c r="C134">
        <v>6115</v>
      </c>
      <c r="D134" s="72" t="s">
        <v>2537</v>
      </c>
      <c r="E134" s="72" t="s">
        <v>2253</v>
      </c>
      <c r="F134" s="72" t="s">
        <v>327</v>
      </c>
      <c r="H134" s="72" t="s">
        <v>2538</v>
      </c>
      <c r="I134" s="72" t="s">
        <v>2539</v>
      </c>
      <c r="J134" s="72" t="s">
        <v>2540</v>
      </c>
      <c r="K134" s="72" t="s">
        <v>47</v>
      </c>
      <c r="L134">
        <v>8</v>
      </c>
      <c r="M134" s="72" t="s">
        <v>31</v>
      </c>
      <c r="N134" s="72" t="s">
        <v>408</v>
      </c>
      <c r="O134" s="72" t="s">
        <v>36</v>
      </c>
      <c r="P134" s="72" t="s">
        <v>49</v>
      </c>
      <c r="Q134" s="72" t="s">
        <v>36</v>
      </c>
      <c r="R134" s="72" t="s">
        <v>50</v>
      </c>
      <c r="S134" s="72" t="s">
        <v>57</v>
      </c>
      <c r="T134" s="72" t="s">
        <v>36</v>
      </c>
      <c r="U134" s="72" t="s">
        <v>51</v>
      </c>
      <c r="V134" s="72" t="s">
        <v>37</v>
      </c>
      <c r="W134" s="72" t="s">
        <v>38</v>
      </c>
      <c r="X134" s="72" t="s">
        <v>71</v>
      </c>
      <c r="Y134" s="72" t="s">
        <v>52</v>
      </c>
      <c r="Z134" s="72" t="s">
        <v>2541</v>
      </c>
    </row>
    <row r="135" spans="1:26" x14ac:dyDescent="0.25">
      <c r="A135" s="44">
        <v>43641</v>
      </c>
      <c r="B135">
        <v>5679</v>
      </c>
      <c r="C135">
        <v>6116</v>
      </c>
      <c r="D135" s="72" t="s">
        <v>2537</v>
      </c>
      <c r="E135" s="72" t="s">
        <v>2253</v>
      </c>
      <c r="F135" s="72" t="s">
        <v>327</v>
      </c>
      <c r="H135" s="72" t="s">
        <v>2538</v>
      </c>
      <c r="I135" s="72" t="s">
        <v>2539</v>
      </c>
      <c r="J135" s="72" t="s">
        <v>2540</v>
      </c>
      <c r="K135" s="72" t="s">
        <v>47</v>
      </c>
      <c r="L135">
        <v>8</v>
      </c>
      <c r="M135" s="72" t="s">
        <v>31</v>
      </c>
      <c r="N135" s="72" t="s">
        <v>408</v>
      </c>
      <c r="O135" s="72" t="s">
        <v>36</v>
      </c>
      <c r="P135" s="72" t="s">
        <v>49</v>
      </c>
      <c r="Q135" s="72" t="s">
        <v>36</v>
      </c>
      <c r="R135" s="72" t="s">
        <v>50</v>
      </c>
      <c r="S135" s="72" t="s">
        <v>57</v>
      </c>
      <c r="T135" s="72" t="s">
        <v>36</v>
      </c>
      <c r="U135" s="72" t="s">
        <v>51</v>
      </c>
      <c r="V135" s="72" t="s">
        <v>37</v>
      </c>
      <c r="W135" s="72" t="s">
        <v>38</v>
      </c>
      <c r="X135" s="72" t="s">
        <v>71</v>
      </c>
      <c r="Y135" s="72" t="s">
        <v>52</v>
      </c>
      <c r="Z135" s="72" t="s">
        <v>2541</v>
      </c>
    </row>
    <row r="136" spans="1:26" x14ac:dyDescent="0.25">
      <c r="A136" s="44">
        <v>43639</v>
      </c>
      <c r="B136">
        <v>5678</v>
      </c>
      <c r="C136">
        <v>6114</v>
      </c>
      <c r="D136" s="72" t="s">
        <v>2554</v>
      </c>
      <c r="E136" s="72" t="s">
        <v>364</v>
      </c>
      <c r="F136" s="72" t="s">
        <v>364</v>
      </c>
      <c r="H136" s="72" t="s">
        <v>2555</v>
      </c>
      <c r="I136" s="72" t="s">
        <v>2556</v>
      </c>
      <c r="J136" s="72" t="s">
        <v>2557</v>
      </c>
      <c r="K136" s="72" t="s">
        <v>47</v>
      </c>
      <c r="L136">
        <v>16</v>
      </c>
      <c r="M136" s="72" t="s">
        <v>31</v>
      </c>
      <c r="N136" s="72" t="s">
        <v>32</v>
      </c>
      <c r="O136" s="72" t="s">
        <v>385</v>
      </c>
      <c r="P136" s="72" t="s">
        <v>62</v>
      </c>
      <c r="Q136" s="72" t="s">
        <v>36</v>
      </c>
      <c r="R136" s="72" t="s">
        <v>35</v>
      </c>
      <c r="S136" s="72" t="s">
        <v>3823</v>
      </c>
      <c r="T136" s="72" t="s">
        <v>36</v>
      </c>
      <c r="U136" s="72" t="s">
        <v>44</v>
      </c>
      <c r="V136" s="72" t="s">
        <v>37</v>
      </c>
      <c r="W136" s="72" t="s">
        <v>38</v>
      </c>
      <c r="X136" s="72" t="s">
        <v>39</v>
      </c>
      <c r="Y136" s="72" t="s">
        <v>45</v>
      </c>
      <c r="Z136" s="72" t="s">
        <v>2558</v>
      </c>
    </row>
    <row r="137" spans="1:26" x14ac:dyDescent="0.25">
      <c r="A137" s="44">
        <v>43639</v>
      </c>
      <c r="B137">
        <v>5654</v>
      </c>
      <c r="C137">
        <v>6080</v>
      </c>
      <c r="D137" s="72" t="s">
        <v>2470</v>
      </c>
      <c r="E137" s="72" t="s">
        <v>121</v>
      </c>
      <c r="F137" s="72" t="s">
        <v>122</v>
      </c>
      <c r="G137" s="45">
        <v>0.61458333333333337</v>
      </c>
      <c r="H137" s="72" t="s">
        <v>2577</v>
      </c>
      <c r="I137" s="72" t="s">
        <v>2578</v>
      </c>
      <c r="J137" s="72" t="s">
        <v>2579</v>
      </c>
      <c r="K137" s="72" t="s">
        <v>47</v>
      </c>
      <c r="L137">
        <v>3</v>
      </c>
      <c r="M137" s="72" t="s">
        <v>31</v>
      </c>
      <c r="N137" s="72" t="s">
        <v>32</v>
      </c>
      <c r="O137" s="72" t="s">
        <v>48</v>
      </c>
      <c r="P137" s="72" t="s">
        <v>33</v>
      </c>
      <c r="Q137" s="72" t="s">
        <v>672</v>
      </c>
      <c r="R137" s="72" t="s">
        <v>76</v>
      </c>
      <c r="S137" s="72" t="s">
        <v>501</v>
      </c>
      <c r="T137" s="72" t="s">
        <v>863</v>
      </c>
      <c r="U137" s="72" t="s">
        <v>150</v>
      </c>
      <c r="V137" s="72" t="s">
        <v>37</v>
      </c>
      <c r="W137" s="72" t="s">
        <v>38</v>
      </c>
      <c r="X137" s="72" t="s">
        <v>71</v>
      </c>
      <c r="Y137" s="72" t="s">
        <v>40</v>
      </c>
      <c r="Z137" s="72" t="s">
        <v>2572</v>
      </c>
    </row>
    <row r="138" spans="1:26" x14ac:dyDescent="0.25">
      <c r="A138" s="44">
        <v>43637</v>
      </c>
      <c r="B138">
        <v>5669</v>
      </c>
      <c r="C138">
        <v>6103</v>
      </c>
      <c r="D138" s="72" t="s">
        <v>2588</v>
      </c>
      <c r="E138" s="72" t="s">
        <v>867</v>
      </c>
      <c r="F138" s="72" t="s">
        <v>46</v>
      </c>
      <c r="H138" s="72" t="s">
        <v>2589</v>
      </c>
      <c r="I138" s="72" t="s">
        <v>2590</v>
      </c>
      <c r="J138" s="72" t="s">
        <v>2591</v>
      </c>
      <c r="K138" s="72" t="s">
        <v>47</v>
      </c>
      <c r="L138">
        <v>17</v>
      </c>
      <c r="M138" s="72" t="s">
        <v>31</v>
      </c>
      <c r="N138" s="72" t="s">
        <v>32</v>
      </c>
      <c r="O138" s="72" t="s">
        <v>36</v>
      </c>
      <c r="P138" s="72" t="s">
        <v>33</v>
      </c>
      <c r="Q138" s="72" t="s">
        <v>34</v>
      </c>
      <c r="R138" s="72" t="s">
        <v>35</v>
      </c>
      <c r="S138" s="72" t="s">
        <v>57</v>
      </c>
      <c r="T138" s="72" t="s">
        <v>36</v>
      </c>
      <c r="U138" s="72" t="s">
        <v>150</v>
      </c>
      <c r="V138" s="72" t="s">
        <v>37</v>
      </c>
      <c r="W138" s="72" t="s">
        <v>1519</v>
      </c>
      <c r="X138" s="72" t="s">
        <v>71</v>
      </c>
      <c r="Y138" s="72" t="s">
        <v>45</v>
      </c>
      <c r="Z138" s="72" t="s">
        <v>2592</v>
      </c>
    </row>
    <row r="139" spans="1:26" x14ac:dyDescent="0.25">
      <c r="A139" s="44">
        <v>43636</v>
      </c>
      <c r="B139">
        <v>5653</v>
      </c>
      <c r="C139">
        <v>6079</v>
      </c>
      <c r="D139" s="72" t="s">
        <v>2596</v>
      </c>
      <c r="E139" s="72" t="s">
        <v>297</v>
      </c>
      <c r="F139" s="72" t="s">
        <v>46</v>
      </c>
      <c r="G139" s="45">
        <v>0.41666666666666669</v>
      </c>
      <c r="H139" s="72" t="s">
        <v>2597</v>
      </c>
      <c r="I139" s="72" t="s">
        <v>2598</v>
      </c>
      <c r="J139" s="72" t="s">
        <v>2599</v>
      </c>
      <c r="K139" s="72" t="s">
        <v>47</v>
      </c>
      <c r="L139">
        <v>5</v>
      </c>
      <c r="M139" s="72" t="s">
        <v>118</v>
      </c>
      <c r="N139" s="72" t="s">
        <v>32</v>
      </c>
      <c r="O139" s="72" t="s">
        <v>53</v>
      </c>
      <c r="P139" s="72" t="s">
        <v>33</v>
      </c>
      <c r="Q139" s="72" t="s">
        <v>672</v>
      </c>
      <c r="R139" s="72" t="s">
        <v>35</v>
      </c>
      <c r="S139" s="72" t="s">
        <v>501</v>
      </c>
      <c r="T139" s="72" t="s">
        <v>502</v>
      </c>
      <c r="U139" s="72" t="s">
        <v>70</v>
      </c>
      <c r="V139" s="72" t="s">
        <v>37</v>
      </c>
      <c r="W139" s="72" t="s">
        <v>38</v>
      </c>
      <c r="X139" s="72" t="s">
        <v>71</v>
      </c>
      <c r="Y139" s="72" t="s">
        <v>40</v>
      </c>
      <c r="Z139" s="72" t="s">
        <v>2600</v>
      </c>
    </row>
    <row r="140" spans="1:26" x14ac:dyDescent="0.25">
      <c r="A140" s="44">
        <v>43636</v>
      </c>
      <c r="B140">
        <v>5652</v>
      </c>
      <c r="C140">
        <v>6078</v>
      </c>
      <c r="D140" s="72" t="s">
        <v>2603</v>
      </c>
      <c r="E140" s="72" t="s">
        <v>1291</v>
      </c>
      <c r="F140" s="72" t="s">
        <v>46</v>
      </c>
      <c r="G140" s="45">
        <v>0.72569444444444442</v>
      </c>
      <c r="H140" s="72" t="s">
        <v>2604</v>
      </c>
      <c r="I140" s="72" t="s">
        <v>2605</v>
      </c>
      <c r="J140" s="72" t="s">
        <v>2606</v>
      </c>
      <c r="K140" s="72" t="s">
        <v>47</v>
      </c>
      <c r="L140">
        <v>4</v>
      </c>
      <c r="M140" s="72" t="s">
        <v>31</v>
      </c>
      <c r="N140" s="72" t="s">
        <v>408</v>
      </c>
      <c r="O140" s="72" t="s">
        <v>48</v>
      </c>
      <c r="P140" s="72" t="s">
        <v>33</v>
      </c>
      <c r="Q140" s="72" t="s">
        <v>672</v>
      </c>
      <c r="R140" s="72" t="s">
        <v>76</v>
      </c>
      <c r="S140" s="72" t="s">
        <v>521</v>
      </c>
      <c r="T140" s="72" t="s">
        <v>863</v>
      </c>
      <c r="U140" s="72" t="s">
        <v>150</v>
      </c>
      <c r="V140" s="72" t="s">
        <v>37</v>
      </c>
      <c r="W140" s="72" t="s">
        <v>38</v>
      </c>
      <c r="X140" s="72" t="s">
        <v>39</v>
      </c>
      <c r="Y140" s="72" t="s">
        <v>40</v>
      </c>
      <c r="Z140" s="72" t="s">
        <v>2607</v>
      </c>
    </row>
    <row r="141" spans="1:26" x14ac:dyDescent="0.25">
      <c r="A141" s="44">
        <v>43634</v>
      </c>
      <c r="B141">
        <v>5650</v>
      </c>
      <c r="C141">
        <v>6073</v>
      </c>
      <c r="D141" s="72" t="s">
        <v>2615</v>
      </c>
      <c r="E141" s="72" t="s">
        <v>125</v>
      </c>
      <c r="F141" s="72" t="s">
        <v>46</v>
      </c>
      <c r="H141" s="72" t="s">
        <v>2616</v>
      </c>
      <c r="I141" s="72" t="s">
        <v>2617</v>
      </c>
      <c r="J141" s="72" t="s">
        <v>2618</v>
      </c>
      <c r="K141" s="72" t="s">
        <v>47</v>
      </c>
      <c r="L141">
        <v>15</v>
      </c>
      <c r="M141" s="72" t="s">
        <v>31</v>
      </c>
      <c r="N141" s="72" t="s">
        <v>459</v>
      </c>
      <c r="O141" s="72" t="s">
        <v>36</v>
      </c>
      <c r="P141" s="72" t="s">
        <v>49</v>
      </c>
      <c r="Q141" s="72" t="s">
        <v>36</v>
      </c>
      <c r="R141" s="72" t="s">
        <v>50</v>
      </c>
      <c r="S141" s="72" t="s">
        <v>65</v>
      </c>
      <c r="T141" s="72" t="s">
        <v>147</v>
      </c>
      <c r="U141" s="72" t="s">
        <v>51</v>
      </c>
      <c r="V141" s="72" t="s">
        <v>66</v>
      </c>
      <c r="W141" s="72" t="s">
        <v>54</v>
      </c>
      <c r="X141" s="72" t="s">
        <v>39</v>
      </c>
      <c r="Y141" s="72" t="s">
        <v>120</v>
      </c>
      <c r="Z141" s="72" t="s">
        <v>2619</v>
      </c>
    </row>
    <row r="142" spans="1:26" x14ac:dyDescent="0.25">
      <c r="A142" s="44">
        <v>43634</v>
      </c>
      <c r="B142">
        <v>5650</v>
      </c>
      <c r="C142">
        <v>6074</v>
      </c>
      <c r="D142" s="72" t="s">
        <v>2615</v>
      </c>
      <c r="E142" s="72" t="s">
        <v>125</v>
      </c>
      <c r="F142" s="72" t="s">
        <v>46</v>
      </c>
      <c r="H142" s="72" t="s">
        <v>2616</v>
      </c>
      <c r="I142" s="72" t="s">
        <v>2617</v>
      </c>
      <c r="J142" s="72" t="s">
        <v>2618</v>
      </c>
      <c r="K142" s="72" t="s">
        <v>30</v>
      </c>
      <c r="L142">
        <v>15</v>
      </c>
      <c r="M142" s="72" t="s">
        <v>31</v>
      </c>
      <c r="N142" s="72" t="s">
        <v>459</v>
      </c>
      <c r="O142" s="72" t="s">
        <v>36</v>
      </c>
      <c r="P142" s="72" t="s">
        <v>49</v>
      </c>
      <c r="Q142" s="72" t="s">
        <v>36</v>
      </c>
      <c r="R142" s="72" t="s">
        <v>50</v>
      </c>
      <c r="S142" s="72" t="s">
        <v>65</v>
      </c>
      <c r="T142" s="72" t="s">
        <v>147</v>
      </c>
      <c r="U142" s="72" t="s">
        <v>51</v>
      </c>
      <c r="V142" s="72" t="s">
        <v>66</v>
      </c>
      <c r="W142" s="72" t="s">
        <v>54</v>
      </c>
      <c r="X142" s="72" t="s">
        <v>39</v>
      </c>
      <c r="Y142" s="72" t="s">
        <v>120</v>
      </c>
      <c r="Z142" s="72" t="s">
        <v>2619</v>
      </c>
    </row>
    <row r="143" spans="1:26" x14ac:dyDescent="0.25">
      <c r="A143" s="44">
        <v>43633</v>
      </c>
      <c r="B143">
        <v>5647</v>
      </c>
      <c r="C143">
        <v>6070</v>
      </c>
      <c r="D143" s="72" t="s">
        <v>2641</v>
      </c>
      <c r="E143" s="72" t="s">
        <v>1248</v>
      </c>
      <c r="F143" s="72" t="s">
        <v>1248</v>
      </c>
      <c r="G143" s="45">
        <v>0.72569444444444442</v>
      </c>
      <c r="H143" s="72" t="s">
        <v>2642</v>
      </c>
      <c r="I143" s="72" t="s">
        <v>2643</v>
      </c>
      <c r="J143" s="72" t="s">
        <v>2644</v>
      </c>
      <c r="K143" s="72" t="s">
        <v>47</v>
      </c>
      <c r="L143">
        <v>2</v>
      </c>
      <c r="M143" s="72" t="s">
        <v>31</v>
      </c>
      <c r="N143" s="72" t="s">
        <v>32</v>
      </c>
      <c r="O143" s="72" t="s">
        <v>48</v>
      </c>
      <c r="P143" s="72" t="s">
        <v>33</v>
      </c>
      <c r="Q143" s="72" t="s">
        <v>672</v>
      </c>
      <c r="R143" s="72" t="s">
        <v>76</v>
      </c>
      <c r="S143" s="72" t="s">
        <v>501</v>
      </c>
      <c r="T143" s="72" t="s">
        <v>863</v>
      </c>
      <c r="U143" s="72" t="s">
        <v>150</v>
      </c>
      <c r="V143" s="72" t="s">
        <v>37</v>
      </c>
      <c r="W143" s="72" t="s">
        <v>38</v>
      </c>
      <c r="X143" s="72" t="s">
        <v>71</v>
      </c>
      <c r="Y143" s="72" t="s">
        <v>40</v>
      </c>
      <c r="Z143" s="72" t="s">
        <v>2645</v>
      </c>
    </row>
    <row r="144" spans="1:26" x14ac:dyDescent="0.25">
      <c r="A144" s="44">
        <v>43633</v>
      </c>
      <c r="B144">
        <v>5643</v>
      </c>
      <c r="C144">
        <v>6064</v>
      </c>
      <c r="D144" s="72" t="s">
        <v>2649</v>
      </c>
      <c r="E144" s="72" t="s">
        <v>79</v>
      </c>
      <c r="F144" s="72" t="s">
        <v>59</v>
      </c>
      <c r="H144" s="72" t="s">
        <v>2650</v>
      </c>
      <c r="I144" s="72" t="s">
        <v>2651</v>
      </c>
      <c r="J144" s="72" t="s">
        <v>2652</v>
      </c>
      <c r="K144" s="72" t="s">
        <v>30</v>
      </c>
      <c r="L144">
        <v>3</v>
      </c>
      <c r="M144" s="72" t="s">
        <v>31</v>
      </c>
      <c r="N144" s="72" t="s">
        <v>32</v>
      </c>
      <c r="O144" s="72" t="s">
        <v>48</v>
      </c>
      <c r="P144" s="72" t="s">
        <v>33</v>
      </c>
      <c r="Q144" s="72" t="s">
        <v>672</v>
      </c>
      <c r="R144" s="72" t="s">
        <v>35</v>
      </c>
      <c r="S144" s="72" t="s">
        <v>501</v>
      </c>
      <c r="T144" s="72" t="s">
        <v>502</v>
      </c>
      <c r="U144" s="72" t="s">
        <v>150</v>
      </c>
      <c r="V144" s="72" t="s">
        <v>37</v>
      </c>
      <c r="W144" s="72" t="s">
        <v>38</v>
      </c>
      <c r="X144" s="72" t="s">
        <v>71</v>
      </c>
      <c r="Y144" s="72" t="s">
        <v>40</v>
      </c>
      <c r="Z144" s="72" t="s">
        <v>2653</v>
      </c>
    </row>
    <row r="145" spans="1:26" x14ac:dyDescent="0.25">
      <c r="A145" s="44">
        <v>43632</v>
      </c>
      <c r="B145">
        <v>5644</v>
      </c>
      <c r="C145">
        <v>6067</v>
      </c>
      <c r="D145" s="72" t="s">
        <v>2656</v>
      </c>
      <c r="E145" s="72" t="s">
        <v>586</v>
      </c>
      <c r="F145" s="72" t="s">
        <v>587</v>
      </c>
      <c r="G145" s="45">
        <v>0.72569444444444442</v>
      </c>
      <c r="H145" s="72" t="s">
        <v>2657</v>
      </c>
      <c r="I145" s="72" t="s">
        <v>2658</v>
      </c>
      <c r="J145" s="72" t="s">
        <v>2659</v>
      </c>
      <c r="K145" s="72" t="s">
        <v>30</v>
      </c>
      <c r="L145">
        <v>15</v>
      </c>
      <c r="M145" s="72" t="s">
        <v>31</v>
      </c>
      <c r="N145" s="72" t="s">
        <v>126</v>
      </c>
      <c r="O145" s="72" t="s">
        <v>451</v>
      </c>
      <c r="P145" s="72" t="s">
        <v>49</v>
      </c>
      <c r="Q145" s="72" t="s">
        <v>36</v>
      </c>
      <c r="R145" s="72" t="s">
        <v>50</v>
      </c>
      <c r="S145" s="72" t="s">
        <v>152</v>
      </c>
      <c r="T145" s="72" t="s">
        <v>36</v>
      </c>
      <c r="U145" s="72" t="s">
        <v>51</v>
      </c>
      <c r="V145" s="72" t="s">
        <v>37</v>
      </c>
      <c r="W145" s="72" t="s">
        <v>140</v>
      </c>
      <c r="X145" s="72" t="s">
        <v>71</v>
      </c>
      <c r="Y145" s="72" t="s">
        <v>45</v>
      </c>
      <c r="Z145" s="72" t="s">
        <v>2660</v>
      </c>
    </row>
    <row r="146" spans="1:26" x14ac:dyDescent="0.25">
      <c r="A146" s="44">
        <v>43632</v>
      </c>
      <c r="B146">
        <v>5642</v>
      </c>
      <c r="C146">
        <v>6063</v>
      </c>
      <c r="D146" s="72" t="s">
        <v>2665</v>
      </c>
      <c r="E146" s="72" t="s">
        <v>707</v>
      </c>
      <c r="F146" s="72" t="s">
        <v>123</v>
      </c>
      <c r="G146" s="45">
        <v>0.52083333333333337</v>
      </c>
      <c r="H146" s="72" t="s">
        <v>2666</v>
      </c>
      <c r="I146" s="72" t="s">
        <v>2667</v>
      </c>
      <c r="J146" s="72" t="s">
        <v>2668</v>
      </c>
      <c r="K146" s="72" t="s">
        <v>47</v>
      </c>
      <c r="L146">
        <v>14</v>
      </c>
      <c r="M146" s="72" t="s">
        <v>31</v>
      </c>
      <c r="N146" s="72" t="s">
        <v>36</v>
      </c>
      <c r="O146" s="72" t="s">
        <v>48</v>
      </c>
      <c r="P146" s="72" t="s">
        <v>33</v>
      </c>
      <c r="Q146" s="72" t="s">
        <v>36</v>
      </c>
      <c r="R146" s="72" t="s">
        <v>35</v>
      </c>
      <c r="S146" s="72" t="s">
        <v>723</v>
      </c>
      <c r="T146" s="72" t="s">
        <v>502</v>
      </c>
      <c r="U146" s="72" t="s">
        <v>70</v>
      </c>
      <c r="V146" s="72" t="s">
        <v>66</v>
      </c>
      <c r="W146" s="72" t="s">
        <v>54</v>
      </c>
      <c r="X146" s="72" t="s">
        <v>36</v>
      </c>
      <c r="Y146" s="72" t="s">
        <v>36</v>
      </c>
      <c r="Z146" s="72" t="s">
        <v>2669</v>
      </c>
    </row>
    <row r="147" spans="1:26" x14ac:dyDescent="0.25">
      <c r="A147" s="44">
        <v>43627</v>
      </c>
      <c r="B147">
        <v>5629</v>
      </c>
      <c r="C147">
        <v>6050</v>
      </c>
      <c r="D147" s="72" t="s">
        <v>2037</v>
      </c>
      <c r="E147" s="72" t="s">
        <v>2037</v>
      </c>
      <c r="F147" s="72" t="s">
        <v>405</v>
      </c>
      <c r="G147" s="45">
        <v>0.66666666666666663</v>
      </c>
      <c r="H147" s="72" t="s">
        <v>2038</v>
      </c>
      <c r="I147" s="72" t="s">
        <v>2039</v>
      </c>
      <c r="J147" s="72" t="s">
        <v>2040</v>
      </c>
      <c r="K147" s="72" t="s">
        <v>47</v>
      </c>
      <c r="L147">
        <v>12</v>
      </c>
      <c r="M147" s="72" t="s">
        <v>166</v>
      </c>
      <c r="N147" s="72" t="s">
        <v>138</v>
      </c>
      <c r="O147" s="72" t="s">
        <v>53</v>
      </c>
      <c r="P147" s="72" t="s">
        <v>77</v>
      </c>
      <c r="Q147" s="72" t="s">
        <v>378</v>
      </c>
      <c r="R147" s="72" t="s">
        <v>81</v>
      </c>
      <c r="S147" s="72" t="s">
        <v>65</v>
      </c>
      <c r="T147" s="72" t="s">
        <v>36</v>
      </c>
      <c r="U147" s="72" t="s">
        <v>51</v>
      </c>
      <c r="V147" s="72" t="s">
        <v>66</v>
      </c>
      <c r="W147" s="72" t="s">
        <v>54</v>
      </c>
      <c r="X147" s="72" t="s">
        <v>107</v>
      </c>
      <c r="Y147" s="72" t="s">
        <v>108</v>
      </c>
      <c r="Z147" s="72" t="s">
        <v>2041</v>
      </c>
    </row>
    <row r="148" spans="1:26" x14ac:dyDescent="0.25">
      <c r="A148" s="44">
        <v>43626</v>
      </c>
      <c r="B148">
        <v>5621</v>
      </c>
      <c r="C148">
        <v>6038</v>
      </c>
      <c r="D148" s="72" t="s">
        <v>1893</v>
      </c>
      <c r="E148" s="72" t="s">
        <v>404</v>
      </c>
      <c r="F148" s="72" t="s">
        <v>405</v>
      </c>
      <c r="G148" s="45">
        <v>0.73611111111111116</v>
      </c>
      <c r="H148" s="72" t="s">
        <v>1894</v>
      </c>
      <c r="I148" s="72" t="s">
        <v>1895</v>
      </c>
      <c r="J148" s="72" t="s">
        <v>1896</v>
      </c>
      <c r="K148" s="72" t="s">
        <v>30</v>
      </c>
      <c r="L148">
        <v>15</v>
      </c>
      <c r="M148" s="72" t="s">
        <v>171</v>
      </c>
      <c r="N148" s="72" t="s">
        <v>459</v>
      </c>
      <c r="O148" s="72" t="s">
        <v>133</v>
      </c>
      <c r="P148" s="72" t="s">
        <v>33</v>
      </c>
      <c r="Q148" s="72" t="s">
        <v>36</v>
      </c>
      <c r="R148" s="72" t="s">
        <v>76</v>
      </c>
      <c r="S148" s="72" t="s">
        <v>65</v>
      </c>
      <c r="T148" s="72" t="s">
        <v>147</v>
      </c>
      <c r="U148" s="72" t="s">
        <v>109</v>
      </c>
      <c r="V148" s="72" t="s">
        <v>66</v>
      </c>
      <c r="W148" s="72" t="s">
        <v>54</v>
      </c>
      <c r="X148" s="72" t="s">
        <v>107</v>
      </c>
      <c r="Y148" s="72" t="s">
        <v>108</v>
      </c>
      <c r="Z148" s="72" t="s">
        <v>1897</v>
      </c>
    </row>
    <row r="149" spans="1:26" x14ac:dyDescent="0.25">
      <c r="A149" s="44">
        <v>43624</v>
      </c>
      <c r="B149">
        <v>5593</v>
      </c>
      <c r="C149">
        <v>6000</v>
      </c>
      <c r="D149" s="72" t="s">
        <v>1856</v>
      </c>
      <c r="E149" s="72" t="s">
        <v>699</v>
      </c>
      <c r="F149" s="72" t="s">
        <v>122</v>
      </c>
      <c r="H149" s="72" t="s">
        <v>1857</v>
      </c>
      <c r="I149" s="72" t="s">
        <v>1858</v>
      </c>
      <c r="J149" s="72" t="s">
        <v>1859</v>
      </c>
      <c r="K149" s="72" t="s">
        <v>47</v>
      </c>
      <c r="L149">
        <v>16</v>
      </c>
      <c r="M149" s="72" t="s">
        <v>31</v>
      </c>
      <c r="N149" s="72" t="s">
        <v>459</v>
      </c>
      <c r="O149" s="72" t="s">
        <v>36</v>
      </c>
      <c r="P149" s="72" t="s">
        <v>49</v>
      </c>
      <c r="Q149" s="72" t="s">
        <v>36</v>
      </c>
      <c r="R149" s="72" t="s">
        <v>50</v>
      </c>
      <c r="S149" s="72" t="s">
        <v>3823</v>
      </c>
      <c r="T149" s="72" t="s">
        <v>36</v>
      </c>
      <c r="U149" s="72" t="s">
        <v>51</v>
      </c>
      <c r="V149" s="72" t="s">
        <v>37</v>
      </c>
      <c r="W149" s="72" t="s">
        <v>38</v>
      </c>
      <c r="X149" s="72" t="s">
        <v>39</v>
      </c>
      <c r="Y149" s="72" t="s">
        <v>52</v>
      </c>
      <c r="Z149" s="72" t="s">
        <v>1860</v>
      </c>
    </row>
    <row r="150" spans="1:26" x14ac:dyDescent="0.25">
      <c r="A150" s="44">
        <v>43624</v>
      </c>
      <c r="B150">
        <v>5593</v>
      </c>
      <c r="C150">
        <v>6001</v>
      </c>
      <c r="D150" s="72" t="s">
        <v>1856</v>
      </c>
      <c r="E150" s="72" t="s">
        <v>699</v>
      </c>
      <c r="F150" s="72" t="s">
        <v>122</v>
      </c>
      <c r="H150" s="72" t="s">
        <v>1857</v>
      </c>
      <c r="I150" s="72" t="s">
        <v>1858</v>
      </c>
      <c r="J150" s="72" t="s">
        <v>1859</v>
      </c>
      <c r="K150" s="72" t="s">
        <v>30</v>
      </c>
      <c r="L150">
        <v>16</v>
      </c>
      <c r="M150" s="72" t="s">
        <v>31</v>
      </c>
      <c r="N150" s="72" t="s">
        <v>459</v>
      </c>
      <c r="O150" s="72" t="s">
        <v>36</v>
      </c>
      <c r="P150" s="72" t="s">
        <v>49</v>
      </c>
      <c r="Q150" s="72" t="s">
        <v>36</v>
      </c>
      <c r="R150" s="72" t="s">
        <v>50</v>
      </c>
      <c r="S150" s="72" t="s">
        <v>3823</v>
      </c>
      <c r="T150" s="72" t="s">
        <v>36</v>
      </c>
      <c r="U150" s="72" t="s">
        <v>51</v>
      </c>
      <c r="V150" s="72" t="s">
        <v>37</v>
      </c>
      <c r="W150" s="72" t="s">
        <v>38</v>
      </c>
      <c r="X150" s="72" t="s">
        <v>39</v>
      </c>
      <c r="Y150" s="72" t="s">
        <v>52</v>
      </c>
      <c r="Z150" s="72" t="s">
        <v>1860</v>
      </c>
    </row>
    <row r="151" spans="1:26" x14ac:dyDescent="0.25">
      <c r="A151" s="44">
        <v>43621</v>
      </c>
      <c r="B151">
        <v>5557</v>
      </c>
      <c r="C151">
        <v>5948</v>
      </c>
      <c r="D151" s="72" t="s">
        <v>1542</v>
      </c>
      <c r="E151" s="72" t="s">
        <v>137</v>
      </c>
      <c r="F151" s="72" t="s">
        <v>122</v>
      </c>
      <c r="G151" s="45">
        <v>0.68055555555555558</v>
      </c>
      <c r="H151" s="72" t="s">
        <v>1628</v>
      </c>
      <c r="I151" s="72" t="s">
        <v>1629</v>
      </c>
      <c r="J151" s="72" t="s">
        <v>1630</v>
      </c>
      <c r="K151" s="72" t="s">
        <v>30</v>
      </c>
      <c r="L151">
        <v>4</v>
      </c>
      <c r="M151" s="72" t="s">
        <v>130</v>
      </c>
      <c r="N151" s="72" t="s">
        <v>672</v>
      </c>
      <c r="O151" s="72" t="s">
        <v>53</v>
      </c>
      <c r="P151" s="72" t="s">
        <v>33</v>
      </c>
      <c r="Q151" s="72" t="s">
        <v>36</v>
      </c>
      <c r="R151" s="72" t="s">
        <v>76</v>
      </c>
      <c r="S151" s="72" t="s">
        <v>501</v>
      </c>
      <c r="T151" s="72" t="s">
        <v>502</v>
      </c>
      <c r="U151" s="72" t="s">
        <v>82</v>
      </c>
      <c r="V151" s="72" t="s">
        <v>37</v>
      </c>
      <c r="W151" s="72" t="s">
        <v>38</v>
      </c>
      <c r="X151" s="72" t="s">
        <v>71</v>
      </c>
      <c r="Y151" s="72" t="s">
        <v>120</v>
      </c>
      <c r="Z151" s="72" t="s">
        <v>1631</v>
      </c>
    </row>
    <row r="152" spans="1:26" x14ac:dyDescent="0.25">
      <c r="A152" s="44">
        <v>43619</v>
      </c>
      <c r="B152">
        <v>5600</v>
      </c>
      <c r="C152">
        <v>6013</v>
      </c>
      <c r="D152" s="72" t="s">
        <v>2727</v>
      </c>
      <c r="E152" s="72" t="s">
        <v>79</v>
      </c>
      <c r="F152" s="72" t="s">
        <v>59</v>
      </c>
      <c r="G152" s="45">
        <v>0.85416666666666663</v>
      </c>
      <c r="H152" s="72" t="s">
        <v>1929</v>
      </c>
      <c r="I152" s="72" t="s">
        <v>1930</v>
      </c>
      <c r="J152" s="72" t="s">
        <v>1931</v>
      </c>
      <c r="K152" s="72" t="s">
        <v>47</v>
      </c>
      <c r="L152">
        <v>2</v>
      </c>
      <c r="M152" s="72" t="s">
        <v>31</v>
      </c>
      <c r="N152" s="72" t="s">
        <v>672</v>
      </c>
      <c r="O152" s="72" t="s">
        <v>48</v>
      </c>
      <c r="P152" s="72" t="s">
        <v>33</v>
      </c>
      <c r="Q152" s="72" t="s">
        <v>36</v>
      </c>
      <c r="R152" s="72" t="s">
        <v>35</v>
      </c>
      <c r="S152" s="72" t="s">
        <v>501</v>
      </c>
      <c r="T152" s="72" t="s">
        <v>502</v>
      </c>
      <c r="U152" s="72" t="s">
        <v>70</v>
      </c>
      <c r="V152" s="72" t="s">
        <v>37</v>
      </c>
      <c r="W152" s="72" t="s">
        <v>38</v>
      </c>
      <c r="X152" s="72" t="s">
        <v>71</v>
      </c>
      <c r="Y152" s="72" t="s">
        <v>40</v>
      </c>
      <c r="Z152" s="72" t="s">
        <v>1932</v>
      </c>
    </row>
    <row r="153" spans="1:26" x14ac:dyDescent="0.25">
      <c r="A153" s="44">
        <v>43619</v>
      </c>
      <c r="B153">
        <v>5558</v>
      </c>
      <c r="C153">
        <v>5949</v>
      </c>
      <c r="D153" s="72" t="s">
        <v>1654</v>
      </c>
      <c r="E153" s="72" t="s">
        <v>305</v>
      </c>
      <c r="F153" s="72" t="s">
        <v>305</v>
      </c>
      <c r="G153" s="45">
        <v>0.79166666666666663</v>
      </c>
      <c r="H153" s="72" t="s">
        <v>1655</v>
      </c>
      <c r="I153" s="72" t="s">
        <v>1656</v>
      </c>
      <c r="J153" s="72" t="s">
        <v>1657</v>
      </c>
      <c r="K153" s="72" t="s">
        <v>47</v>
      </c>
      <c r="L153">
        <v>14</v>
      </c>
      <c r="M153" s="72" t="s">
        <v>31</v>
      </c>
      <c r="N153" s="72" t="s">
        <v>36</v>
      </c>
      <c r="O153" s="72" t="s">
        <v>48</v>
      </c>
      <c r="P153" s="72" t="s">
        <v>33</v>
      </c>
      <c r="Q153" s="72" t="s">
        <v>36</v>
      </c>
      <c r="R153" s="72" t="s">
        <v>76</v>
      </c>
      <c r="S153" s="72" t="s">
        <v>521</v>
      </c>
      <c r="T153" s="72" t="s">
        <v>863</v>
      </c>
      <c r="U153" s="72" t="s">
        <v>82</v>
      </c>
      <c r="V153" s="72" t="s">
        <v>37</v>
      </c>
      <c r="W153" s="72" t="s">
        <v>54</v>
      </c>
      <c r="X153" s="72" t="s">
        <v>71</v>
      </c>
      <c r="Y153" s="72" t="s">
        <v>120</v>
      </c>
      <c r="Z153" s="72" t="s">
        <v>1658</v>
      </c>
    </row>
    <row r="154" spans="1:26" x14ac:dyDescent="0.25">
      <c r="A154" s="44">
        <v>43618</v>
      </c>
      <c r="B154">
        <v>5599</v>
      </c>
      <c r="C154">
        <v>6012</v>
      </c>
      <c r="D154" s="72" t="s">
        <v>1877</v>
      </c>
      <c r="E154" s="72" t="s">
        <v>121</v>
      </c>
      <c r="F154" s="72" t="s">
        <v>122</v>
      </c>
      <c r="G154" s="45">
        <v>0.80208333333333337</v>
      </c>
      <c r="H154" s="72" t="s">
        <v>1878</v>
      </c>
      <c r="I154" s="72" t="s">
        <v>1879</v>
      </c>
      <c r="J154" s="72" t="s">
        <v>1880</v>
      </c>
      <c r="K154" s="72" t="s">
        <v>47</v>
      </c>
      <c r="L154">
        <v>4</v>
      </c>
      <c r="M154" s="72" t="s">
        <v>31</v>
      </c>
      <c r="N154" s="72" t="s">
        <v>672</v>
      </c>
      <c r="O154" s="72" t="s">
        <v>48</v>
      </c>
      <c r="P154" s="72" t="s">
        <v>33</v>
      </c>
      <c r="Q154" s="72" t="s">
        <v>36</v>
      </c>
      <c r="R154" s="72" t="s">
        <v>35</v>
      </c>
      <c r="S154" s="72" t="s">
        <v>501</v>
      </c>
      <c r="T154" s="72" t="s">
        <v>502</v>
      </c>
      <c r="U154" s="72" t="s">
        <v>70</v>
      </c>
      <c r="V154" s="72" t="s">
        <v>37</v>
      </c>
      <c r="W154" s="72" t="s">
        <v>54</v>
      </c>
      <c r="X154" s="72" t="s">
        <v>71</v>
      </c>
      <c r="Y154" s="72" t="s">
        <v>40</v>
      </c>
      <c r="Z154" s="72" t="s">
        <v>1881</v>
      </c>
    </row>
    <row r="155" spans="1:26" x14ac:dyDescent="0.25">
      <c r="A155" s="44">
        <v>43618</v>
      </c>
      <c r="B155">
        <v>5582</v>
      </c>
      <c r="C155">
        <v>5987</v>
      </c>
      <c r="D155" s="72" t="s">
        <v>1665</v>
      </c>
      <c r="E155" s="72" t="s">
        <v>1355</v>
      </c>
      <c r="F155" s="72" t="s">
        <v>46</v>
      </c>
      <c r="G155" s="45">
        <v>0.64583333333333337</v>
      </c>
      <c r="H155" s="72" t="s">
        <v>1666</v>
      </c>
      <c r="I155" s="72" t="s">
        <v>1667</v>
      </c>
      <c r="J155" s="72" t="s">
        <v>1668</v>
      </c>
      <c r="K155" s="72" t="s">
        <v>47</v>
      </c>
      <c r="L155">
        <v>3</v>
      </c>
      <c r="M155" s="72" t="s">
        <v>31</v>
      </c>
      <c r="N155" s="72" t="s">
        <v>126</v>
      </c>
      <c r="O155" s="72" t="s">
        <v>36</v>
      </c>
      <c r="P155" s="72" t="s">
        <v>49</v>
      </c>
      <c r="Q155" s="72" t="s">
        <v>36</v>
      </c>
      <c r="R155" s="72" t="s">
        <v>50</v>
      </c>
      <c r="S155" s="72" t="s">
        <v>127</v>
      </c>
      <c r="T155" s="72" t="s">
        <v>36</v>
      </c>
      <c r="U155" s="72" t="s">
        <v>51</v>
      </c>
      <c r="V155" s="72" t="s">
        <v>37</v>
      </c>
      <c r="W155" s="72" t="s">
        <v>301</v>
      </c>
      <c r="X155" s="72" t="s">
        <v>71</v>
      </c>
      <c r="Y155" s="72" t="s">
        <v>52</v>
      </c>
      <c r="Z155" s="72" t="s">
        <v>1669</v>
      </c>
    </row>
    <row r="156" spans="1:26" x14ac:dyDescent="0.25">
      <c r="A156" s="44">
        <v>43618</v>
      </c>
      <c r="B156">
        <v>5582</v>
      </c>
      <c r="C156">
        <v>5988</v>
      </c>
      <c r="D156" s="72" t="s">
        <v>1665</v>
      </c>
      <c r="E156" s="72" t="s">
        <v>1355</v>
      </c>
      <c r="F156" s="72" t="s">
        <v>46</v>
      </c>
      <c r="G156" s="45">
        <v>0.64583333333333337</v>
      </c>
      <c r="H156" s="72" t="s">
        <v>1666</v>
      </c>
      <c r="I156" s="72" t="s">
        <v>1667</v>
      </c>
      <c r="J156" s="72" t="s">
        <v>1668</v>
      </c>
      <c r="K156" s="72" t="s">
        <v>47</v>
      </c>
      <c r="L156">
        <v>3</v>
      </c>
      <c r="M156" s="72" t="s">
        <v>31</v>
      </c>
      <c r="N156" s="72" t="s">
        <v>126</v>
      </c>
      <c r="O156" s="72" t="s">
        <v>36</v>
      </c>
      <c r="P156" s="72" t="s">
        <v>49</v>
      </c>
      <c r="Q156" s="72" t="s">
        <v>36</v>
      </c>
      <c r="R156" s="72" t="s">
        <v>50</v>
      </c>
      <c r="S156" s="72" t="s">
        <v>127</v>
      </c>
      <c r="T156" s="72" t="s">
        <v>36</v>
      </c>
      <c r="U156" s="72" t="s">
        <v>51</v>
      </c>
      <c r="V156" s="72" t="s">
        <v>37</v>
      </c>
      <c r="W156" s="72" t="s">
        <v>301</v>
      </c>
      <c r="X156" s="72" t="s">
        <v>71</v>
      </c>
      <c r="Y156" s="72" t="s">
        <v>52</v>
      </c>
      <c r="Z156" s="72" t="s">
        <v>1669</v>
      </c>
    </row>
    <row r="157" spans="1:26" x14ac:dyDescent="0.25">
      <c r="A157" s="44">
        <v>43618</v>
      </c>
      <c r="B157">
        <v>5580</v>
      </c>
      <c r="C157">
        <v>5980</v>
      </c>
      <c r="D157" s="72" t="s">
        <v>1671</v>
      </c>
      <c r="E157" s="72" t="s">
        <v>80</v>
      </c>
      <c r="F157" s="72" t="s">
        <v>80</v>
      </c>
      <c r="H157" s="72" t="s">
        <v>1672</v>
      </c>
      <c r="I157" s="72" t="s">
        <v>1673</v>
      </c>
      <c r="J157" s="72" t="s">
        <v>1674</v>
      </c>
      <c r="K157" s="72" t="s">
        <v>47</v>
      </c>
      <c r="L157">
        <v>15</v>
      </c>
      <c r="M157" s="72" t="s">
        <v>31</v>
      </c>
      <c r="N157" s="72" t="s">
        <v>459</v>
      </c>
      <c r="O157" s="72" t="s">
        <v>36</v>
      </c>
      <c r="P157" s="72" t="s">
        <v>49</v>
      </c>
      <c r="Q157" s="72" t="s">
        <v>36</v>
      </c>
      <c r="R157" s="72" t="s">
        <v>50</v>
      </c>
      <c r="S157" s="72" t="s">
        <v>65</v>
      </c>
      <c r="T157" s="72" t="s">
        <v>147</v>
      </c>
      <c r="U157" s="72" t="s">
        <v>51</v>
      </c>
      <c r="V157" s="72" t="s">
        <v>66</v>
      </c>
      <c r="W157" s="72" t="s">
        <v>54</v>
      </c>
      <c r="X157" s="72" t="s">
        <v>107</v>
      </c>
      <c r="Y157" s="72" t="s">
        <v>108</v>
      </c>
      <c r="Z157" s="72" t="s">
        <v>1675</v>
      </c>
    </row>
    <row r="158" spans="1:26" x14ac:dyDescent="0.25">
      <c r="A158" s="44">
        <v>43618</v>
      </c>
      <c r="B158">
        <v>5580</v>
      </c>
      <c r="C158">
        <v>5981</v>
      </c>
      <c r="D158" s="72" t="s">
        <v>1671</v>
      </c>
      <c r="E158" s="72" t="s">
        <v>80</v>
      </c>
      <c r="F158" s="72" t="s">
        <v>80</v>
      </c>
      <c r="H158" s="72" t="s">
        <v>1672</v>
      </c>
      <c r="I158" s="72" t="s">
        <v>1673</v>
      </c>
      <c r="J158" s="72" t="s">
        <v>1674</v>
      </c>
      <c r="K158" s="72" t="s">
        <v>47</v>
      </c>
      <c r="L158">
        <v>15</v>
      </c>
      <c r="M158" s="72" t="s">
        <v>31</v>
      </c>
      <c r="N158" s="72" t="s">
        <v>459</v>
      </c>
      <c r="O158" s="72" t="s">
        <v>36</v>
      </c>
      <c r="P158" s="72" t="s">
        <v>49</v>
      </c>
      <c r="Q158" s="72" t="s">
        <v>36</v>
      </c>
      <c r="R158" s="72" t="s">
        <v>50</v>
      </c>
      <c r="S158" s="72" t="s">
        <v>65</v>
      </c>
      <c r="T158" s="72" t="s">
        <v>147</v>
      </c>
      <c r="U158" s="72" t="s">
        <v>51</v>
      </c>
      <c r="V158" s="72" t="s">
        <v>66</v>
      </c>
      <c r="W158" s="72" t="s">
        <v>54</v>
      </c>
      <c r="X158" s="72" t="s">
        <v>107</v>
      </c>
      <c r="Y158" s="72" t="s">
        <v>108</v>
      </c>
      <c r="Z158" s="72" t="s">
        <v>1675</v>
      </c>
    </row>
    <row r="159" spans="1:26" x14ac:dyDescent="0.25">
      <c r="A159" s="44">
        <v>43616</v>
      </c>
      <c r="B159">
        <v>5608</v>
      </c>
      <c r="C159">
        <v>6022</v>
      </c>
      <c r="D159" s="72" t="s">
        <v>1935</v>
      </c>
      <c r="E159" s="72" t="s">
        <v>80</v>
      </c>
      <c r="F159" s="72" t="s">
        <v>80</v>
      </c>
      <c r="H159" s="72" t="s">
        <v>5405</v>
      </c>
      <c r="I159" s="72" t="s">
        <v>1936</v>
      </c>
      <c r="J159" s="72" t="s">
        <v>1937</v>
      </c>
      <c r="K159" s="72" t="s">
        <v>30</v>
      </c>
      <c r="L159">
        <v>15</v>
      </c>
      <c r="M159" s="72" t="s">
        <v>31</v>
      </c>
      <c r="N159" s="72" t="s">
        <v>615</v>
      </c>
      <c r="O159" s="72" t="s">
        <v>48</v>
      </c>
      <c r="P159" s="72" t="s">
        <v>49</v>
      </c>
      <c r="Q159" s="72" t="s">
        <v>36</v>
      </c>
      <c r="R159" s="72" t="s">
        <v>50</v>
      </c>
      <c r="S159" s="72" t="s">
        <v>43</v>
      </c>
      <c r="T159" s="72" t="s">
        <v>36</v>
      </c>
      <c r="U159" s="72" t="s">
        <v>51</v>
      </c>
      <c r="V159" s="72" t="s">
        <v>37</v>
      </c>
      <c r="W159" s="72" t="s">
        <v>54</v>
      </c>
      <c r="X159" s="72" t="s">
        <v>39</v>
      </c>
      <c r="Y159" s="72" t="s">
        <v>120</v>
      </c>
      <c r="Z159" s="72" t="s">
        <v>1938</v>
      </c>
    </row>
    <row r="160" spans="1:26" x14ac:dyDescent="0.25">
      <c r="A160" s="44">
        <v>43616</v>
      </c>
      <c r="B160">
        <v>5608</v>
      </c>
      <c r="C160">
        <v>6023</v>
      </c>
      <c r="D160" s="72" t="s">
        <v>1935</v>
      </c>
      <c r="E160" s="72" t="s">
        <v>80</v>
      </c>
      <c r="F160" s="72" t="s">
        <v>80</v>
      </c>
      <c r="H160" s="72" t="s">
        <v>5405</v>
      </c>
      <c r="I160" s="72" t="s">
        <v>1936</v>
      </c>
      <c r="J160" s="72" t="s">
        <v>1937</v>
      </c>
      <c r="K160" s="72" t="s">
        <v>30</v>
      </c>
      <c r="L160">
        <v>15</v>
      </c>
      <c r="M160" s="72" t="s">
        <v>31</v>
      </c>
      <c r="N160" s="72" t="s">
        <v>615</v>
      </c>
      <c r="O160" s="72" t="s">
        <v>48</v>
      </c>
      <c r="P160" s="72" t="s">
        <v>49</v>
      </c>
      <c r="Q160" s="72" t="s">
        <v>36</v>
      </c>
      <c r="R160" s="72" t="s">
        <v>50</v>
      </c>
      <c r="S160" s="72" t="s">
        <v>43</v>
      </c>
      <c r="T160" s="72" t="s">
        <v>36</v>
      </c>
      <c r="U160" s="72" t="s">
        <v>51</v>
      </c>
      <c r="V160" s="72" t="s">
        <v>37</v>
      </c>
      <c r="W160" s="72" t="s">
        <v>54</v>
      </c>
      <c r="X160" s="72" t="s">
        <v>39</v>
      </c>
      <c r="Y160" s="72" t="s">
        <v>120</v>
      </c>
      <c r="Z160" s="72" t="s">
        <v>1938</v>
      </c>
    </row>
    <row r="161" spans="1:26" x14ac:dyDescent="0.25">
      <c r="A161" s="44">
        <v>43616</v>
      </c>
      <c r="B161">
        <v>5608</v>
      </c>
      <c r="C161">
        <v>6024</v>
      </c>
      <c r="D161" s="72" t="s">
        <v>1935</v>
      </c>
      <c r="E161" s="72" t="s">
        <v>80</v>
      </c>
      <c r="F161" s="72" t="s">
        <v>80</v>
      </c>
      <c r="H161" s="72" t="s">
        <v>5405</v>
      </c>
      <c r="I161" s="72" t="s">
        <v>1936</v>
      </c>
      <c r="J161" s="72" t="s">
        <v>1937</v>
      </c>
      <c r="K161" s="72" t="s">
        <v>30</v>
      </c>
      <c r="L161">
        <v>15</v>
      </c>
      <c r="M161" s="72" t="s">
        <v>31</v>
      </c>
      <c r="N161" s="72" t="s">
        <v>615</v>
      </c>
      <c r="O161" s="72" t="s">
        <v>48</v>
      </c>
      <c r="P161" s="72" t="s">
        <v>49</v>
      </c>
      <c r="Q161" s="72" t="s">
        <v>36</v>
      </c>
      <c r="R161" s="72" t="s">
        <v>50</v>
      </c>
      <c r="S161" s="72" t="s">
        <v>43</v>
      </c>
      <c r="T161" s="72" t="s">
        <v>36</v>
      </c>
      <c r="U161" s="72" t="s">
        <v>51</v>
      </c>
      <c r="V161" s="72" t="s">
        <v>37</v>
      </c>
      <c r="W161" s="72" t="s">
        <v>54</v>
      </c>
      <c r="X161" s="72" t="s">
        <v>39</v>
      </c>
      <c r="Y161" s="72" t="s">
        <v>120</v>
      </c>
      <c r="Z161" s="72" t="s">
        <v>1938</v>
      </c>
    </row>
    <row r="162" spans="1:26" x14ac:dyDescent="0.25">
      <c r="A162" s="44">
        <v>43615</v>
      </c>
      <c r="B162">
        <v>5609</v>
      </c>
      <c r="C162">
        <v>6025</v>
      </c>
      <c r="D162" s="72" t="s">
        <v>1946</v>
      </c>
      <c r="E162" s="72" t="s">
        <v>693</v>
      </c>
      <c r="F162" s="72" t="s">
        <v>123</v>
      </c>
      <c r="H162" s="72" t="s">
        <v>5406</v>
      </c>
      <c r="I162" s="72" t="s">
        <v>1947</v>
      </c>
      <c r="J162" s="72" t="s">
        <v>1948</v>
      </c>
      <c r="K162" s="72" t="s">
        <v>30</v>
      </c>
      <c r="L162">
        <v>2</v>
      </c>
      <c r="M162" s="72" t="s">
        <v>31</v>
      </c>
      <c r="N162" s="72" t="s">
        <v>672</v>
      </c>
      <c r="O162" s="72" t="s">
        <v>36</v>
      </c>
      <c r="P162" s="72" t="s">
        <v>49</v>
      </c>
      <c r="Q162" s="72" t="s">
        <v>36</v>
      </c>
      <c r="R162" s="72" t="s">
        <v>56</v>
      </c>
      <c r="S162" s="72" t="s">
        <v>501</v>
      </c>
      <c r="T162" s="72" t="s">
        <v>502</v>
      </c>
      <c r="U162" s="72" t="s">
        <v>51</v>
      </c>
      <c r="V162" s="72" t="s">
        <v>37</v>
      </c>
      <c r="W162" s="72" t="s">
        <v>38</v>
      </c>
      <c r="X162" s="72" t="s">
        <v>71</v>
      </c>
      <c r="Y162" s="72" t="s">
        <v>40</v>
      </c>
      <c r="Z162" s="72" t="s">
        <v>1949</v>
      </c>
    </row>
    <row r="163" spans="1:26" x14ac:dyDescent="0.25">
      <c r="A163" s="44">
        <v>43613</v>
      </c>
      <c r="B163">
        <v>5532</v>
      </c>
      <c r="C163">
        <v>5914</v>
      </c>
      <c r="D163" s="72" t="s">
        <v>1274</v>
      </c>
      <c r="E163" s="72" t="s">
        <v>693</v>
      </c>
      <c r="F163" s="72" t="s">
        <v>123</v>
      </c>
      <c r="G163" s="45">
        <v>0.54166666666666663</v>
      </c>
      <c r="H163" s="72" t="s">
        <v>1275</v>
      </c>
      <c r="I163" s="72" t="s">
        <v>1276</v>
      </c>
      <c r="J163" s="72" t="s">
        <v>1277</v>
      </c>
      <c r="K163" s="72" t="s">
        <v>30</v>
      </c>
      <c r="L163">
        <v>5</v>
      </c>
      <c r="M163" s="72" t="s">
        <v>1278</v>
      </c>
      <c r="N163" s="72" t="s">
        <v>459</v>
      </c>
      <c r="O163" s="72" t="s">
        <v>53</v>
      </c>
      <c r="P163" s="72" t="s">
        <v>33</v>
      </c>
      <c r="Q163" s="72" t="s">
        <v>36</v>
      </c>
      <c r="R163" s="72" t="s">
        <v>35</v>
      </c>
      <c r="S163" s="72" t="s">
        <v>43</v>
      </c>
      <c r="T163" s="72" t="s">
        <v>36</v>
      </c>
      <c r="U163" s="72" t="s">
        <v>70</v>
      </c>
      <c r="V163" s="72" t="s">
        <v>37</v>
      </c>
      <c r="W163" s="72" t="s">
        <v>54</v>
      </c>
      <c r="X163" s="72" t="s">
        <v>71</v>
      </c>
      <c r="Y163" s="72" t="s">
        <v>40</v>
      </c>
      <c r="Z163" s="72" t="s">
        <v>1279</v>
      </c>
    </row>
    <row r="164" spans="1:26" x14ac:dyDescent="0.25">
      <c r="A164" s="44">
        <v>43611</v>
      </c>
      <c r="B164">
        <v>5561</v>
      </c>
      <c r="C164">
        <v>5954</v>
      </c>
      <c r="D164" s="72" t="s">
        <v>991</v>
      </c>
      <c r="E164" s="72" t="s">
        <v>106</v>
      </c>
      <c r="F164" s="72" t="s">
        <v>41</v>
      </c>
      <c r="H164" s="72" t="s">
        <v>1790</v>
      </c>
      <c r="I164" s="72" t="s">
        <v>1791</v>
      </c>
      <c r="J164" s="72" t="s">
        <v>1792</v>
      </c>
      <c r="K164" s="72" t="s">
        <v>47</v>
      </c>
      <c r="L164">
        <v>15</v>
      </c>
      <c r="M164" s="72" t="s">
        <v>31</v>
      </c>
      <c r="N164" s="72" t="s">
        <v>126</v>
      </c>
      <c r="O164" s="72" t="s">
        <v>48</v>
      </c>
      <c r="P164" s="72" t="s">
        <v>49</v>
      </c>
      <c r="Q164" s="72" t="s">
        <v>36</v>
      </c>
      <c r="R164" s="72" t="s">
        <v>50</v>
      </c>
      <c r="S164" s="72" t="s">
        <v>3823</v>
      </c>
      <c r="T164" s="72" t="s">
        <v>147</v>
      </c>
      <c r="U164" s="72" t="s">
        <v>51</v>
      </c>
      <c r="V164" s="72" t="s">
        <v>37</v>
      </c>
      <c r="W164" s="72" t="s">
        <v>301</v>
      </c>
      <c r="X164" s="72" t="s">
        <v>39</v>
      </c>
      <c r="Y164" s="72" t="s">
        <v>52</v>
      </c>
      <c r="Z164" s="72" t="s">
        <v>1793</v>
      </c>
    </row>
    <row r="165" spans="1:26" x14ac:dyDescent="0.25">
      <c r="A165" s="44">
        <v>43611</v>
      </c>
      <c r="B165">
        <v>5561</v>
      </c>
      <c r="C165">
        <v>5955</v>
      </c>
      <c r="D165" s="72" t="s">
        <v>991</v>
      </c>
      <c r="E165" s="72" t="s">
        <v>106</v>
      </c>
      <c r="F165" s="72" t="s">
        <v>41</v>
      </c>
      <c r="H165" s="72" t="s">
        <v>1790</v>
      </c>
      <c r="I165" s="72" t="s">
        <v>1791</v>
      </c>
      <c r="J165" s="72" t="s">
        <v>1792</v>
      </c>
      <c r="K165" s="72" t="s">
        <v>47</v>
      </c>
      <c r="L165">
        <v>15</v>
      </c>
      <c r="M165" s="72" t="s">
        <v>31</v>
      </c>
      <c r="N165" s="72" t="s">
        <v>126</v>
      </c>
      <c r="O165" s="72" t="s">
        <v>48</v>
      </c>
      <c r="P165" s="72" t="s">
        <v>49</v>
      </c>
      <c r="Q165" s="72" t="s">
        <v>36</v>
      </c>
      <c r="R165" s="72" t="s">
        <v>50</v>
      </c>
      <c r="S165" s="72" t="s">
        <v>3823</v>
      </c>
      <c r="T165" s="72" t="s">
        <v>147</v>
      </c>
      <c r="U165" s="72" t="s">
        <v>51</v>
      </c>
      <c r="V165" s="72" t="s">
        <v>37</v>
      </c>
      <c r="W165" s="72" t="s">
        <v>301</v>
      </c>
      <c r="X165" s="72" t="s">
        <v>39</v>
      </c>
      <c r="Y165" s="72" t="s">
        <v>52</v>
      </c>
      <c r="Z165" s="72" t="s">
        <v>1793</v>
      </c>
    </row>
    <row r="166" spans="1:26" x14ac:dyDescent="0.25">
      <c r="A166" s="44">
        <v>43611</v>
      </c>
      <c r="B166">
        <v>5530</v>
      </c>
      <c r="C166">
        <v>5912</v>
      </c>
      <c r="D166" s="72" t="s">
        <v>1285</v>
      </c>
      <c r="E166" s="72" t="s">
        <v>404</v>
      </c>
      <c r="F166" s="72" t="s">
        <v>405</v>
      </c>
      <c r="G166" s="45">
        <v>0.41666666666666669</v>
      </c>
      <c r="H166" s="72" t="s">
        <v>1286</v>
      </c>
      <c r="I166" s="72" t="s">
        <v>1287</v>
      </c>
      <c r="J166" s="72" t="s">
        <v>1288</v>
      </c>
      <c r="K166" s="72" t="s">
        <v>30</v>
      </c>
      <c r="L166">
        <v>10</v>
      </c>
      <c r="M166" s="72" t="s">
        <v>166</v>
      </c>
      <c r="N166" s="72" t="s">
        <v>36</v>
      </c>
      <c r="O166" s="72" t="s">
        <v>53</v>
      </c>
      <c r="P166" s="72" t="s">
        <v>33</v>
      </c>
      <c r="Q166" s="72" t="s">
        <v>36</v>
      </c>
      <c r="R166" s="72" t="s">
        <v>76</v>
      </c>
      <c r="S166" s="72" t="s">
        <v>65</v>
      </c>
      <c r="T166" s="72" t="s">
        <v>36</v>
      </c>
      <c r="U166" s="72" t="s">
        <v>109</v>
      </c>
      <c r="V166" s="72" t="s">
        <v>66</v>
      </c>
      <c r="W166" s="72" t="s">
        <v>54</v>
      </c>
      <c r="X166" s="72" t="s">
        <v>107</v>
      </c>
      <c r="Y166" s="72" t="s">
        <v>108</v>
      </c>
      <c r="Z166" s="72" t="s">
        <v>1289</v>
      </c>
    </row>
    <row r="167" spans="1:26" x14ac:dyDescent="0.25">
      <c r="A167" s="44">
        <v>43597</v>
      </c>
      <c r="B167">
        <v>5537</v>
      </c>
      <c r="C167">
        <v>5919</v>
      </c>
      <c r="D167" s="72" t="s">
        <v>1402</v>
      </c>
      <c r="E167" s="72" t="s">
        <v>497</v>
      </c>
      <c r="F167" s="72" t="s">
        <v>46</v>
      </c>
      <c r="G167" s="45">
        <v>0.58333333333333337</v>
      </c>
      <c r="H167" s="72" t="s">
        <v>1403</v>
      </c>
      <c r="I167" s="72" t="s">
        <v>1404</v>
      </c>
      <c r="J167" s="72" t="s">
        <v>1405</v>
      </c>
      <c r="K167" s="72" t="s">
        <v>47</v>
      </c>
      <c r="L167">
        <v>6</v>
      </c>
      <c r="M167" s="72" t="s">
        <v>31</v>
      </c>
      <c r="N167" s="72" t="s">
        <v>672</v>
      </c>
      <c r="O167" s="72" t="s">
        <v>48</v>
      </c>
      <c r="P167" s="72" t="s">
        <v>520</v>
      </c>
      <c r="Q167" s="72" t="s">
        <v>60</v>
      </c>
      <c r="R167" s="72" t="s">
        <v>35</v>
      </c>
      <c r="S167" s="72" t="s">
        <v>1406</v>
      </c>
      <c r="T167" s="72" t="s">
        <v>36</v>
      </c>
      <c r="U167" s="72" t="s">
        <v>70</v>
      </c>
      <c r="V167" s="72" t="s">
        <v>37</v>
      </c>
      <c r="W167" s="72" t="s">
        <v>1407</v>
      </c>
      <c r="X167" s="72" t="s">
        <v>71</v>
      </c>
      <c r="Y167" s="72" t="s">
        <v>40</v>
      </c>
      <c r="Z167" s="72" t="s">
        <v>1408</v>
      </c>
    </row>
    <row r="168" spans="1:26" x14ac:dyDescent="0.25">
      <c r="A168" s="44">
        <v>43596</v>
      </c>
      <c r="B168">
        <v>5526</v>
      </c>
      <c r="C168">
        <v>5908</v>
      </c>
      <c r="D168" s="72" t="s">
        <v>1426</v>
      </c>
      <c r="E168" s="72" t="s">
        <v>80</v>
      </c>
      <c r="F168" s="72" t="s">
        <v>80</v>
      </c>
      <c r="G168" s="45">
        <v>0.75</v>
      </c>
      <c r="H168" s="72" t="s">
        <v>1427</v>
      </c>
      <c r="I168" s="72" t="s">
        <v>1428</v>
      </c>
      <c r="J168" s="72" t="s">
        <v>1429</v>
      </c>
      <c r="K168" s="72" t="s">
        <v>30</v>
      </c>
      <c r="L168">
        <v>14</v>
      </c>
      <c r="M168" s="72" t="s">
        <v>31</v>
      </c>
      <c r="N168" s="72" t="s">
        <v>459</v>
      </c>
      <c r="O168" s="72" t="s">
        <v>48</v>
      </c>
      <c r="P168" s="72" t="s">
        <v>49</v>
      </c>
      <c r="Q168" s="72" t="s">
        <v>36</v>
      </c>
      <c r="R168" s="72" t="s">
        <v>56</v>
      </c>
      <c r="S168" s="72" t="s">
        <v>43</v>
      </c>
      <c r="T168" s="72" t="s">
        <v>36</v>
      </c>
      <c r="U168" s="72" t="s">
        <v>51</v>
      </c>
      <c r="V168" s="72" t="s">
        <v>37</v>
      </c>
      <c r="W168" s="72" t="s">
        <v>54</v>
      </c>
      <c r="X168" s="72" t="s">
        <v>39</v>
      </c>
      <c r="Y168" s="72" t="s">
        <v>40</v>
      </c>
      <c r="Z168" s="72" t="s">
        <v>1430</v>
      </c>
    </row>
    <row r="169" spans="1:26" x14ac:dyDescent="0.25">
      <c r="A169" s="44">
        <v>43582</v>
      </c>
      <c r="B169">
        <v>5510</v>
      </c>
      <c r="C169">
        <v>5892</v>
      </c>
      <c r="D169" s="72" t="s">
        <v>1516</v>
      </c>
      <c r="E169" s="72" t="s">
        <v>357</v>
      </c>
      <c r="F169" s="72" t="s">
        <v>358</v>
      </c>
      <c r="G169" s="45">
        <v>0.83333333333333337</v>
      </c>
      <c r="H169" s="72" t="s">
        <v>5407</v>
      </c>
      <c r="I169" s="72" t="s">
        <v>5408</v>
      </c>
      <c r="J169" s="72" t="s">
        <v>1517</v>
      </c>
      <c r="K169" s="72" t="s">
        <v>47</v>
      </c>
      <c r="L169">
        <v>9</v>
      </c>
      <c r="M169" s="72" t="s">
        <v>119</v>
      </c>
      <c r="N169" s="72" t="s">
        <v>1518</v>
      </c>
      <c r="O169" s="72" t="s">
        <v>53</v>
      </c>
      <c r="P169" s="72" t="s">
        <v>62</v>
      </c>
      <c r="Q169" s="72" t="s">
        <v>34</v>
      </c>
      <c r="R169" s="72" t="s">
        <v>35</v>
      </c>
      <c r="S169" s="72" t="s">
        <v>57</v>
      </c>
      <c r="T169" s="72" t="s">
        <v>36</v>
      </c>
      <c r="U169" s="72" t="s">
        <v>44</v>
      </c>
      <c r="V169" s="72" t="s">
        <v>37</v>
      </c>
      <c r="W169" s="72" t="s">
        <v>1519</v>
      </c>
      <c r="X169" s="72" t="s">
        <v>71</v>
      </c>
      <c r="Y169" s="72" t="s">
        <v>45</v>
      </c>
      <c r="Z169" s="72" t="s">
        <v>1520</v>
      </c>
    </row>
    <row r="170" spans="1:26" x14ac:dyDescent="0.25">
      <c r="A170" s="44">
        <v>43576</v>
      </c>
      <c r="B170">
        <v>5501</v>
      </c>
      <c r="C170">
        <v>5881</v>
      </c>
      <c r="D170" s="72" t="s">
        <v>1559</v>
      </c>
      <c r="E170" s="72" t="s">
        <v>58</v>
      </c>
      <c r="F170" s="72" t="s">
        <v>59</v>
      </c>
      <c r="H170" s="72" t="s">
        <v>1560</v>
      </c>
      <c r="I170" s="72" t="s">
        <v>1561</v>
      </c>
      <c r="J170" s="72" t="s">
        <v>1562</v>
      </c>
      <c r="K170" s="72" t="s">
        <v>47</v>
      </c>
      <c r="L170">
        <v>15</v>
      </c>
      <c r="M170" s="72" t="s">
        <v>31</v>
      </c>
      <c r="N170" s="72" t="s">
        <v>459</v>
      </c>
      <c r="O170" s="72" t="s">
        <v>48</v>
      </c>
      <c r="P170" s="72" t="s">
        <v>49</v>
      </c>
      <c r="Q170" s="72" t="s">
        <v>36</v>
      </c>
      <c r="R170" s="72" t="s">
        <v>50</v>
      </c>
      <c r="S170" s="72" t="s">
        <v>3823</v>
      </c>
      <c r="T170" s="72" t="s">
        <v>147</v>
      </c>
      <c r="U170" s="72" t="s">
        <v>51</v>
      </c>
      <c r="V170" s="72" t="s">
        <v>37</v>
      </c>
      <c r="W170" s="72" t="s">
        <v>386</v>
      </c>
      <c r="X170" s="72" t="s">
        <v>39</v>
      </c>
      <c r="Y170" s="72" t="s">
        <v>52</v>
      </c>
      <c r="Z170" s="72" t="s">
        <v>1563</v>
      </c>
    </row>
    <row r="171" spans="1:26" x14ac:dyDescent="0.25">
      <c r="A171" s="44">
        <v>43574</v>
      </c>
      <c r="B171">
        <v>5495</v>
      </c>
      <c r="C171">
        <v>5872</v>
      </c>
      <c r="D171" s="72" t="s">
        <v>1243</v>
      </c>
      <c r="E171" s="72" t="s">
        <v>79</v>
      </c>
      <c r="F171" s="72" t="s">
        <v>59</v>
      </c>
      <c r="G171" s="45">
        <v>0.66666666666666663</v>
      </c>
      <c r="H171" s="72" t="s">
        <v>1244</v>
      </c>
      <c r="I171" s="72" t="s">
        <v>1245</v>
      </c>
      <c r="J171" s="72" t="s">
        <v>1246</v>
      </c>
      <c r="K171" s="72" t="s">
        <v>30</v>
      </c>
      <c r="L171">
        <v>14</v>
      </c>
      <c r="M171" s="72" t="s">
        <v>31</v>
      </c>
      <c r="N171" s="72" t="s">
        <v>459</v>
      </c>
      <c r="O171" s="72" t="s">
        <v>368</v>
      </c>
      <c r="P171" s="72" t="s">
        <v>49</v>
      </c>
      <c r="Q171" s="72" t="s">
        <v>36</v>
      </c>
      <c r="R171" s="72" t="s">
        <v>50</v>
      </c>
      <c r="S171" s="72" t="s">
        <v>43</v>
      </c>
      <c r="T171" s="72" t="s">
        <v>36</v>
      </c>
      <c r="U171" s="72" t="s">
        <v>51</v>
      </c>
      <c r="V171" s="72" t="s">
        <v>37</v>
      </c>
      <c r="W171" s="72" t="s">
        <v>54</v>
      </c>
      <c r="X171" s="72" t="s">
        <v>39</v>
      </c>
      <c r="Y171" s="72" t="s">
        <v>52</v>
      </c>
      <c r="Z171" s="72" t="s">
        <v>1597</v>
      </c>
    </row>
    <row r="172" spans="1:26" x14ac:dyDescent="0.25">
      <c r="A172" s="44">
        <v>43574</v>
      </c>
      <c r="B172">
        <v>5495</v>
      </c>
      <c r="C172">
        <v>5873</v>
      </c>
      <c r="D172" s="72" t="s">
        <v>1243</v>
      </c>
      <c r="E172" s="72" t="s">
        <v>79</v>
      </c>
      <c r="F172" s="72" t="s">
        <v>59</v>
      </c>
      <c r="G172" s="45">
        <v>0.66666666666666663</v>
      </c>
      <c r="H172" s="72" t="s">
        <v>1244</v>
      </c>
      <c r="I172" s="72" t="s">
        <v>1245</v>
      </c>
      <c r="J172" s="72" t="s">
        <v>1246</v>
      </c>
      <c r="K172" s="72" t="s">
        <v>30</v>
      </c>
      <c r="L172">
        <v>14</v>
      </c>
      <c r="M172" s="72" t="s">
        <v>31</v>
      </c>
      <c r="N172" s="72" t="s">
        <v>459</v>
      </c>
      <c r="O172" s="72" t="s">
        <v>368</v>
      </c>
      <c r="P172" s="72" t="s">
        <v>49</v>
      </c>
      <c r="Q172" s="72" t="s">
        <v>36</v>
      </c>
      <c r="R172" s="72" t="s">
        <v>50</v>
      </c>
      <c r="S172" s="72" t="s">
        <v>43</v>
      </c>
      <c r="T172" s="72" t="s">
        <v>36</v>
      </c>
      <c r="U172" s="72" t="s">
        <v>51</v>
      </c>
      <c r="V172" s="72" t="s">
        <v>37</v>
      </c>
      <c r="W172" s="72" t="s">
        <v>54</v>
      </c>
      <c r="X172" s="72" t="s">
        <v>39</v>
      </c>
      <c r="Y172" s="72" t="s">
        <v>52</v>
      </c>
      <c r="Z172" s="72" t="s">
        <v>1597</v>
      </c>
    </row>
    <row r="173" spans="1:26" x14ac:dyDescent="0.25">
      <c r="A173" s="44">
        <v>43571</v>
      </c>
      <c r="B173">
        <v>5483</v>
      </c>
      <c r="C173">
        <v>5860</v>
      </c>
      <c r="D173" s="72" t="s">
        <v>1107</v>
      </c>
      <c r="E173" s="72" t="s">
        <v>827</v>
      </c>
      <c r="F173" s="72" t="s">
        <v>537</v>
      </c>
      <c r="G173" s="45">
        <v>0.6694444444444444</v>
      </c>
      <c r="H173" s="72" t="s">
        <v>1108</v>
      </c>
      <c r="I173" s="72" t="s">
        <v>1109</v>
      </c>
      <c r="J173" s="72" t="s">
        <v>1110</v>
      </c>
      <c r="K173" s="72" t="s">
        <v>47</v>
      </c>
      <c r="L173">
        <v>15</v>
      </c>
      <c r="M173" s="72" t="s">
        <v>31</v>
      </c>
      <c r="N173" s="72" t="s">
        <v>32</v>
      </c>
      <c r="O173" s="72" t="s">
        <v>48</v>
      </c>
      <c r="P173" s="72" t="s">
        <v>49</v>
      </c>
      <c r="Q173" s="72" t="s">
        <v>36</v>
      </c>
      <c r="R173" s="72" t="s">
        <v>56</v>
      </c>
      <c r="S173" s="72" t="s">
        <v>346</v>
      </c>
      <c r="T173" s="72" t="s">
        <v>36</v>
      </c>
      <c r="U173" s="72" t="s">
        <v>51</v>
      </c>
      <c r="V173" s="72" t="s">
        <v>37</v>
      </c>
      <c r="W173" s="72" t="s">
        <v>38</v>
      </c>
      <c r="X173" s="72" t="s">
        <v>71</v>
      </c>
      <c r="Y173" s="72" t="s">
        <v>52</v>
      </c>
      <c r="Z173" s="72" t="s">
        <v>1111</v>
      </c>
    </row>
    <row r="174" spans="1:26" x14ac:dyDescent="0.25">
      <c r="A174" s="44">
        <v>43569</v>
      </c>
      <c r="B174">
        <v>5482</v>
      </c>
      <c r="C174">
        <v>5859</v>
      </c>
      <c r="D174" s="72" t="s">
        <v>1073</v>
      </c>
      <c r="E174" s="72" t="s">
        <v>63</v>
      </c>
      <c r="F174" s="72" t="s">
        <v>41</v>
      </c>
      <c r="G174" s="45">
        <v>0.70902777777777781</v>
      </c>
      <c r="H174" s="72" t="s">
        <v>1151</v>
      </c>
      <c r="I174" s="72" t="s">
        <v>1152</v>
      </c>
      <c r="J174" s="72" t="s">
        <v>1153</v>
      </c>
      <c r="K174" s="72" t="s">
        <v>47</v>
      </c>
      <c r="L174">
        <v>15</v>
      </c>
      <c r="M174" s="72" t="s">
        <v>31</v>
      </c>
      <c r="N174" s="72" t="s">
        <v>138</v>
      </c>
      <c r="O174" s="72" t="s">
        <v>36</v>
      </c>
      <c r="P174" s="72" t="s">
        <v>77</v>
      </c>
      <c r="Q174" s="72" t="s">
        <v>36</v>
      </c>
      <c r="R174" s="72" t="s">
        <v>81</v>
      </c>
      <c r="S174" s="72" t="s">
        <v>3823</v>
      </c>
      <c r="T174" s="72" t="s">
        <v>36</v>
      </c>
      <c r="U174" s="72" t="s">
        <v>51</v>
      </c>
      <c r="V174" s="72" t="s">
        <v>37</v>
      </c>
      <c r="W174" s="72" t="s">
        <v>301</v>
      </c>
      <c r="X174" s="72" t="s">
        <v>71</v>
      </c>
      <c r="Y174" s="72" t="s">
        <v>40</v>
      </c>
      <c r="Z174" s="72" t="s">
        <v>1154</v>
      </c>
    </row>
    <row r="175" spans="1:26" x14ac:dyDescent="0.25">
      <c r="A175" s="44">
        <v>43567</v>
      </c>
      <c r="B175">
        <v>5475</v>
      </c>
      <c r="C175">
        <v>5850</v>
      </c>
      <c r="D175" s="72" t="s">
        <v>1214</v>
      </c>
      <c r="E175" s="72" t="s">
        <v>111</v>
      </c>
      <c r="F175" s="72" t="s">
        <v>41</v>
      </c>
      <c r="G175" s="45">
        <v>0.65277777777777779</v>
      </c>
      <c r="H175" s="72" t="s">
        <v>1215</v>
      </c>
      <c r="I175" s="72" t="s">
        <v>1216</v>
      </c>
      <c r="J175" s="72" t="s">
        <v>1217</v>
      </c>
      <c r="K175" s="72" t="s">
        <v>30</v>
      </c>
      <c r="L175">
        <v>5</v>
      </c>
      <c r="M175" s="72" t="s">
        <v>180</v>
      </c>
      <c r="N175" s="72" t="s">
        <v>36</v>
      </c>
      <c r="O175" s="72" t="s">
        <v>53</v>
      </c>
      <c r="P175" s="72" t="s">
        <v>33</v>
      </c>
      <c r="Q175" s="72" t="s">
        <v>36</v>
      </c>
      <c r="R175" s="72" t="s">
        <v>76</v>
      </c>
      <c r="S175" s="72" t="s">
        <v>862</v>
      </c>
      <c r="T175" s="72" t="s">
        <v>863</v>
      </c>
      <c r="U175" s="72" t="s">
        <v>109</v>
      </c>
      <c r="V175" s="72" t="s">
        <v>66</v>
      </c>
      <c r="W175" s="72" t="s">
        <v>54</v>
      </c>
      <c r="X175" s="72" t="s">
        <v>36</v>
      </c>
      <c r="Y175" s="72" t="s">
        <v>108</v>
      </c>
      <c r="Z175" s="72" t="s">
        <v>1218</v>
      </c>
    </row>
    <row r="176" spans="1:26" x14ac:dyDescent="0.25">
      <c r="A176" s="44">
        <v>43567</v>
      </c>
      <c r="B176">
        <v>5474</v>
      </c>
      <c r="C176">
        <v>5849</v>
      </c>
      <c r="D176" s="72" t="s">
        <v>1173</v>
      </c>
      <c r="E176" s="72" t="s">
        <v>63</v>
      </c>
      <c r="F176" s="72" t="s">
        <v>41</v>
      </c>
      <c r="G176" s="45">
        <v>0.59444444444444444</v>
      </c>
      <c r="H176" s="72" t="s">
        <v>1174</v>
      </c>
      <c r="I176" s="72" t="s">
        <v>1175</v>
      </c>
      <c r="J176" s="72" t="s">
        <v>1176</v>
      </c>
      <c r="K176" s="72" t="s">
        <v>47</v>
      </c>
      <c r="L176">
        <v>15</v>
      </c>
      <c r="M176" s="72" t="s">
        <v>31</v>
      </c>
      <c r="N176" s="72" t="s">
        <v>459</v>
      </c>
      <c r="O176" s="72" t="s">
        <v>36</v>
      </c>
      <c r="P176" s="72" t="s">
        <v>49</v>
      </c>
      <c r="Q176" s="72" t="s">
        <v>36</v>
      </c>
      <c r="R176" s="72" t="s">
        <v>56</v>
      </c>
      <c r="S176" s="72" t="s">
        <v>3823</v>
      </c>
      <c r="T176" s="72" t="s">
        <v>36</v>
      </c>
      <c r="U176" s="72" t="s">
        <v>51</v>
      </c>
      <c r="V176" s="72" t="s">
        <v>37</v>
      </c>
      <c r="W176" s="72" t="s">
        <v>54</v>
      </c>
      <c r="X176" s="72" t="s">
        <v>39</v>
      </c>
      <c r="Y176" s="72" t="s">
        <v>52</v>
      </c>
      <c r="Z176" s="72" t="s">
        <v>3726</v>
      </c>
    </row>
    <row r="177" spans="1:26" x14ac:dyDescent="0.25">
      <c r="A177" s="44">
        <v>43566</v>
      </c>
      <c r="B177">
        <v>5893</v>
      </c>
      <c r="C177">
        <v>6362</v>
      </c>
      <c r="D177" s="72" t="s">
        <v>3728</v>
      </c>
      <c r="E177" s="72" t="s">
        <v>111</v>
      </c>
      <c r="F177" s="72" t="s">
        <v>41</v>
      </c>
      <c r="G177" s="45">
        <v>0.61111111111111116</v>
      </c>
      <c r="H177" s="72" t="s">
        <v>3729</v>
      </c>
      <c r="I177" s="72" t="s">
        <v>3730</v>
      </c>
      <c r="J177" s="72" t="s">
        <v>3731</v>
      </c>
      <c r="K177" s="72" t="s">
        <v>47</v>
      </c>
      <c r="L177">
        <v>13</v>
      </c>
      <c r="M177" s="72" t="s">
        <v>118</v>
      </c>
      <c r="N177" s="72" t="s">
        <v>36</v>
      </c>
      <c r="O177" s="72" t="s">
        <v>53</v>
      </c>
      <c r="P177" s="72" t="s">
        <v>33</v>
      </c>
      <c r="Q177" s="72" t="s">
        <v>36</v>
      </c>
      <c r="R177" s="72" t="s">
        <v>35</v>
      </c>
      <c r="S177" s="72" t="s">
        <v>862</v>
      </c>
      <c r="T177" s="72" t="s">
        <v>863</v>
      </c>
      <c r="U177" s="72" t="s">
        <v>70</v>
      </c>
      <c r="V177" s="72" t="s">
        <v>37</v>
      </c>
      <c r="W177" s="72" t="s">
        <v>54</v>
      </c>
      <c r="X177" s="72" t="s">
        <v>71</v>
      </c>
      <c r="Y177" s="72" t="s">
        <v>40</v>
      </c>
      <c r="Z177" s="72" t="s">
        <v>3732</v>
      </c>
    </row>
    <row r="178" spans="1:26" x14ac:dyDescent="0.25">
      <c r="A178" s="44">
        <v>43549</v>
      </c>
      <c r="B178">
        <v>5441</v>
      </c>
      <c r="C178">
        <v>5811</v>
      </c>
      <c r="D178" s="72" t="s">
        <v>915</v>
      </c>
      <c r="E178" s="72" t="s">
        <v>137</v>
      </c>
      <c r="F178" s="72" t="s">
        <v>122</v>
      </c>
      <c r="H178" s="72" t="s">
        <v>916</v>
      </c>
      <c r="I178" s="72" t="s">
        <v>917</v>
      </c>
      <c r="J178" s="72" t="s">
        <v>918</v>
      </c>
      <c r="K178" s="72" t="s">
        <v>30</v>
      </c>
      <c r="L178">
        <v>4</v>
      </c>
      <c r="M178" s="72" t="s">
        <v>31</v>
      </c>
      <c r="N178" s="72" t="s">
        <v>672</v>
      </c>
      <c r="O178" s="72" t="s">
        <v>48</v>
      </c>
      <c r="P178" s="72" t="s">
        <v>33</v>
      </c>
      <c r="Q178" s="72" t="s">
        <v>1184</v>
      </c>
      <c r="R178" s="72" t="s">
        <v>76</v>
      </c>
      <c r="S178" s="72" t="s">
        <v>521</v>
      </c>
      <c r="T178" s="72" t="s">
        <v>863</v>
      </c>
      <c r="U178" s="72" t="s">
        <v>70</v>
      </c>
      <c r="V178" s="72" t="s">
        <v>37</v>
      </c>
      <c r="W178" s="72" t="s">
        <v>54</v>
      </c>
      <c r="X178" s="72" t="s">
        <v>71</v>
      </c>
      <c r="Y178" s="72" t="s">
        <v>40</v>
      </c>
      <c r="Z178" s="72" t="s">
        <v>919</v>
      </c>
    </row>
    <row r="179" spans="1:26" x14ac:dyDescent="0.25">
      <c r="A179" s="44">
        <v>43534</v>
      </c>
      <c r="B179">
        <v>5414</v>
      </c>
      <c r="C179">
        <v>5773</v>
      </c>
      <c r="D179" s="72" t="s">
        <v>797</v>
      </c>
      <c r="E179" s="72" t="s">
        <v>693</v>
      </c>
      <c r="F179" s="72" t="s">
        <v>123</v>
      </c>
      <c r="G179" s="45">
        <v>0.47222222222222221</v>
      </c>
      <c r="H179" s="72" t="s">
        <v>798</v>
      </c>
      <c r="I179" s="72" t="s">
        <v>799</v>
      </c>
      <c r="J179" s="72" t="s">
        <v>800</v>
      </c>
      <c r="K179" s="72" t="s">
        <v>47</v>
      </c>
      <c r="L179">
        <v>17</v>
      </c>
      <c r="M179" s="72" t="s">
        <v>31</v>
      </c>
      <c r="N179" s="72" t="s">
        <v>32</v>
      </c>
      <c r="O179" s="72" t="s">
        <v>48</v>
      </c>
      <c r="P179" s="72" t="s">
        <v>62</v>
      </c>
      <c r="Q179" s="72" t="s">
        <v>34</v>
      </c>
      <c r="R179" s="72" t="s">
        <v>35</v>
      </c>
      <c r="S179" s="72" t="s">
        <v>61</v>
      </c>
      <c r="T179" s="72" t="s">
        <v>36</v>
      </c>
      <c r="U179" s="72" t="s">
        <v>70</v>
      </c>
      <c r="V179" s="72" t="s">
        <v>37</v>
      </c>
      <c r="W179" s="72" t="s">
        <v>801</v>
      </c>
      <c r="X179" s="72" t="s">
        <v>71</v>
      </c>
      <c r="Y179" s="72" t="s">
        <v>45</v>
      </c>
      <c r="Z179" s="72" t="s">
        <v>802</v>
      </c>
    </row>
    <row r="180" spans="1:26" x14ac:dyDescent="0.25">
      <c r="A180" s="44">
        <v>43534</v>
      </c>
      <c r="B180">
        <v>5414</v>
      </c>
      <c r="C180">
        <v>5774</v>
      </c>
      <c r="D180" s="72" t="s">
        <v>797</v>
      </c>
      <c r="E180" s="72" t="s">
        <v>693</v>
      </c>
      <c r="F180" s="72" t="s">
        <v>123</v>
      </c>
      <c r="G180" s="45">
        <v>0.47222222222222221</v>
      </c>
      <c r="H180" s="72" t="s">
        <v>798</v>
      </c>
      <c r="I180" s="72" t="s">
        <v>799</v>
      </c>
      <c r="J180" s="72" t="s">
        <v>800</v>
      </c>
      <c r="K180" s="72" t="s">
        <v>47</v>
      </c>
      <c r="L180">
        <v>17</v>
      </c>
      <c r="M180" s="72" t="s">
        <v>31</v>
      </c>
      <c r="N180" s="72" t="s">
        <v>32</v>
      </c>
      <c r="O180" s="72" t="s">
        <v>48</v>
      </c>
      <c r="P180" s="72" t="s">
        <v>77</v>
      </c>
      <c r="Q180" s="72" t="s">
        <v>34</v>
      </c>
      <c r="R180" s="72" t="s">
        <v>81</v>
      </c>
      <c r="S180" s="72" t="s">
        <v>61</v>
      </c>
      <c r="T180" s="72" t="s">
        <v>36</v>
      </c>
      <c r="U180" s="72" t="s">
        <v>51</v>
      </c>
      <c r="V180" s="72" t="s">
        <v>37</v>
      </c>
      <c r="W180" s="72" t="s">
        <v>801</v>
      </c>
      <c r="X180" s="72" t="s">
        <v>71</v>
      </c>
      <c r="Y180" s="72" t="s">
        <v>45</v>
      </c>
      <c r="Z180" s="72" t="s">
        <v>802</v>
      </c>
    </row>
    <row r="181" spans="1:26" x14ac:dyDescent="0.25">
      <c r="A181" s="44">
        <v>43534</v>
      </c>
      <c r="B181">
        <v>5414</v>
      </c>
      <c r="C181">
        <v>5775</v>
      </c>
      <c r="D181" s="72" t="s">
        <v>797</v>
      </c>
      <c r="E181" s="72" t="s">
        <v>693</v>
      </c>
      <c r="F181" s="72" t="s">
        <v>123</v>
      </c>
      <c r="G181" s="45">
        <v>0.47222222222222221</v>
      </c>
      <c r="H181" s="72" t="s">
        <v>798</v>
      </c>
      <c r="I181" s="72" t="s">
        <v>799</v>
      </c>
      <c r="J181" s="72" t="s">
        <v>800</v>
      </c>
      <c r="K181" s="72" t="s">
        <v>47</v>
      </c>
      <c r="L181">
        <v>17</v>
      </c>
      <c r="M181" s="72" t="s">
        <v>31</v>
      </c>
      <c r="N181" s="72" t="s">
        <v>32</v>
      </c>
      <c r="O181" s="72" t="s">
        <v>48</v>
      </c>
      <c r="P181" s="72" t="s">
        <v>77</v>
      </c>
      <c r="Q181" s="72" t="s">
        <v>34</v>
      </c>
      <c r="R181" s="72" t="s">
        <v>81</v>
      </c>
      <c r="S181" s="72" t="s">
        <v>61</v>
      </c>
      <c r="T181" s="72" t="s">
        <v>36</v>
      </c>
      <c r="U181" s="72" t="s">
        <v>51</v>
      </c>
      <c r="V181" s="72" t="s">
        <v>37</v>
      </c>
      <c r="W181" s="72" t="s">
        <v>801</v>
      </c>
      <c r="X181" s="72" t="s">
        <v>71</v>
      </c>
      <c r="Y181" s="72" t="s">
        <v>45</v>
      </c>
      <c r="Z181" s="72" t="s">
        <v>802</v>
      </c>
    </row>
    <row r="182" spans="1:26" x14ac:dyDescent="0.25">
      <c r="A182" s="44">
        <v>43531</v>
      </c>
      <c r="B182">
        <v>5407</v>
      </c>
      <c r="C182">
        <v>5763</v>
      </c>
      <c r="D182" s="72" t="s">
        <v>779</v>
      </c>
      <c r="E182" s="72" t="s">
        <v>780</v>
      </c>
      <c r="F182" s="72" t="s">
        <v>358</v>
      </c>
      <c r="G182" s="45">
        <v>0.79166666666666663</v>
      </c>
      <c r="H182" s="72" t="s">
        <v>781</v>
      </c>
      <c r="I182" s="72" t="s">
        <v>782</v>
      </c>
      <c r="J182" s="72" t="s">
        <v>783</v>
      </c>
      <c r="K182" s="72" t="s">
        <v>30</v>
      </c>
      <c r="L182">
        <v>17</v>
      </c>
      <c r="M182" s="72" t="s">
        <v>31</v>
      </c>
      <c r="N182" s="72" t="s">
        <v>331</v>
      </c>
      <c r="O182" s="72" t="s">
        <v>36</v>
      </c>
      <c r="P182" s="72" t="s">
        <v>49</v>
      </c>
      <c r="Q182" s="72" t="s">
        <v>36</v>
      </c>
      <c r="R182" s="72" t="s">
        <v>50</v>
      </c>
      <c r="S182" s="72" t="s">
        <v>57</v>
      </c>
      <c r="T182" s="72" t="s">
        <v>36</v>
      </c>
      <c r="U182" s="72" t="s">
        <v>51</v>
      </c>
      <c r="V182" s="72" t="s">
        <v>37</v>
      </c>
      <c r="W182" s="72" t="s">
        <v>332</v>
      </c>
      <c r="X182" s="72" t="s">
        <v>39</v>
      </c>
      <c r="Y182" s="72" t="s">
        <v>45</v>
      </c>
      <c r="Z182" s="72" t="s">
        <v>784</v>
      </c>
    </row>
    <row r="183" spans="1:26" x14ac:dyDescent="0.25">
      <c r="A183" s="44">
        <v>43531</v>
      </c>
      <c r="B183">
        <v>5404</v>
      </c>
      <c r="C183">
        <v>5760</v>
      </c>
      <c r="D183" s="72" t="s">
        <v>792</v>
      </c>
      <c r="E183" s="72" t="s">
        <v>106</v>
      </c>
      <c r="F183" s="72" t="s">
        <v>41</v>
      </c>
      <c r="G183" s="45">
        <v>0.55069444444444449</v>
      </c>
      <c r="H183" s="72" t="s">
        <v>793</v>
      </c>
      <c r="I183" s="72" t="s">
        <v>794</v>
      </c>
      <c r="J183" s="72" t="s">
        <v>795</v>
      </c>
      <c r="K183" s="72" t="s">
        <v>47</v>
      </c>
      <c r="L183">
        <v>15</v>
      </c>
      <c r="M183" s="72" t="s">
        <v>31</v>
      </c>
      <c r="N183" s="72" t="s">
        <v>459</v>
      </c>
      <c r="O183" s="72" t="s">
        <v>36</v>
      </c>
      <c r="P183" s="72" t="s">
        <v>77</v>
      </c>
      <c r="Q183" s="72" t="s">
        <v>36</v>
      </c>
      <c r="R183" s="72" t="s">
        <v>81</v>
      </c>
      <c r="S183" s="72" t="s">
        <v>43</v>
      </c>
      <c r="T183" s="72" t="s">
        <v>36</v>
      </c>
      <c r="U183" s="72" t="s">
        <v>51</v>
      </c>
      <c r="V183" s="72" t="s">
        <v>37</v>
      </c>
      <c r="W183" s="72" t="s">
        <v>54</v>
      </c>
      <c r="X183" s="72" t="s">
        <v>71</v>
      </c>
      <c r="Y183" s="72" t="s">
        <v>52</v>
      </c>
      <c r="Z183" s="72" t="s">
        <v>796</v>
      </c>
    </row>
    <row r="184" spans="1:26" x14ac:dyDescent="0.25">
      <c r="A184" s="44">
        <v>43521</v>
      </c>
      <c r="B184">
        <v>5385</v>
      </c>
      <c r="C184">
        <v>5738</v>
      </c>
      <c r="D184" s="72" t="s">
        <v>530</v>
      </c>
      <c r="E184" s="72" t="s">
        <v>58</v>
      </c>
      <c r="F184" s="72" t="s">
        <v>59</v>
      </c>
      <c r="G184" s="45">
        <v>0.71875</v>
      </c>
      <c r="H184" s="72" t="s">
        <v>531</v>
      </c>
      <c r="I184" s="72" t="s">
        <v>532</v>
      </c>
      <c r="J184" s="72" t="s">
        <v>533</v>
      </c>
      <c r="K184" s="72" t="s">
        <v>47</v>
      </c>
      <c r="L184">
        <v>15</v>
      </c>
      <c r="M184" s="72" t="s">
        <v>31</v>
      </c>
      <c r="N184" s="72" t="s">
        <v>459</v>
      </c>
      <c r="O184" s="72" t="s">
        <v>48</v>
      </c>
      <c r="P184" s="72" t="s">
        <v>49</v>
      </c>
      <c r="Q184" s="72" t="s">
        <v>34</v>
      </c>
      <c r="R184" s="72" t="s">
        <v>50</v>
      </c>
      <c r="S184" s="72" t="s">
        <v>57</v>
      </c>
      <c r="T184" s="72" t="s">
        <v>36</v>
      </c>
      <c r="U184" s="72" t="s">
        <v>51</v>
      </c>
      <c r="V184" s="72" t="s">
        <v>37</v>
      </c>
      <c r="W184" s="72" t="s">
        <v>54</v>
      </c>
      <c r="X184" s="72" t="s">
        <v>39</v>
      </c>
      <c r="Y184" s="72" t="s">
        <v>40</v>
      </c>
      <c r="Z184" s="72" t="s">
        <v>534</v>
      </c>
    </row>
    <row r="185" spans="1:26" x14ac:dyDescent="0.25">
      <c r="A185" s="44">
        <v>43521</v>
      </c>
      <c r="B185">
        <v>5385</v>
      </c>
      <c r="C185">
        <v>5739</v>
      </c>
      <c r="D185" s="72" t="s">
        <v>530</v>
      </c>
      <c r="E185" s="72" t="s">
        <v>58</v>
      </c>
      <c r="F185" s="72" t="s">
        <v>59</v>
      </c>
      <c r="G185" s="45">
        <v>0.71875</v>
      </c>
      <c r="H185" s="72" t="s">
        <v>531</v>
      </c>
      <c r="I185" s="72" t="s">
        <v>532</v>
      </c>
      <c r="J185" s="72" t="s">
        <v>533</v>
      </c>
      <c r="K185" s="72" t="s">
        <v>47</v>
      </c>
      <c r="L185">
        <v>15</v>
      </c>
      <c r="M185" s="72" t="s">
        <v>31</v>
      </c>
      <c r="N185" s="72" t="s">
        <v>459</v>
      </c>
      <c r="O185" s="72" t="s">
        <v>48</v>
      </c>
      <c r="P185" s="72" t="s">
        <v>49</v>
      </c>
      <c r="Q185" s="72" t="s">
        <v>34</v>
      </c>
      <c r="R185" s="72" t="s">
        <v>50</v>
      </c>
      <c r="S185" s="72" t="s">
        <v>57</v>
      </c>
      <c r="T185" s="72" t="s">
        <v>36</v>
      </c>
      <c r="U185" s="72" t="s">
        <v>51</v>
      </c>
      <c r="V185" s="72" t="s">
        <v>37</v>
      </c>
      <c r="W185" s="72" t="s">
        <v>54</v>
      </c>
      <c r="X185" s="72" t="s">
        <v>39</v>
      </c>
      <c r="Y185" s="72" t="s">
        <v>40</v>
      </c>
      <c r="Z185" s="72" t="s">
        <v>534</v>
      </c>
    </row>
    <row r="186" spans="1:26" x14ac:dyDescent="0.25">
      <c r="A186" s="44">
        <v>43521</v>
      </c>
      <c r="B186">
        <v>5385</v>
      </c>
      <c r="C186">
        <v>5740</v>
      </c>
      <c r="D186" s="72" t="s">
        <v>530</v>
      </c>
      <c r="E186" s="72" t="s">
        <v>58</v>
      </c>
      <c r="F186" s="72" t="s">
        <v>59</v>
      </c>
      <c r="G186" s="45">
        <v>0.71875</v>
      </c>
      <c r="H186" s="72" t="s">
        <v>531</v>
      </c>
      <c r="I186" s="72" t="s">
        <v>532</v>
      </c>
      <c r="J186" s="72" t="s">
        <v>533</v>
      </c>
      <c r="K186" s="72" t="s">
        <v>47</v>
      </c>
      <c r="L186">
        <v>15</v>
      </c>
      <c r="M186" s="72" t="s">
        <v>31</v>
      </c>
      <c r="N186" s="72" t="s">
        <v>459</v>
      </c>
      <c r="O186" s="72" t="s">
        <v>48</v>
      </c>
      <c r="P186" s="72" t="s">
        <v>49</v>
      </c>
      <c r="Q186" s="72" t="s">
        <v>34</v>
      </c>
      <c r="R186" s="72" t="s">
        <v>50</v>
      </c>
      <c r="S186" s="72" t="s">
        <v>57</v>
      </c>
      <c r="T186" s="72" t="s">
        <v>36</v>
      </c>
      <c r="U186" s="72" t="s">
        <v>51</v>
      </c>
      <c r="V186" s="72" t="s">
        <v>37</v>
      </c>
      <c r="W186" s="72" t="s">
        <v>54</v>
      </c>
      <c r="X186" s="72" t="s">
        <v>39</v>
      </c>
      <c r="Y186" s="72" t="s">
        <v>40</v>
      </c>
      <c r="Z186" s="72" t="s">
        <v>534</v>
      </c>
    </row>
    <row r="187" spans="1:26" x14ac:dyDescent="0.25">
      <c r="A187" s="44">
        <v>43520</v>
      </c>
      <c r="B187">
        <v>5386</v>
      </c>
      <c r="C187">
        <v>5741</v>
      </c>
      <c r="D187" s="72" t="s">
        <v>535</v>
      </c>
      <c r="E187" s="72" t="s">
        <v>536</v>
      </c>
      <c r="F187" s="72" t="s">
        <v>537</v>
      </c>
      <c r="G187" s="45">
        <v>0.8125</v>
      </c>
      <c r="H187" s="72" t="s">
        <v>538</v>
      </c>
      <c r="I187" s="72" t="s">
        <v>539</v>
      </c>
      <c r="J187" s="72" t="s">
        <v>540</v>
      </c>
      <c r="K187" s="72" t="s">
        <v>47</v>
      </c>
      <c r="L187">
        <v>12</v>
      </c>
      <c r="M187" s="72" t="s">
        <v>31</v>
      </c>
      <c r="N187" s="72" t="s">
        <v>541</v>
      </c>
      <c r="O187" s="72" t="s">
        <v>48</v>
      </c>
      <c r="P187" s="72" t="s">
        <v>49</v>
      </c>
      <c r="Q187" s="72" t="s">
        <v>36</v>
      </c>
      <c r="R187" s="72" t="s">
        <v>50</v>
      </c>
      <c r="S187" s="72" t="s">
        <v>57</v>
      </c>
      <c r="T187" s="72" t="s">
        <v>36</v>
      </c>
      <c r="U187" s="72" t="s">
        <v>51</v>
      </c>
      <c r="V187" s="72" t="s">
        <v>37</v>
      </c>
      <c r="W187" s="72" t="s">
        <v>38</v>
      </c>
      <c r="X187" s="72" t="s">
        <v>39</v>
      </c>
      <c r="Y187" s="72" t="s">
        <v>52</v>
      </c>
      <c r="Z187" s="72" t="s">
        <v>543</v>
      </c>
    </row>
    <row r="188" spans="1:26" x14ac:dyDescent="0.25">
      <c r="A188" s="44">
        <v>43520</v>
      </c>
      <c r="B188">
        <v>5386</v>
      </c>
      <c r="C188">
        <v>5742</v>
      </c>
      <c r="D188" s="72" t="s">
        <v>535</v>
      </c>
      <c r="E188" s="72" t="s">
        <v>536</v>
      </c>
      <c r="F188" s="72" t="s">
        <v>537</v>
      </c>
      <c r="G188" s="45">
        <v>0.8125</v>
      </c>
      <c r="H188" s="72" t="s">
        <v>538</v>
      </c>
      <c r="I188" s="72" t="s">
        <v>539</v>
      </c>
      <c r="J188" s="72" t="s">
        <v>540</v>
      </c>
      <c r="K188" s="72" t="s">
        <v>47</v>
      </c>
      <c r="L188">
        <v>12</v>
      </c>
      <c r="M188" s="72" t="s">
        <v>31</v>
      </c>
      <c r="N188" s="72" t="s">
        <v>541</v>
      </c>
      <c r="O188" s="72" t="s">
        <v>48</v>
      </c>
      <c r="P188" s="72" t="s">
        <v>49</v>
      </c>
      <c r="Q188" s="72" t="s">
        <v>36</v>
      </c>
      <c r="R188" s="72" t="s">
        <v>50</v>
      </c>
      <c r="S188" s="72" t="s">
        <v>57</v>
      </c>
      <c r="T188" s="72" t="s">
        <v>36</v>
      </c>
      <c r="U188" s="72" t="s">
        <v>51</v>
      </c>
      <c r="V188" s="72" t="s">
        <v>37</v>
      </c>
      <c r="W188" s="72" t="s">
        <v>38</v>
      </c>
      <c r="X188" s="72" t="s">
        <v>39</v>
      </c>
      <c r="Y188" s="72" t="s">
        <v>52</v>
      </c>
      <c r="Z188" s="72" t="s">
        <v>543</v>
      </c>
    </row>
    <row r="189" spans="1:26" x14ac:dyDescent="0.25">
      <c r="A189" s="44">
        <v>43499</v>
      </c>
      <c r="B189">
        <v>5395</v>
      </c>
      <c r="C189">
        <v>5751</v>
      </c>
      <c r="D189" s="72" t="s">
        <v>667</v>
      </c>
      <c r="E189" s="72" t="s">
        <v>668</v>
      </c>
      <c r="F189" s="72" t="s">
        <v>587</v>
      </c>
      <c r="G189" s="45">
        <v>0.60416666666666663</v>
      </c>
      <c r="H189" s="72" t="s">
        <v>669</v>
      </c>
      <c r="I189" s="72" t="s">
        <v>670</v>
      </c>
      <c r="J189" s="72" t="s">
        <v>671</v>
      </c>
      <c r="K189" s="72" t="s">
        <v>47</v>
      </c>
      <c r="L189">
        <v>2</v>
      </c>
      <c r="M189" s="72" t="s">
        <v>31</v>
      </c>
      <c r="N189" s="72" t="s">
        <v>672</v>
      </c>
      <c r="O189" s="72" t="s">
        <v>48</v>
      </c>
      <c r="P189" s="72" t="s">
        <v>33</v>
      </c>
      <c r="Q189" s="72" t="s">
        <v>36</v>
      </c>
      <c r="R189" s="72" t="s">
        <v>35</v>
      </c>
      <c r="S189" s="72" t="s">
        <v>501</v>
      </c>
      <c r="T189" s="72" t="s">
        <v>502</v>
      </c>
      <c r="U189" s="72" t="s">
        <v>70</v>
      </c>
      <c r="V189" s="72" t="s">
        <v>37</v>
      </c>
      <c r="W189" s="72" t="s">
        <v>38</v>
      </c>
      <c r="X189" s="72" t="s">
        <v>71</v>
      </c>
      <c r="Y189" s="72" t="s">
        <v>40</v>
      </c>
      <c r="Z189" s="72" t="s">
        <v>673</v>
      </c>
    </row>
    <row r="190" spans="1:26" x14ac:dyDescent="0.25">
      <c r="A190" s="44">
        <v>43469</v>
      </c>
      <c r="B190">
        <v>5292</v>
      </c>
      <c r="C190">
        <v>5622</v>
      </c>
      <c r="D190" s="72" t="s">
        <v>205</v>
      </c>
      <c r="E190" s="72" t="s">
        <v>156</v>
      </c>
      <c r="F190" s="72" t="s">
        <v>123</v>
      </c>
      <c r="G190" s="45">
        <v>0.47916666666666669</v>
      </c>
      <c r="H190" s="72" t="s">
        <v>206</v>
      </c>
      <c r="I190" s="72" t="s">
        <v>207</v>
      </c>
      <c r="J190" s="72" t="s">
        <v>208</v>
      </c>
      <c r="K190" s="72" t="s">
        <v>47</v>
      </c>
      <c r="L190">
        <v>10</v>
      </c>
      <c r="M190" s="72" t="s">
        <v>116</v>
      </c>
      <c r="N190" s="72" t="s">
        <v>32</v>
      </c>
      <c r="O190" s="72" t="s">
        <v>53</v>
      </c>
      <c r="P190" s="72" t="s">
        <v>49</v>
      </c>
      <c r="Q190" s="72" t="s">
        <v>36</v>
      </c>
      <c r="R190" s="72" t="s">
        <v>56</v>
      </c>
      <c r="S190" s="72" t="s">
        <v>3823</v>
      </c>
      <c r="T190" s="72" t="s">
        <v>147</v>
      </c>
      <c r="U190" s="72" t="s">
        <v>51</v>
      </c>
      <c r="V190" s="72" t="s">
        <v>37</v>
      </c>
      <c r="W190" s="72" t="s">
        <v>38</v>
      </c>
      <c r="X190" s="72" t="s">
        <v>71</v>
      </c>
      <c r="Y190" s="72" t="s">
        <v>52</v>
      </c>
      <c r="Z190" s="72" t="s">
        <v>209</v>
      </c>
    </row>
  </sheetData>
  <pageMargins left="0.7" right="0.7" top="0.75" bottom="0.75" header="0.3" footer="0.3"/>
  <pageSetup paperSize="9" orientation="portrait" r:id="rId1"/>
  <tableParts count="1">
    <tablePart r:id="rId2"/>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1:F15"/>
  <sheetViews>
    <sheetView workbookViewId="0">
      <selection activeCell="E16" sqref="E16"/>
    </sheetView>
  </sheetViews>
  <sheetFormatPr baseColWidth="10" defaultRowHeight="15" x14ac:dyDescent="0.25"/>
  <cols>
    <col min="2" max="2" width="40" customWidth="1"/>
    <col min="3" max="3" width="9.85546875" style="10" bestFit="1" customWidth="1"/>
    <col min="4" max="4" width="6.42578125" style="10" customWidth="1"/>
    <col min="5" max="5" width="9.140625" style="10" customWidth="1"/>
    <col min="6" max="6" width="12.5703125" style="10" bestFit="1" customWidth="1"/>
  </cols>
  <sheetData>
    <row r="1" spans="2:6" ht="26.25" x14ac:dyDescent="0.4">
      <c r="B1" s="94" t="s">
        <v>4894</v>
      </c>
      <c r="C1" s="94"/>
      <c r="D1" s="94"/>
      <c r="E1" s="94"/>
      <c r="F1" s="94"/>
    </row>
    <row r="2" spans="2:6" ht="28.5" x14ac:dyDescent="0.45">
      <c r="B2" s="96" t="s">
        <v>94</v>
      </c>
      <c r="C2" s="96"/>
      <c r="D2" s="96"/>
      <c r="E2" s="96"/>
      <c r="F2" s="96"/>
    </row>
    <row r="3" spans="2:6" x14ac:dyDescent="0.25">
      <c r="B3" s="3" t="s">
        <v>68</v>
      </c>
      <c r="C3" s="13" t="s">
        <v>10</v>
      </c>
      <c r="D3" s="2"/>
      <c r="E3" s="2"/>
      <c r="F3" s="2"/>
    </row>
    <row r="4" spans="2:6" x14ac:dyDescent="0.25">
      <c r="B4" s="3" t="s">
        <v>69</v>
      </c>
      <c r="C4" s="2" t="s">
        <v>47</v>
      </c>
      <c r="D4" s="2" t="s">
        <v>30</v>
      </c>
      <c r="E4" s="2" t="s">
        <v>148</v>
      </c>
      <c r="F4" s="2" t="s">
        <v>67</v>
      </c>
    </row>
    <row r="5" spans="2:6" x14ac:dyDescent="0.25">
      <c r="B5" s="6" t="s">
        <v>35</v>
      </c>
      <c r="C5" s="74">
        <v>23</v>
      </c>
      <c r="D5" s="74">
        <v>13</v>
      </c>
      <c r="E5" s="74"/>
      <c r="F5" s="74">
        <v>36</v>
      </c>
    </row>
    <row r="6" spans="2:6" x14ac:dyDescent="0.25">
      <c r="B6" s="6" t="s">
        <v>76</v>
      </c>
      <c r="C6" s="74">
        <v>22</v>
      </c>
      <c r="D6" s="74">
        <v>17</v>
      </c>
      <c r="E6" s="74"/>
      <c r="F6" s="74">
        <v>39</v>
      </c>
    </row>
    <row r="7" spans="2:6" x14ac:dyDescent="0.25">
      <c r="B7" s="6" t="s">
        <v>81</v>
      </c>
      <c r="C7" s="74">
        <v>5</v>
      </c>
      <c r="D7" s="74">
        <v>2</v>
      </c>
      <c r="E7" s="74"/>
      <c r="F7" s="74">
        <v>7</v>
      </c>
    </row>
    <row r="8" spans="2:6" x14ac:dyDescent="0.25">
      <c r="B8" s="6" t="s">
        <v>50</v>
      </c>
      <c r="C8" s="74">
        <v>62</v>
      </c>
      <c r="D8" s="74">
        <v>23</v>
      </c>
      <c r="E8" s="74">
        <v>8</v>
      </c>
      <c r="F8" s="74">
        <v>93</v>
      </c>
    </row>
    <row r="9" spans="2:6" x14ac:dyDescent="0.25">
      <c r="B9" s="6" t="s">
        <v>56</v>
      </c>
      <c r="C9" s="74">
        <v>7</v>
      </c>
      <c r="D9" s="74">
        <v>5</v>
      </c>
      <c r="E9" s="74"/>
      <c r="F9" s="74">
        <v>12</v>
      </c>
    </row>
    <row r="10" spans="2:6" x14ac:dyDescent="0.25">
      <c r="B10" s="6" t="s">
        <v>153</v>
      </c>
      <c r="C10" s="74">
        <v>2</v>
      </c>
      <c r="D10" s="74"/>
      <c r="E10" s="74"/>
      <c r="F10" s="74">
        <v>2</v>
      </c>
    </row>
    <row r="11" spans="2:6" x14ac:dyDescent="0.25">
      <c r="B11" s="6" t="s">
        <v>67</v>
      </c>
      <c r="C11" s="74">
        <v>121</v>
      </c>
      <c r="D11" s="74">
        <v>60</v>
      </c>
      <c r="E11" s="74">
        <v>8</v>
      </c>
      <c r="F11" s="74">
        <v>189</v>
      </c>
    </row>
    <row r="12" spans="2:6" x14ac:dyDescent="0.25">
      <c r="C12"/>
      <c r="D12"/>
      <c r="E12"/>
      <c r="F12"/>
    </row>
    <row r="13" spans="2:6" x14ac:dyDescent="0.25">
      <c r="C13"/>
      <c r="D13"/>
      <c r="E13"/>
      <c r="F13"/>
    </row>
    <row r="14" spans="2:6" x14ac:dyDescent="0.25">
      <c r="C14"/>
      <c r="D14"/>
      <c r="E14"/>
      <c r="F14"/>
    </row>
    <row r="15" spans="2:6" x14ac:dyDescent="0.25">
      <c r="C15"/>
      <c r="D15"/>
      <c r="E15"/>
      <c r="F15"/>
    </row>
  </sheetData>
  <mergeCells count="2">
    <mergeCell ref="B1:F1"/>
    <mergeCell ref="B2:F2"/>
  </mergeCells>
  <hyperlinks>
    <hyperlink ref="B2" r:id="rId2"/>
  </hyperlinks>
  <pageMargins left="0.7" right="0.7" top="0.75" bottom="0.75" header="0.3" footer="0.3"/>
  <pageSetup paperSize="9" orientation="portrait" r:id="rId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2:G14"/>
  <sheetViews>
    <sheetView workbookViewId="0">
      <selection activeCell="B2" sqref="B2:G14"/>
    </sheetView>
  </sheetViews>
  <sheetFormatPr baseColWidth="10" defaultRowHeight="15" x14ac:dyDescent="0.25"/>
  <cols>
    <col min="2" max="2" width="44.140625" bestFit="1" customWidth="1"/>
    <col min="3" max="3" width="23.140625" bestFit="1" customWidth="1"/>
    <col min="4" max="4" width="6.42578125" bestFit="1" customWidth="1"/>
    <col min="5" max="5" width="9.140625" bestFit="1" customWidth="1"/>
    <col min="6" max="6" width="11" bestFit="1" customWidth="1"/>
    <col min="7" max="9" width="12.5703125" bestFit="1" customWidth="1"/>
  </cols>
  <sheetData>
    <row r="2" spans="2:7" x14ac:dyDescent="0.25">
      <c r="B2" s="3" t="s">
        <v>68</v>
      </c>
      <c r="C2" s="13" t="s">
        <v>6640</v>
      </c>
      <c r="D2" s="2"/>
      <c r="E2" s="2"/>
      <c r="F2" s="2"/>
      <c r="G2" s="2"/>
    </row>
    <row r="3" spans="2:7" x14ac:dyDescent="0.25">
      <c r="B3" s="3" t="s">
        <v>6641</v>
      </c>
      <c r="C3" s="2" t="s">
        <v>47</v>
      </c>
      <c r="D3" s="2" t="s">
        <v>30</v>
      </c>
      <c r="E3" s="2" t="s">
        <v>148</v>
      </c>
      <c r="F3" s="2" t="s">
        <v>97</v>
      </c>
      <c r="G3" s="2" t="s">
        <v>67</v>
      </c>
    </row>
    <row r="4" spans="2:7" x14ac:dyDescent="0.25">
      <c r="B4" s="6" t="s">
        <v>35</v>
      </c>
      <c r="C4" s="74">
        <v>413</v>
      </c>
      <c r="D4" s="74">
        <v>120</v>
      </c>
      <c r="E4" s="74"/>
      <c r="F4" s="74"/>
      <c r="G4" s="74">
        <v>533</v>
      </c>
    </row>
    <row r="5" spans="2:7" x14ac:dyDescent="0.25">
      <c r="B5" s="6" t="s">
        <v>76</v>
      </c>
      <c r="C5" s="74">
        <v>108</v>
      </c>
      <c r="D5" s="74">
        <v>53</v>
      </c>
      <c r="E5" s="74"/>
      <c r="F5" s="74"/>
      <c r="G5" s="74">
        <v>161</v>
      </c>
    </row>
    <row r="6" spans="2:7" x14ac:dyDescent="0.25">
      <c r="B6" s="6" t="s">
        <v>139</v>
      </c>
      <c r="C6" s="74">
        <v>2</v>
      </c>
      <c r="D6" s="74"/>
      <c r="E6" s="74"/>
      <c r="F6" s="74"/>
      <c r="G6" s="74">
        <v>2</v>
      </c>
    </row>
    <row r="7" spans="2:7" x14ac:dyDescent="0.25">
      <c r="B7" s="6" t="s">
        <v>81</v>
      </c>
      <c r="C7" s="74">
        <v>21</v>
      </c>
      <c r="D7" s="74">
        <v>5</v>
      </c>
      <c r="E7" s="74"/>
      <c r="F7" s="74"/>
      <c r="G7" s="74">
        <v>26</v>
      </c>
    </row>
    <row r="8" spans="2:7" x14ac:dyDescent="0.25">
      <c r="B8" s="6" t="s">
        <v>83</v>
      </c>
      <c r="C8" s="74">
        <v>8</v>
      </c>
      <c r="D8" s="74">
        <v>2</v>
      </c>
      <c r="E8" s="74"/>
      <c r="F8" s="74"/>
      <c r="G8" s="74">
        <v>10</v>
      </c>
    </row>
    <row r="9" spans="2:7" x14ac:dyDescent="0.25">
      <c r="B9" s="6" t="s">
        <v>50</v>
      </c>
      <c r="C9" s="74">
        <v>265</v>
      </c>
      <c r="D9" s="74">
        <v>80</v>
      </c>
      <c r="E9" s="74">
        <v>59</v>
      </c>
      <c r="F9" s="74"/>
      <c r="G9" s="74">
        <v>404</v>
      </c>
    </row>
    <row r="10" spans="2:7" x14ac:dyDescent="0.25">
      <c r="B10" s="6" t="s">
        <v>56</v>
      </c>
      <c r="C10" s="74">
        <v>92</v>
      </c>
      <c r="D10" s="74">
        <v>27</v>
      </c>
      <c r="E10" s="74">
        <v>3</v>
      </c>
      <c r="F10" s="74"/>
      <c r="G10" s="74">
        <v>122</v>
      </c>
    </row>
    <row r="11" spans="2:7" x14ac:dyDescent="0.25">
      <c r="B11" s="6" t="s">
        <v>36</v>
      </c>
      <c r="C11" s="74">
        <v>7</v>
      </c>
      <c r="D11" s="74">
        <v>1</v>
      </c>
      <c r="E11" s="74"/>
      <c r="F11" s="74"/>
      <c r="G11" s="74">
        <v>8</v>
      </c>
    </row>
    <row r="12" spans="2:7" x14ac:dyDescent="0.25">
      <c r="B12" s="6" t="s">
        <v>153</v>
      </c>
      <c r="C12" s="74">
        <v>11</v>
      </c>
      <c r="D12" s="74">
        <v>3</v>
      </c>
      <c r="E12" s="74"/>
      <c r="F12" s="74"/>
      <c r="G12" s="74">
        <v>14</v>
      </c>
    </row>
    <row r="13" spans="2:7" x14ac:dyDescent="0.25">
      <c r="B13" s="6" t="s">
        <v>97</v>
      </c>
      <c r="C13" s="74"/>
      <c r="D13" s="74"/>
      <c r="E13" s="74"/>
      <c r="F13" s="74"/>
      <c r="G13" s="74"/>
    </row>
    <row r="14" spans="2:7" x14ac:dyDescent="0.25">
      <c r="B14" s="6" t="s">
        <v>67</v>
      </c>
      <c r="C14" s="74">
        <v>927</v>
      </c>
      <c r="D14" s="74">
        <v>291</v>
      </c>
      <c r="E14" s="74">
        <v>62</v>
      </c>
      <c r="F14" s="74"/>
      <c r="G14" s="74">
        <v>1280</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1:Y87"/>
  <sheetViews>
    <sheetView topLeftCell="H46" zoomScale="85" zoomScaleNormal="85" workbookViewId="0">
      <selection activeCell="O5" sqref="O5:Y87"/>
    </sheetView>
  </sheetViews>
  <sheetFormatPr baseColWidth="10" defaultRowHeight="15" x14ac:dyDescent="0.25"/>
  <cols>
    <col min="2" max="2" width="19.140625" customWidth="1"/>
    <col min="3" max="3" width="21.85546875" bestFit="1" customWidth="1"/>
    <col min="4" max="4" width="6.42578125" customWidth="1"/>
    <col min="5" max="6" width="12.5703125" customWidth="1"/>
    <col min="7" max="7" width="18.5703125" customWidth="1"/>
    <col min="8" max="8" width="14.85546875" bestFit="1" customWidth="1"/>
    <col min="9" max="9" width="6.42578125" customWidth="1"/>
    <col min="10" max="10" width="18.5703125" bestFit="1" customWidth="1"/>
    <col min="11" max="11" width="21.85546875" customWidth="1"/>
    <col min="12" max="12" width="12.5703125" customWidth="1"/>
    <col min="13" max="13" width="6" customWidth="1"/>
    <col min="15" max="15" width="19.140625" customWidth="1"/>
    <col min="16" max="16" width="12.7109375" bestFit="1" customWidth="1"/>
    <col min="17" max="17" width="3.85546875" bestFit="1" customWidth="1"/>
    <col min="18" max="18" width="6.5703125" bestFit="1" customWidth="1"/>
    <col min="19" max="21" width="4.140625" bestFit="1" customWidth="1"/>
    <col min="22" max="24" width="3.85546875" bestFit="1" customWidth="1"/>
    <col min="25" max="25" width="12.5703125" customWidth="1"/>
    <col min="26" max="26" width="6.42578125" customWidth="1"/>
    <col min="27" max="27" width="9.140625" customWidth="1"/>
    <col min="28" max="28" width="29.28515625" bestFit="1" customWidth="1"/>
    <col min="29" max="29" width="41.85546875" bestFit="1" customWidth="1"/>
    <col min="30" max="30" width="6.42578125" customWidth="1"/>
    <col min="31" max="31" width="45" bestFit="1" customWidth="1"/>
    <col min="32" max="32" width="38.28515625" bestFit="1" customWidth="1"/>
    <col min="33" max="33" width="6.42578125" customWidth="1"/>
    <col min="34" max="34" width="9.140625" customWidth="1"/>
    <col min="35" max="35" width="41.42578125" bestFit="1" customWidth="1"/>
    <col min="36" max="36" width="31" bestFit="1" customWidth="1"/>
    <col min="37" max="37" width="6.42578125" customWidth="1"/>
    <col min="38" max="38" width="34.140625" bestFit="1" customWidth="1"/>
    <col min="39" max="39" width="19.42578125" bestFit="1" customWidth="1"/>
    <col min="40" max="40" width="6.42578125" customWidth="1"/>
    <col min="41" max="41" width="22.5703125" bestFit="1" customWidth="1"/>
    <col min="42" max="42" width="10.85546875" customWidth="1"/>
    <col min="43" max="43" width="13.85546875" bestFit="1" customWidth="1"/>
    <col min="44" max="44" width="12.5703125" bestFit="1" customWidth="1"/>
  </cols>
  <sheetData>
    <row r="1" spans="2:25" ht="26.25" x14ac:dyDescent="0.4">
      <c r="B1" s="94" t="s">
        <v>4796</v>
      </c>
      <c r="C1" s="94"/>
      <c r="D1" s="94"/>
      <c r="E1" s="94"/>
      <c r="F1" s="94"/>
      <c r="G1" s="91"/>
      <c r="H1" s="91"/>
      <c r="I1" s="87"/>
      <c r="J1" s="87"/>
      <c r="K1" s="87"/>
      <c r="L1" s="87"/>
    </row>
    <row r="2" spans="2:25" ht="28.5" x14ac:dyDescent="0.45">
      <c r="B2" s="95" t="s">
        <v>94</v>
      </c>
      <c r="C2" s="95"/>
      <c r="D2" s="95"/>
      <c r="E2" s="95"/>
      <c r="F2" s="95"/>
      <c r="G2" s="92"/>
      <c r="H2" s="92"/>
      <c r="I2" s="86"/>
      <c r="J2" s="86"/>
      <c r="K2" s="86"/>
      <c r="L2" s="86"/>
    </row>
    <row r="3" spans="2:25" x14ac:dyDescent="0.25">
      <c r="B3" s="3" t="s">
        <v>17</v>
      </c>
      <c r="C3" s="9" t="s">
        <v>35</v>
      </c>
      <c r="G3" s="3" t="s">
        <v>17</v>
      </c>
      <c r="H3" s="9" t="s">
        <v>91</v>
      </c>
      <c r="J3" s="3" t="s">
        <v>17</v>
      </c>
      <c r="K3" s="9" t="s">
        <v>35</v>
      </c>
    </row>
    <row r="5" spans="2:25" x14ac:dyDescent="0.25">
      <c r="B5" s="3" t="s">
        <v>69</v>
      </c>
      <c r="C5" s="2" t="s">
        <v>68</v>
      </c>
      <c r="G5" s="3" t="s">
        <v>69</v>
      </c>
      <c r="H5" s="2" t="s">
        <v>68</v>
      </c>
      <c r="J5" s="3" t="s">
        <v>69</v>
      </c>
      <c r="K5" s="2" t="s">
        <v>68</v>
      </c>
      <c r="O5" s="3" t="s">
        <v>68</v>
      </c>
      <c r="P5" s="3" t="s">
        <v>17</v>
      </c>
      <c r="Q5" s="2"/>
      <c r="R5" s="2"/>
      <c r="S5" s="2"/>
      <c r="T5" s="2"/>
      <c r="U5" s="2"/>
      <c r="V5" s="2"/>
      <c r="W5" s="2"/>
      <c r="X5" s="2"/>
      <c r="Y5" s="2"/>
    </row>
    <row r="6" spans="2:25" ht="231.75" x14ac:dyDescent="0.25">
      <c r="B6" s="20" t="s">
        <v>46</v>
      </c>
      <c r="C6" s="75">
        <v>72</v>
      </c>
      <c r="G6" s="20" t="s">
        <v>46</v>
      </c>
      <c r="H6" s="75">
        <v>175</v>
      </c>
      <c r="J6" s="20" t="s">
        <v>46</v>
      </c>
      <c r="K6" s="75">
        <v>72</v>
      </c>
      <c r="O6" s="3" t="s">
        <v>69</v>
      </c>
      <c r="P6" s="71" t="s">
        <v>35</v>
      </c>
      <c r="Q6" s="71" t="s">
        <v>81</v>
      </c>
      <c r="R6" s="71" t="s">
        <v>83</v>
      </c>
      <c r="S6" s="71" t="s">
        <v>50</v>
      </c>
      <c r="T6" s="71" t="s">
        <v>76</v>
      </c>
      <c r="U6" s="71" t="s">
        <v>56</v>
      </c>
      <c r="V6" s="81" t="s">
        <v>139</v>
      </c>
      <c r="W6" s="81" t="s">
        <v>153</v>
      </c>
      <c r="X6" s="81" t="s">
        <v>36</v>
      </c>
      <c r="Y6" s="2" t="s">
        <v>67</v>
      </c>
    </row>
    <row r="7" spans="2:25" x14ac:dyDescent="0.25">
      <c r="B7" s="7" t="s">
        <v>1291</v>
      </c>
      <c r="C7" s="74">
        <v>10</v>
      </c>
      <c r="G7" s="20" t="s">
        <v>358</v>
      </c>
      <c r="H7" s="75">
        <v>19</v>
      </c>
      <c r="J7" s="20" t="s">
        <v>358</v>
      </c>
      <c r="K7" s="75">
        <v>16</v>
      </c>
      <c r="O7" s="20" t="s">
        <v>46</v>
      </c>
      <c r="P7" s="75">
        <v>72</v>
      </c>
      <c r="Q7" s="75">
        <v>3</v>
      </c>
      <c r="R7" s="75"/>
      <c r="S7" s="75">
        <v>75</v>
      </c>
      <c r="T7" s="75">
        <v>7</v>
      </c>
      <c r="U7" s="75">
        <v>16</v>
      </c>
      <c r="V7" s="75"/>
      <c r="W7" s="75">
        <v>2</v>
      </c>
      <c r="X7" s="75"/>
      <c r="Y7" s="75">
        <v>175</v>
      </c>
    </row>
    <row r="8" spans="2:25" x14ac:dyDescent="0.25">
      <c r="B8" s="7" t="s">
        <v>125</v>
      </c>
      <c r="C8" s="74">
        <v>13</v>
      </c>
      <c r="G8" s="20" t="s">
        <v>80</v>
      </c>
      <c r="H8" s="75">
        <v>62</v>
      </c>
      <c r="J8" s="20" t="s">
        <v>80</v>
      </c>
      <c r="K8" s="75">
        <v>22</v>
      </c>
      <c r="O8" s="7" t="s">
        <v>1291</v>
      </c>
      <c r="P8" s="74">
        <v>10</v>
      </c>
      <c r="Q8" s="74"/>
      <c r="R8" s="74"/>
      <c r="S8" s="74">
        <v>5</v>
      </c>
      <c r="T8" s="74">
        <v>1</v>
      </c>
      <c r="U8" s="74">
        <v>1</v>
      </c>
      <c r="V8" s="74"/>
      <c r="W8" s="74"/>
      <c r="X8" s="74"/>
      <c r="Y8" s="74">
        <v>17</v>
      </c>
    </row>
    <row r="9" spans="2:25" x14ac:dyDescent="0.25">
      <c r="B9" s="7" t="s">
        <v>577</v>
      </c>
      <c r="C9" s="74">
        <v>5</v>
      </c>
      <c r="G9" s="6" t="s">
        <v>405</v>
      </c>
      <c r="H9" s="74">
        <v>94</v>
      </c>
      <c r="J9" s="6" t="s">
        <v>405</v>
      </c>
      <c r="K9" s="74">
        <v>32</v>
      </c>
      <c r="O9" s="7" t="s">
        <v>125</v>
      </c>
      <c r="P9" s="74">
        <v>13</v>
      </c>
      <c r="Q9" s="74"/>
      <c r="R9" s="74"/>
      <c r="S9" s="74">
        <v>46</v>
      </c>
      <c r="T9" s="74">
        <v>2</v>
      </c>
      <c r="U9" s="74">
        <v>6</v>
      </c>
      <c r="V9" s="74"/>
      <c r="W9" s="74"/>
      <c r="X9" s="74"/>
      <c r="Y9" s="74">
        <v>67</v>
      </c>
    </row>
    <row r="10" spans="2:25" x14ac:dyDescent="0.25">
      <c r="B10" s="7" t="s">
        <v>867</v>
      </c>
      <c r="C10" s="74">
        <v>9</v>
      </c>
      <c r="G10" s="20" t="s">
        <v>41</v>
      </c>
      <c r="H10" s="75">
        <v>146</v>
      </c>
      <c r="J10" s="20" t="s">
        <v>41</v>
      </c>
      <c r="K10" s="75">
        <v>68</v>
      </c>
      <c r="O10" s="7" t="s">
        <v>577</v>
      </c>
      <c r="P10" s="74">
        <v>5</v>
      </c>
      <c r="Q10" s="74">
        <v>1</v>
      </c>
      <c r="R10" s="74"/>
      <c r="S10" s="74"/>
      <c r="T10" s="74"/>
      <c r="U10" s="74">
        <v>3</v>
      </c>
      <c r="V10" s="74"/>
      <c r="W10" s="74"/>
      <c r="X10" s="74"/>
      <c r="Y10" s="74">
        <v>9</v>
      </c>
    </row>
    <row r="11" spans="2:25" x14ac:dyDescent="0.25">
      <c r="B11" s="7" t="s">
        <v>1355</v>
      </c>
      <c r="C11" s="74">
        <v>6</v>
      </c>
      <c r="G11" s="6" t="s">
        <v>364</v>
      </c>
      <c r="H11" s="74">
        <v>48</v>
      </c>
      <c r="J11" s="6" t="s">
        <v>364</v>
      </c>
      <c r="K11" s="74">
        <v>22</v>
      </c>
      <c r="O11" s="7" t="s">
        <v>867</v>
      </c>
      <c r="P11" s="74">
        <v>9</v>
      </c>
      <c r="Q11" s="74">
        <v>1</v>
      </c>
      <c r="R11" s="74"/>
      <c r="S11" s="74">
        <v>6</v>
      </c>
      <c r="T11" s="74">
        <v>1</v>
      </c>
      <c r="U11" s="74">
        <v>2</v>
      </c>
      <c r="V11" s="74"/>
      <c r="W11" s="74">
        <v>2</v>
      </c>
      <c r="X11" s="74"/>
      <c r="Y11" s="74">
        <v>21</v>
      </c>
    </row>
    <row r="12" spans="2:25" x14ac:dyDescent="0.25">
      <c r="B12" s="7" t="s">
        <v>297</v>
      </c>
      <c r="C12" s="74">
        <v>26</v>
      </c>
      <c r="G12" s="20" t="s">
        <v>327</v>
      </c>
      <c r="H12" s="75">
        <v>22</v>
      </c>
      <c r="J12" s="20" t="s">
        <v>327</v>
      </c>
      <c r="K12" s="75">
        <v>11</v>
      </c>
      <c r="O12" s="7" t="s">
        <v>1355</v>
      </c>
      <c r="P12" s="74">
        <v>6</v>
      </c>
      <c r="Q12" s="74"/>
      <c r="R12" s="74"/>
      <c r="S12" s="74">
        <v>6</v>
      </c>
      <c r="T12" s="74">
        <v>1</v>
      </c>
      <c r="U12" s="74"/>
      <c r="V12" s="74"/>
      <c r="W12" s="74"/>
      <c r="X12" s="74"/>
      <c r="Y12" s="74">
        <v>13</v>
      </c>
    </row>
    <row r="13" spans="2:25" x14ac:dyDescent="0.25">
      <c r="B13" s="7" t="s">
        <v>497</v>
      </c>
      <c r="C13" s="74">
        <v>3</v>
      </c>
      <c r="G13" s="6" t="s">
        <v>537</v>
      </c>
      <c r="H13" s="74">
        <v>45</v>
      </c>
      <c r="J13" s="6" t="s">
        <v>537</v>
      </c>
      <c r="K13" s="74">
        <v>32</v>
      </c>
      <c r="O13" s="7" t="s">
        <v>297</v>
      </c>
      <c r="P13" s="74">
        <v>26</v>
      </c>
      <c r="Q13" s="74"/>
      <c r="R13" s="74"/>
      <c r="S13" s="74">
        <v>11</v>
      </c>
      <c r="T13" s="74">
        <v>2</v>
      </c>
      <c r="U13" s="74">
        <v>3</v>
      </c>
      <c r="V13" s="74"/>
      <c r="W13" s="74"/>
      <c r="X13" s="74"/>
      <c r="Y13" s="74">
        <v>42</v>
      </c>
    </row>
    <row r="14" spans="2:25" x14ac:dyDescent="0.25">
      <c r="B14" s="20" t="s">
        <v>358</v>
      </c>
      <c r="C14" s="75">
        <v>16</v>
      </c>
      <c r="G14" s="6" t="s">
        <v>123</v>
      </c>
      <c r="H14" s="74">
        <v>112</v>
      </c>
      <c r="J14" s="6" t="s">
        <v>123</v>
      </c>
      <c r="K14" s="74">
        <v>65</v>
      </c>
      <c r="O14" s="7" t="s">
        <v>497</v>
      </c>
      <c r="P14" s="74">
        <v>3</v>
      </c>
      <c r="Q14" s="74">
        <v>1</v>
      </c>
      <c r="R14" s="74"/>
      <c r="S14" s="74">
        <v>1</v>
      </c>
      <c r="T14" s="74"/>
      <c r="U14" s="74">
        <v>1</v>
      </c>
      <c r="V14" s="74"/>
      <c r="W14" s="74"/>
      <c r="X14" s="74"/>
      <c r="Y14" s="74">
        <v>6</v>
      </c>
    </row>
    <row r="15" spans="2:25" x14ac:dyDescent="0.25">
      <c r="B15" s="7" t="s">
        <v>357</v>
      </c>
      <c r="C15" s="74">
        <v>4</v>
      </c>
      <c r="G15" s="6" t="s">
        <v>122</v>
      </c>
      <c r="H15" s="74">
        <v>205</v>
      </c>
      <c r="J15" s="6" t="s">
        <v>122</v>
      </c>
      <c r="K15" s="74">
        <v>66</v>
      </c>
      <c r="O15" s="20" t="s">
        <v>358</v>
      </c>
      <c r="P15" s="75">
        <v>16</v>
      </c>
      <c r="Q15" s="75"/>
      <c r="R15" s="75"/>
      <c r="S15" s="75">
        <v>1</v>
      </c>
      <c r="T15" s="75"/>
      <c r="U15" s="75">
        <v>2</v>
      </c>
      <c r="V15" s="75"/>
      <c r="W15" s="75"/>
      <c r="X15" s="75"/>
      <c r="Y15" s="75">
        <v>19</v>
      </c>
    </row>
    <row r="16" spans="2:25" x14ac:dyDescent="0.25">
      <c r="B16" s="7" t="s">
        <v>780</v>
      </c>
      <c r="C16" s="74">
        <v>12</v>
      </c>
      <c r="G16" s="6" t="s">
        <v>5293</v>
      </c>
      <c r="H16" s="74">
        <v>1</v>
      </c>
      <c r="J16" s="20" t="s">
        <v>55</v>
      </c>
      <c r="K16" s="75">
        <v>20</v>
      </c>
      <c r="O16" s="7" t="s">
        <v>357</v>
      </c>
      <c r="P16" s="74">
        <v>4</v>
      </c>
      <c r="Q16" s="74"/>
      <c r="R16" s="74"/>
      <c r="S16" s="74"/>
      <c r="T16" s="74"/>
      <c r="U16" s="74"/>
      <c r="V16" s="74"/>
      <c r="W16" s="74"/>
      <c r="X16" s="74"/>
      <c r="Y16" s="74">
        <v>4</v>
      </c>
    </row>
    <row r="17" spans="2:25" x14ac:dyDescent="0.25">
      <c r="B17" s="20" t="s">
        <v>80</v>
      </c>
      <c r="C17" s="75">
        <v>22</v>
      </c>
      <c r="G17" s="20" t="s">
        <v>55</v>
      </c>
      <c r="H17" s="75">
        <v>51</v>
      </c>
      <c r="J17" s="6" t="s">
        <v>587</v>
      </c>
      <c r="K17" s="74">
        <v>8</v>
      </c>
      <c r="O17" s="7" t="s">
        <v>780</v>
      </c>
      <c r="P17" s="74">
        <v>12</v>
      </c>
      <c r="Q17" s="74"/>
      <c r="R17" s="74"/>
      <c r="S17" s="74">
        <v>1</v>
      </c>
      <c r="T17" s="74"/>
      <c r="U17" s="74">
        <v>2</v>
      </c>
      <c r="V17" s="74"/>
      <c r="W17" s="74"/>
      <c r="X17" s="74"/>
      <c r="Y17" s="74">
        <v>15</v>
      </c>
    </row>
    <row r="18" spans="2:25" x14ac:dyDescent="0.25">
      <c r="B18" s="7" t="s">
        <v>80</v>
      </c>
      <c r="C18" s="74">
        <v>22</v>
      </c>
      <c r="G18" s="6" t="s">
        <v>587</v>
      </c>
      <c r="H18" s="74">
        <v>13</v>
      </c>
      <c r="J18" s="6" t="s">
        <v>59</v>
      </c>
      <c r="K18" s="74">
        <v>63</v>
      </c>
      <c r="O18" s="20" t="s">
        <v>80</v>
      </c>
      <c r="P18" s="75">
        <v>22</v>
      </c>
      <c r="Q18" s="75">
        <v>1</v>
      </c>
      <c r="R18" s="75"/>
      <c r="S18" s="75">
        <v>31</v>
      </c>
      <c r="T18" s="75">
        <v>2</v>
      </c>
      <c r="U18" s="75">
        <v>5</v>
      </c>
      <c r="V18" s="75"/>
      <c r="W18" s="75">
        <v>1</v>
      </c>
      <c r="X18" s="75"/>
      <c r="Y18" s="75">
        <v>62</v>
      </c>
    </row>
    <row r="19" spans="2:25" x14ac:dyDescent="0.25">
      <c r="B19" s="6" t="s">
        <v>405</v>
      </c>
      <c r="C19" s="74">
        <v>32</v>
      </c>
      <c r="G19" s="6" t="s">
        <v>59</v>
      </c>
      <c r="H19" s="74">
        <v>206</v>
      </c>
      <c r="J19" s="6" t="s">
        <v>305</v>
      </c>
      <c r="K19" s="74">
        <v>3</v>
      </c>
      <c r="O19" s="7" t="s">
        <v>80</v>
      </c>
      <c r="P19" s="74">
        <v>22</v>
      </c>
      <c r="Q19" s="74">
        <v>1</v>
      </c>
      <c r="R19" s="74"/>
      <c r="S19" s="74">
        <v>31</v>
      </c>
      <c r="T19" s="74">
        <v>2</v>
      </c>
      <c r="U19" s="74">
        <v>5</v>
      </c>
      <c r="V19" s="74"/>
      <c r="W19" s="74">
        <v>1</v>
      </c>
      <c r="X19" s="74"/>
      <c r="Y19" s="74">
        <v>62</v>
      </c>
    </row>
    <row r="20" spans="2:25" x14ac:dyDescent="0.25">
      <c r="B20" s="7" t="s">
        <v>741</v>
      </c>
      <c r="C20" s="74">
        <v>8</v>
      </c>
      <c r="G20" s="6" t="s">
        <v>305</v>
      </c>
      <c r="H20" s="74">
        <v>4</v>
      </c>
      <c r="J20" s="20" t="s">
        <v>1248</v>
      </c>
      <c r="K20" s="75">
        <v>5</v>
      </c>
      <c r="O20" s="6" t="s">
        <v>405</v>
      </c>
      <c r="P20" s="74">
        <v>32</v>
      </c>
      <c r="Q20" s="74">
        <v>2</v>
      </c>
      <c r="R20" s="74">
        <v>1</v>
      </c>
      <c r="S20" s="74">
        <v>26</v>
      </c>
      <c r="T20" s="74">
        <v>18</v>
      </c>
      <c r="U20" s="74">
        <v>12</v>
      </c>
      <c r="V20" s="74">
        <v>1</v>
      </c>
      <c r="W20" s="74">
        <v>2</v>
      </c>
      <c r="X20" s="74"/>
      <c r="Y20" s="74">
        <v>94</v>
      </c>
    </row>
    <row r="21" spans="2:25" x14ac:dyDescent="0.25">
      <c r="B21" s="7" t="s">
        <v>404</v>
      </c>
      <c r="C21" s="74">
        <v>20</v>
      </c>
      <c r="G21" s="20" t="s">
        <v>1248</v>
      </c>
      <c r="H21" s="75">
        <v>12</v>
      </c>
      <c r="J21" s="6" t="s">
        <v>5032</v>
      </c>
      <c r="K21" s="74">
        <v>1</v>
      </c>
      <c r="O21" s="7" t="s">
        <v>2037</v>
      </c>
      <c r="P21" s="74"/>
      <c r="Q21" s="74">
        <v>1</v>
      </c>
      <c r="R21" s="74"/>
      <c r="S21" s="74"/>
      <c r="T21" s="74"/>
      <c r="U21" s="74"/>
      <c r="V21" s="74"/>
      <c r="W21" s="74"/>
      <c r="X21" s="74"/>
      <c r="Y21" s="74">
        <v>1</v>
      </c>
    </row>
    <row r="22" spans="2:25" x14ac:dyDescent="0.25">
      <c r="B22" s="7" t="s">
        <v>1917</v>
      </c>
      <c r="C22" s="74">
        <v>4</v>
      </c>
      <c r="G22" s="6" t="s">
        <v>5032</v>
      </c>
      <c r="H22" s="74">
        <v>2</v>
      </c>
      <c r="J22" s="6" t="s">
        <v>74</v>
      </c>
      <c r="K22" s="74">
        <v>25</v>
      </c>
      <c r="O22" s="7" t="s">
        <v>2096</v>
      </c>
      <c r="P22" s="74"/>
      <c r="Q22" s="74"/>
      <c r="R22" s="74"/>
      <c r="S22" s="74"/>
      <c r="T22" s="74"/>
      <c r="U22" s="74"/>
      <c r="V22" s="74">
        <v>1</v>
      </c>
      <c r="W22" s="74"/>
      <c r="X22" s="74"/>
      <c r="Y22" s="74">
        <v>1</v>
      </c>
    </row>
    <row r="23" spans="2:25" x14ac:dyDescent="0.25">
      <c r="B23" s="20" t="s">
        <v>41</v>
      </c>
      <c r="C23" s="75">
        <v>68</v>
      </c>
      <c r="G23" s="6" t="s">
        <v>74</v>
      </c>
      <c r="H23" s="74">
        <v>53</v>
      </c>
      <c r="J23" s="20" t="s">
        <v>2178</v>
      </c>
      <c r="K23" s="75">
        <v>2</v>
      </c>
      <c r="O23" s="7" t="s">
        <v>741</v>
      </c>
      <c r="P23" s="74">
        <v>8</v>
      </c>
      <c r="Q23" s="74"/>
      <c r="R23" s="74"/>
      <c r="S23" s="74">
        <v>6</v>
      </c>
      <c r="T23" s="74">
        <v>2</v>
      </c>
      <c r="U23" s="74">
        <v>1</v>
      </c>
      <c r="V23" s="74"/>
      <c r="W23" s="74"/>
      <c r="X23" s="74"/>
      <c r="Y23" s="74">
        <v>17</v>
      </c>
    </row>
    <row r="24" spans="2:25" x14ac:dyDescent="0.25">
      <c r="B24" s="7" t="s">
        <v>2387</v>
      </c>
      <c r="C24" s="74">
        <v>1</v>
      </c>
      <c r="G24" s="20" t="s">
        <v>2178</v>
      </c>
      <c r="H24" s="75">
        <v>10</v>
      </c>
      <c r="J24" s="6" t="s">
        <v>67</v>
      </c>
      <c r="K24" s="74">
        <v>533</v>
      </c>
      <c r="O24" s="7" t="s">
        <v>404</v>
      </c>
      <c r="P24" s="74">
        <v>20</v>
      </c>
      <c r="Q24" s="74">
        <v>1</v>
      </c>
      <c r="R24" s="74">
        <v>1</v>
      </c>
      <c r="S24" s="74">
        <v>18</v>
      </c>
      <c r="T24" s="74">
        <v>14</v>
      </c>
      <c r="U24" s="74">
        <v>11</v>
      </c>
      <c r="V24" s="74"/>
      <c r="W24" s="74">
        <v>1</v>
      </c>
      <c r="X24" s="74"/>
      <c r="Y24" s="74">
        <v>66</v>
      </c>
    </row>
    <row r="25" spans="2:25" x14ac:dyDescent="0.25">
      <c r="B25" s="7" t="s">
        <v>1084</v>
      </c>
      <c r="C25" s="74">
        <v>10</v>
      </c>
      <c r="G25" s="6" t="s">
        <v>67</v>
      </c>
      <c r="H25" s="74">
        <v>1280</v>
      </c>
      <c r="O25" s="7" t="s">
        <v>1917</v>
      </c>
      <c r="P25" s="74">
        <v>4</v>
      </c>
      <c r="Q25" s="74"/>
      <c r="R25" s="74"/>
      <c r="S25" s="74">
        <v>2</v>
      </c>
      <c r="T25" s="74">
        <v>2</v>
      </c>
      <c r="U25" s="74"/>
      <c r="V25" s="74"/>
      <c r="W25" s="74">
        <v>1</v>
      </c>
      <c r="X25" s="74"/>
      <c r="Y25" s="74">
        <v>9</v>
      </c>
    </row>
    <row r="26" spans="2:25" x14ac:dyDescent="0.25">
      <c r="B26" s="7" t="s">
        <v>106</v>
      </c>
      <c r="C26" s="74">
        <v>24</v>
      </c>
      <c r="O26" s="20" t="s">
        <v>41</v>
      </c>
      <c r="P26" s="75">
        <v>68</v>
      </c>
      <c r="Q26" s="75">
        <v>7</v>
      </c>
      <c r="R26" s="75"/>
      <c r="S26" s="75">
        <v>27</v>
      </c>
      <c r="T26" s="75">
        <v>36</v>
      </c>
      <c r="U26" s="75">
        <v>7</v>
      </c>
      <c r="V26" s="75"/>
      <c r="W26" s="75">
        <v>1</v>
      </c>
      <c r="X26" s="75"/>
      <c r="Y26" s="75">
        <v>146</v>
      </c>
    </row>
    <row r="27" spans="2:25" x14ac:dyDescent="0.25">
      <c r="B27" s="7" t="s">
        <v>2844</v>
      </c>
      <c r="C27" s="74">
        <v>1</v>
      </c>
      <c r="O27" s="7" t="s">
        <v>2387</v>
      </c>
      <c r="P27" s="74">
        <v>1</v>
      </c>
      <c r="Q27" s="74">
        <v>1</v>
      </c>
      <c r="R27" s="74"/>
      <c r="S27" s="74"/>
      <c r="T27" s="74"/>
      <c r="U27" s="74"/>
      <c r="V27" s="74"/>
      <c r="W27" s="74"/>
      <c r="X27" s="74"/>
      <c r="Y27" s="74">
        <v>2</v>
      </c>
    </row>
    <row r="28" spans="2:25" x14ac:dyDescent="0.25">
      <c r="B28" s="7" t="s">
        <v>185</v>
      </c>
      <c r="C28" s="74">
        <v>2</v>
      </c>
      <c r="O28" s="7" t="s">
        <v>1084</v>
      </c>
      <c r="P28" s="74">
        <v>10</v>
      </c>
      <c r="Q28" s="74"/>
      <c r="R28" s="74"/>
      <c r="S28" s="74">
        <v>2</v>
      </c>
      <c r="T28" s="74">
        <v>5</v>
      </c>
      <c r="U28" s="74"/>
      <c r="V28" s="74"/>
      <c r="W28" s="74"/>
      <c r="X28" s="74"/>
      <c r="Y28" s="74">
        <v>17</v>
      </c>
    </row>
    <row r="29" spans="2:25" x14ac:dyDescent="0.25">
      <c r="B29" s="7" t="s">
        <v>111</v>
      </c>
      <c r="C29" s="74">
        <v>13</v>
      </c>
      <c r="J29" s="3" t="s">
        <v>17</v>
      </c>
      <c r="K29" s="9" t="s">
        <v>35</v>
      </c>
      <c r="O29" s="7" t="s">
        <v>106</v>
      </c>
      <c r="P29" s="74">
        <v>24</v>
      </c>
      <c r="Q29" s="74">
        <v>2</v>
      </c>
      <c r="R29" s="74"/>
      <c r="S29" s="74">
        <v>16</v>
      </c>
      <c r="T29" s="74">
        <v>9</v>
      </c>
      <c r="U29" s="74">
        <v>3</v>
      </c>
      <c r="V29" s="74"/>
      <c r="W29" s="74">
        <v>1</v>
      </c>
      <c r="X29" s="74"/>
      <c r="Y29" s="74">
        <v>55</v>
      </c>
    </row>
    <row r="30" spans="2:25" x14ac:dyDescent="0.25">
      <c r="B30" s="7" t="s">
        <v>63</v>
      </c>
      <c r="C30" s="74">
        <v>17</v>
      </c>
      <c r="J30" s="3" t="s">
        <v>18</v>
      </c>
      <c r="K30" s="5" t="s">
        <v>65</v>
      </c>
      <c r="O30" s="7" t="s">
        <v>2844</v>
      </c>
      <c r="P30" s="74">
        <v>1</v>
      </c>
      <c r="Q30" s="74"/>
      <c r="R30" s="74"/>
      <c r="S30" s="74"/>
      <c r="T30" s="74"/>
      <c r="U30" s="74"/>
      <c r="V30" s="74"/>
      <c r="W30" s="74"/>
      <c r="X30" s="74"/>
      <c r="Y30" s="74">
        <v>1</v>
      </c>
    </row>
    <row r="31" spans="2:25" x14ac:dyDescent="0.25">
      <c r="B31" s="6" t="s">
        <v>364</v>
      </c>
      <c r="C31" s="74">
        <v>22</v>
      </c>
      <c r="O31" s="7" t="s">
        <v>5708</v>
      </c>
      <c r="P31" s="74"/>
      <c r="Q31" s="74"/>
      <c r="R31" s="74"/>
      <c r="S31" s="74">
        <v>1</v>
      </c>
      <c r="T31" s="74"/>
      <c r="U31" s="74"/>
      <c r="V31" s="74"/>
      <c r="W31" s="74"/>
      <c r="X31" s="74"/>
      <c r="Y31" s="74">
        <v>1</v>
      </c>
    </row>
    <row r="32" spans="2:25" x14ac:dyDescent="0.25">
      <c r="B32" s="7" t="s">
        <v>364</v>
      </c>
      <c r="C32" s="74">
        <v>22</v>
      </c>
      <c r="J32" s="3" t="s">
        <v>69</v>
      </c>
      <c r="K32" s="2" t="s">
        <v>68</v>
      </c>
      <c r="O32" s="7" t="s">
        <v>185</v>
      </c>
      <c r="P32" s="74">
        <v>2</v>
      </c>
      <c r="Q32" s="74"/>
      <c r="R32" s="74"/>
      <c r="S32" s="74">
        <v>1</v>
      </c>
      <c r="T32" s="74">
        <v>1</v>
      </c>
      <c r="U32" s="74"/>
      <c r="V32" s="74"/>
      <c r="W32" s="74"/>
      <c r="X32" s="74"/>
      <c r="Y32" s="74">
        <v>4</v>
      </c>
    </row>
    <row r="33" spans="2:25" x14ac:dyDescent="0.25">
      <c r="B33" s="20" t="s">
        <v>327</v>
      </c>
      <c r="C33" s="75">
        <v>11</v>
      </c>
      <c r="J33" s="20" t="s">
        <v>46</v>
      </c>
      <c r="K33" s="75">
        <v>11</v>
      </c>
      <c r="O33" s="7" t="s">
        <v>111</v>
      </c>
      <c r="P33" s="74">
        <v>13</v>
      </c>
      <c r="Q33" s="74">
        <v>1</v>
      </c>
      <c r="R33" s="74"/>
      <c r="S33" s="74">
        <v>4</v>
      </c>
      <c r="T33" s="74">
        <v>4</v>
      </c>
      <c r="U33" s="74">
        <v>2</v>
      </c>
      <c r="V33" s="74"/>
      <c r="W33" s="74"/>
      <c r="X33" s="74"/>
      <c r="Y33" s="74">
        <v>24</v>
      </c>
    </row>
    <row r="34" spans="2:25" x14ac:dyDescent="0.25">
      <c r="B34" s="7" t="s">
        <v>2890</v>
      </c>
      <c r="C34" s="74">
        <v>3</v>
      </c>
      <c r="J34" s="7" t="s">
        <v>1291</v>
      </c>
      <c r="K34" s="74">
        <v>3</v>
      </c>
      <c r="O34" s="7" t="s">
        <v>63</v>
      </c>
      <c r="P34" s="74">
        <v>17</v>
      </c>
      <c r="Q34" s="74">
        <v>3</v>
      </c>
      <c r="R34" s="74"/>
      <c r="S34" s="74">
        <v>3</v>
      </c>
      <c r="T34" s="74">
        <v>17</v>
      </c>
      <c r="U34" s="74">
        <v>2</v>
      </c>
      <c r="V34" s="74"/>
      <c r="W34" s="74"/>
      <c r="X34" s="74"/>
      <c r="Y34" s="74">
        <v>42</v>
      </c>
    </row>
    <row r="35" spans="2:25" x14ac:dyDescent="0.25">
      <c r="B35" s="7" t="s">
        <v>326</v>
      </c>
      <c r="C35" s="74">
        <v>2</v>
      </c>
      <c r="J35" s="7" t="s">
        <v>125</v>
      </c>
      <c r="K35" s="74">
        <v>3</v>
      </c>
      <c r="O35" s="6" t="s">
        <v>364</v>
      </c>
      <c r="P35" s="74">
        <v>22</v>
      </c>
      <c r="Q35" s="74"/>
      <c r="R35" s="74"/>
      <c r="S35" s="74">
        <v>19</v>
      </c>
      <c r="T35" s="74">
        <v>3</v>
      </c>
      <c r="U35" s="74">
        <v>2</v>
      </c>
      <c r="V35" s="74">
        <v>1</v>
      </c>
      <c r="W35" s="74">
        <v>1</v>
      </c>
      <c r="X35" s="74"/>
      <c r="Y35" s="74">
        <v>48</v>
      </c>
    </row>
    <row r="36" spans="2:25" x14ac:dyDescent="0.25">
      <c r="B36" s="7" t="s">
        <v>3370</v>
      </c>
      <c r="C36" s="74">
        <v>2</v>
      </c>
      <c r="J36" s="7" t="s">
        <v>297</v>
      </c>
      <c r="K36" s="74">
        <v>5</v>
      </c>
      <c r="O36" s="7" t="s">
        <v>364</v>
      </c>
      <c r="P36" s="74">
        <v>22</v>
      </c>
      <c r="Q36" s="74"/>
      <c r="R36" s="74"/>
      <c r="S36" s="74">
        <v>19</v>
      </c>
      <c r="T36" s="74">
        <v>3</v>
      </c>
      <c r="U36" s="74">
        <v>2</v>
      </c>
      <c r="V36" s="74">
        <v>1</v>
      </c>
      <c r="W36" s="74">
        <v>1</v>
      </c>
      <c r="X36" s="74"/>
      <c r="Y36" s="74">
        <v>48</v>
      </c>
    </row>
    <row r="37" spans="2:25" x14ac:dyDescent="0.25">
      <c r="B37" s="7" t="s">
        <v>2253</v>
      </c>
      <c r="C37" s="74">
        <v>4</v>
      </c>
      <c r="J37" s="20" t="s">
        <v>80</v>
      </c>
      <c r="K37" s="75">
        <v>1</v>
      </c>
      <c r="O37" s="20" t="s">
        <v>327</v>
      </c>
      <c r="P37" s="75">
        <v>11</v>
      </c>
      <c r="Q37" s="75"/>
      <c r="R37" s="75"/>
      <c r="S37" s="75">
        <v>7</v>
      </c>
      <c r="T37" s="75">
        <v>2</v>
      </c>
      <c r="U37" s="75">
        <v>2</v>
      </c>
      <c r="V37" s="75"/>
      <c r="W37" s="75"/>
      <c r="X37" s="75"/>
      <c r="Y37" s="75">
        <v>22</v>
      </c>
    </row>
    <row r="38" spans="2:25" x14ac:dyDescent="0.25">
      <c r="B38" s="6" t="s">
        <v>537</v>
      </c>
      <c r="C38" s="74">
        <v>32</v>
      </c>
      <c r="J38" s="7" t="s">
        <v>80</v>
      </c>
      <c r="K38" s="74">
        <v>1</v>
      </c>
      <c r="O38" s="7" t="s">
        <v>2890</v>
      </c>
      <c r="P38" s="74">
        <v>3</v>
      </c>
      <c r="Q38" s="74"/>
      <c r="R38" s="74"/>
      <c r="S38" s="74">
        <v>2</v>
      </c>
      <c r="T38" s="74"/>
      <c r="U38" s="74">
        <v>1</v>
      </c>
      <c r="V38" s="74"/>
      <c r="W38" s="74"/>
      <c r="X38" s="74"/>
      <c r="Y38" s="74">
        <v>6</v>
      </c>
    </row>
    <row r="39" spans="2:25" x14ac:dyDescent="0.25">
      <c r="B39" s="7" t="s">
        <v>2407</v>
      </c>
      <c r="C39" s="74">
        <v>2</v>
      </c>
      <c r="J39" s="6" t="s">
        <v>405</v>
      </c>
      <c r="K39" s="74">
        <v>8</v>
      </c>
      <c r="O39" s="7" t="s">
        <v>947</v>
      </c>
      <c r="P39" s="74"/>
      <c r="Q39" s="74"/>
      <c r="R39" s="74"/>
      <c r="S39" s="74"/>
      <c r="T39" s="74">
        <v>1</v>
      </c>
      <c r="U39" s="74">
        <v>1</v>
      </c>
      <c r="V39" s="74"/>
      <c r="W39" s="74"/>
      <c r="X39" s="74"/>
      <c r="Y39" s="74">
        <v>2</v>
      </c>
    </row>
    <row r="40" spans="2:25" x14ac:dyDescent="0.25">
      <c r="B40" s="7" t="s">
        <v>1255</v>
      </c>
      <c r="C40" s="74">
        <v>3</v>
      </c>
      <c r="J40" s="7" t="s">
        <v>404</v>
      </c>
      <c r="K40" s="74">
        <v>7</v>
      </c>
      <c r="O40" s="7" t="s">
        <v>326</v>
      </c>
      <c r="P40" s="74">
        <v>2</v>
      </c>
      <c r="Q40" s="74"/>
      <c r="R40" s="74"/>
      <c r="S40" s="74"/>
      <c r="T40" s="74">
        <v>1</v>
      </c>
      <c r="U40" s="74"/>
      <c r="V40" s="74"/>
      <c r="W40" s="74"/>
      <c r="X40" s="74"/>
      <c r="Y40" s="74">
        <v>3</v>
      </c>
    </row>
    <row r="41" spans="2:25" x14ac:dyDescent="0.25">
      <c r="B41" s="7" t="s">
        <v>827</v>
      </c>
      <c r="C41" s="74">
        <v>7</v>
      </c>
      <c r="J41" s="7" t="s">
        <v>1917</v>
      </c>
      <c r="K41" s="74">
        <v>1</v>
      </c>
      <c r="O41" s="7" t="s">
        <v>3370</v>
      </c>
      <c r="P41" s="74">
        <v>2</v>
      </c>
      <c r="Q41" s="74"/>
      <c r="R41" s="74"/>
      <c r="S41" s="74">
        <v>2</v>
      </c>
      <c r="T41" s="74"/>
      <c r="U41" s="74"/>
      <c r="V41" s="74"/>
      <c r="W41" s="74"/>
      <c r="X41" s="74"/>
      <c r="Y41" s="74">
        <v>4</v>
      </c>
    </row>
    <row r="42" spans="2:25" x14ac:dyDescent="0.25">
      <c r="B42" s="7" t="s">
        <v>552</v>
      </c>
      <c r="C42" s="74">
        <v>1</v>
      </c>
      <c r="J42" s="20" t="s">
        <v>41</v>
      </c>
      <c r="K42" s="75">
        <v>23</v>
      </c>
      <c r="O42" s="7" t="s">
        <v>2253</v>
      </c>
      <c r="P42" s="74">
        <v>4</v>
      </c>
      <c r="Q42" s="74"/>
      <c r="R42" s="74"/>
      <c r="S42" s="74">
        <v>3</v>
      </c>
      <c r="T42" s="74"/>
      <c r="U42" s="74"/>
      <c r="V42" s="74"/>
      <c r="W42" s="74"/>
      <c r="X42" s="74"/>
      <c r="Y42" s="74">
        <v>7</v>
      </c>
    </row>
    <row r="43" spans="2:25" x14ac:dyDescent="0.25">
      <c r="B43" s="7" t="s">
        <v>557</v>
      </c>
      <c r="C43" s="74">
        <v>4</v>
      </c>
      <c r="J43" s="7" t="s">
        <v>1084</v>
      </c>
      <c r="K43" s="74">
        <v>5</v>
      </c>
      <c r="O43" s="6" t="s">
        <v>537</v>
      </c>
      <c r="P43" s="74">
        <v>32</v>
      </c>
      <c r="Q43" s="74">
        <v>1</v>
      </c>
      <c r="R43" s="74">
        <v>1</v>
      </c>
      <c r="S43" s="74">
        <v>3</v>
      </c>
      <c r="T43" s="74">
        <v>1</v>
      </c>
      <c r="U43" s="74">
        <v>6</v>
      </c>
      <c r="V43" s="74"/>
      <c r="W43" s="74">
        <v>1</v>
      </c>
      <c r="X43" s="74"/>
      <c r="Y43" s="74">
        <v>45</v>
      </c>
    </row>
    <row r="44" spans="2:25" x14ac:dyDescent="0.25">
      <c r="B44" s="7" t="s">
        <v>2922</v>
      </c>
      <c r="C44" s="74">
        <v>1</v>
      </c>
      <c r="J44" s="7" t="s">
        <v>106</v>
      </c>
      <c r="K44" s="74">
        <v>8</v>
      </c>
      <c r="O44" s="7" t="s">
        <v>2407</v>
      </c>
      <c r="P44" s="74">
        <v>2</v>
      </c>
      <c r="Q44" s="74"/>
      <c r="R44" s="74"/>
      <c r="S44" s="74">
        <v>1</v>
      </c>
      <c r="T44" s="74"/>
      <c r="U44" s="74"/>
      <c r="V44" s="74"/>
      <c r="W44" s="74"/>
      <c r="X44" s="74"/>
      <c r="Y44" s="74">
        <v>3</v>
      </c>
    </row>
    <row r="45" spans="2:25" x14ac:dyDescent="0.25">
      <c r="B45" s="7" t="s">
        <v>2877</v>
      </c>
      <c r="C45" s="74">
        <v>3</v>
      </c>
      <c r="J45" s="7" t="s">
        <v>2844</v>
      </c>
      <c r="K45" s="74">
        <v>1</v>
      </c>
      <c r="O45" s="7" t="s">
        <v>1255</v>
      </c>
      <c r="P45" s="74">
        <v>3</v>
      </c>
      <c r="Q45" s="74">
        <v>1</v>
      </c>
      <c r="R45" s="74"/>
      <c r="S45" s="74"/>
      <c r="T45" s="74">
        <v>1</v>
      </c>
      <c r="U45" s="74"/>
      <c r="V45" s="74"/>
      <c r="W45" s="74"/>
      <c r="X45" s="74"/>
      <c r="Y45" s="74">
        <v>5</v>
      </c>
    </row>
    <row r="46" spans="2:25" x14ac:dyDescent="0.25">
      <c r="B46" s="7" t="s">
        <v>654</v>
      </c>
      <c r="C46" s="74">
        <v>7</v>
      </c>
      <c r="J46" s="7" t="s">
        <v>111</v>
      </c>
      <c r="K46" s="74">
        <v>5</v>
      </c>
      <c r="O46" s="7" t="s">
        <v>827</v>
      </c>
      <c r="P46" s="74">
        <v>7</v>
      </c>
      <c r="Q46" s="74"/>
      <c r="R46" s="74"/>
      <c r="S46" s="74"/>
      <c r="T46" s="74"/>
      <c r="U46" s="74">
        <v>1</v>
      </c>
      <c r="V46" s="74"/>
      <c r="W46" s="74">
        <v>1</v>
      </c>
      <c r="X46" s="74"/>
      <c r="Y46" s="74">
        <v>9</v>
      </c>
    </row>
    <row r="47" spans="2:25" x14ac:dyDescent="0.25">
      <c r="B47" s="7" t="s">
        <v>536</v>
      </c>
      <c r="C47" s="74">
        <v>4</v>
      </c>
      <c r="J47" s="7" t="s">
        <v>63</v>
      </c>
      <c r="K47" s="74">
        <v>4</v>
      </c>
      <c r="O47" s="7" t="s">
        <v>552</v>
      </c>
      <c r="P47" s="74">
        <v>1</v>
      </c>
      <c r="Q47" s="74"/>
      <c r="R47" s="74"/>
      <c r="S47" s="74"/>
      <c r="T47" s="74"/>
      <c r="U47" s="74">
        <v>2</v>
      </c>
      <c r="V47" s="74"/>
      <c r="W47" s="74"/>
      <c r="X47" s="74"/>
      <c r="Y47" s="74">
        <v>3</v>
      </c>
    </row>
    <row r="48" spans="2:25" x14ac:dyDescent="0.25">
      <c r="B48" s="6" t="s">
        <v>123</v>
      </c>
      <c r="C48" s="74">
        <v>65</v>
      </c>
      <c r="J48" s="6" t="s">
        <v>364</v>
      </c>
      <c r="K48" s="74">
        <v>7</v>
      </c>
      <c r="O48" s="7" t="s">
        <v>557</v>
      </c>
      <c r="P48" s="74">
        <v>4</v>
      </c>
      <c r="Q48" s="74"/>
      <c r="R48" s="74"/>
      <c r="S48" s="74"/>
      <c r="T48" s="74"/>
      <c r="U48" s="74"/>
      <c r="V48" s="74"/>
      <c r="W48" s="74"/>
      <c r="X48" s="74"/>
      <c r="Y48" s="74">
        <v>4</v>
      </c>
    </row>
    <row r="49" spans="2:25" x14ac:dyDescent="0.25">
      <c r="B49" s="7" t="s">
        <v>1390</v>
      </c>
      <c r="C49" s="74">
        <v>8</v>
      </c>
      <c r="J49" s="7" t="s">
        <v>364</v>
      </c>
      <c r="K49" s="74">
        <v>7</v>
      </c>
      <c r="O49" s="7" t="s">
        <v>2922</v>
      </c>
      <c r="P49" s="74">
        <v>1</v>
      </c>
      <c r="Q49" s="74"/>
      <c r="R49" s="74"/>
      <c r="S49" s="74"/>
      <c r="T49" s="74"/>
      <c r="U49" s="74"/>
      <c r="V49" s="74"/>
      <c r="W49" s="74"/>
      <c r="X49" s="74"/>
      <c r="Y49" s="74">
        <v>1</v>
      </c>
    </row>
    <row r="50" spans="2:25" x14ac:dyDescent="0.25">
      <c r="B50" s="7" t="s">
        <v>156</v>
      </c>
      <c r="C50" s="74">
        <v>31</v>
      </c>
      <c r="J50" s="6" t="s">
        <v>123</v>
      </c>
      <c r="K50" s="74">
        <v>22</v>
      </c>
      <c r="O50" s="7" t="s">
        <v>2877</v>
      </c>
      <c r="P50" s="74">
        <v>3</v>
      </c>
      <c r="Q50" s="74"/>
      <c r="R50" s="74"/>
      <c r="S50" s="74"/>
      <c r="T50" s="74"/>
      <c r="U50" s="74"/>
      <c r="V50" s="74"/>
      <c r="W50" s="74"/>
      <c r="X50" s="74"/>
      <c r="Y50" s="74">
        <v>3</v>
      </c>
    </row>
    <row r="51" spans="2:25" x14ac:dyDescent="0.25">
      <c r="B51" s="7" t="s">
        <v>707</v>
      </c>
      <c r="C51" s="74">
        <v>3</v>
      </c>
      <c r="J51" s="7" t="s">
        <v>1390</v>
      </c>
      <c r="K51" s="74">
        <v>4</v>
      </c>
      <c r="O51" s="7" t="s">
        <v>654</v>
      </c>
      <c r="P51" s="74">
        <v>7</v>
      </c>
      <c r="Q51" s="74"/>
      <c r="R51" s="74">
        <v>1</v>
      </c>
      <c r="S51" s="74"/>
      <c r="T51" s="74"/>
      <c r="U51" s="74">
        <v>3</v>
      </c>
      <c r="V51" s="74"/>
      <c r="W51" s="74"/>
      <c r="X51" s="74"/>
      <c r="Y51" s="74">
        <v>11</v>
      </c>
    </row>
    <row r="52" spans="2:25" x14ac:dyDescent="0.25">
      <c r="B52" s="7" t="s">
        <v>693</v>
      </c>
      <c r="C52" s="74">
        <v>23</v>
      </c>
      <c r="J52" s="7" t="s">
        <v>156</v>
      </c>
      <c r="K52" s="74">
        <v>8</v>
      </c>
      <c r="O52" s="7" t="s">
        <v>536</v>
      </c>
      <c r="P52" s="74">
        <v>4</v>
      </c>
      <c r="Q52" s="74"/>
      <c r="R52" s="74"/>
      <c r="S52" s="74">
        <v>2</v>
      </c>
      <c r="T52" s="74"/>
      <c r="U52" s="74"/>
      <c r="V52" s="74"/>
      <c r="W52" s="74"/>
      <c r="X52" s="74"/>
      <c r="Y52" s="74">
        <v>6</v>
      </c>
    </row>
    <row r="53" spans="2:25" x14ac:dyDescent="0.25">
      <c r="B53" s="6" t="s">
        <v>122</v>
      </c>
      <c r="C53" s="74">
        <v>66</v>
      </c>
      <c r="J53" s="7" t="s">
        <v>693</v>
      </c>
      <c r="K53" s="74">
        <v>10</v>
      </c>
      <c r="O53" s="6" t="s">
        <v>123</v>
      </c>
      <c r="P53" s="74">
        <v>65</v>
      </c>
      <c r="Q53" s="74">
        <v>2</v>
      </c>
      <c r="R53" s="74">
        <v>2</v>
      </c>
      <c r="S53" s="74">
        <v>17</v>
      </c>
      <c r="T53" s="74">
        <v>13</v>
      </c>
      <c r="U53" s="74">
        <v>11</v>
      </c>
      <c r="V53" s="74"/>
      <c r="W53" s="74">
        <v>1</v>
      </c>
      <c r="X53" s="74">
        <v>1</v>
      </c>
      <c r="Y53" s="74">
        <v>112</v>
      </c>
    </row>
    <row r="54" spans="2:25" x14ac:dyDescent="0.25">
      <c r="B54" s="7" t="s">
        <v>137</v>
      </c>
      <c r="C54" s="74">
        <v>31</v>
      </c>
      <c r="J54" s="6" t="s">
        <v>122</v>
      </c>
      <c r="K54" s="74">
        <v>27</v>
      </c>
      <c r="O54" s="7" t="s">
        <v>1390</v>
      </c>
      <c r="P54" s="74">
        <v>8</v>
      </c>
      <c r="Q54" s="74"/>
      <c r="R54" s="74"/>
      <c r="S54" s="74">
        <v>4</v>
      </c>
      <c r="T54" s="74">
        <v>1</v>
      </c>
      <c r="U54" s="74">
        <v>1</v>
      </c>
      <c r="V54" s="74"/>
      <c r="W54" s="74">
        <v>1</v>
      </c>
      <c r="X54" s="74"/>
      <c r="Y54" s="74">
        <v>15</v>
      </c>
    </row>
    <row r="55" spans="2:25" x14ac:dyDescent="0.25">
      <c r="B55" s="7" t="s">
        <v>699</v>
      </c>
      <c r="C55" s="74">
        <v>12</v>
      </c>
      <c r="J55" s="7" t="s">
        <v>137</v>
      </c>
      <c r="K55" s="74">
        <v>14</v>
      </c>
      <c r="O55" s="7" t="s">
        <v>156</v>
      </c>
      <c r="P55" s="74">
        <v>31</v>
      </c>
      <c r="Q55" s="74"/>
      <c r="R55" s="74"/>
      <c r="S55" s="74">
        <v>5</v>
      </c>
      <c r="T55" s="74">
        <v>3</v>
      </c>
      <c r="U55" s="74">
        <v>7</v>
      </c>
      <c r="V55" s="74"/>
      <c r="W55" s="74"/>
      <c r="X55" s="74"/>
      <c r="Y55" s="74">
        <v>46</v>
      </c>
    </row>
    <row r="56" spans="2:25" x14ac:dyDescent="0.25">
      <c r="B56" s="7" t="s">
        <v>121</v>
      </c>
      <c r="C56" s="74">
        <v>23</v>
      </c>
      <c r="J56" s="7" t="s">
        <v>699</v>
      </c>
      <c r="K56" s="74">
        <v>6</v>
      </c>
      <c r="O56" s="7" t="s">
        <v>707</v>
      </c>
      <c r="P56" s="74">
        <v>3</v>
      </c>
      <c r="Q56" s="74"/>
      <c r="R56" s="74"/>
      <c r="S56" s="74"/>
      <c r="T56" s="74">
        <v>3</v>
      </c>
      <c r="U56" s="74"/>
      <c r="V56" s="74"/>
      <c r="W56" s="74"/>
      <c r="X56" s="74"/>
      <c r="Y56" s="74">
        <v>6</v>
      </c>
    </row>
    <row r="57" spans="2:25" x14ac:dyDescent="0.25">
      <c r="B57" s="20" t="s">
        <v>55</v>
      </c>
      <c r="C57" s="75">
        <v>20</v>
      </c>
      <c r="J57" s="7" t="s">
        <v>121</v>
      </c>
      <c r="K57" s="74">
        <v>7</v>
      </c>
      <c r="O57" s="7" t="s">
        <v>693</v>
      </c>
      <c r="P57" s="74">
        <v>23</v>
      </c>
      <c r="Q57" s="74">
        <v>2</v>
      </c>
      <c r="R57" s="74">
        <v>2</v>
      </c>
      <c r="S57" s="74">
        <v>8</v>
      </c>
      <c r="T57" s="74">
        <v>6</v>
      </c>
      <c r="U57" s="74">
        <v>3</v>
      </c>
      <c r="V57" s="74"/>
      <c r="W57" s="74"/>
      <c r="X57" s="74">
        <v>1</v>
      </c>
      <c r="Y57" s="74">
        <v>45</v>
      </c>
    </row>
    <row r="58" spans="2:25" x14ac:dyDescent="0.25">
      <c r="B58" s="7" t="s">
        <v>2779</v>
      </c>
      <c r="C58" s="74">
        <v>1</v>
      </c>
      <c r="J58" s="6" t="s">
        <v>59</v>
      </c>
      <c r="K58" s="74">
        <v>4</v>
      </c>
      <c r="O58" s="6" t="s">
        <v>122</v>
      </c>
      <c r="P58" s="74">
        <v>66</v>
      </c>
      <c r="Q58" s="74"/>
      <c r="R58" s="74">
        <v>1</v>
      </c>
      <c r="S58" s="74">
        <v>74</v>
      </c>
      <c r="T58" s="74">
        <v>44</v>
      </c>
      <c r="U58" s="74">
        <v>15</v>
      </c>
      <c r="V58" s="74"/>
      <c r="W58" s="74">
        <v>3</v>
      </c>
      <c r="X58" s="74">
        <v>2</v>
      </c>
      <c r="Y58" s="74">
        <v>205</v>
      </c>
    </row>
    <row r="59" spans="2:25" x14ac:dyDescent="0.25">
      <c r="B59" s="7" t="s">
        <v>1684</v>
      </c>
      <c r="C59" s="74">
        <v>15</v>
      </c>
      <c r="J59" s="7" t="s">
        <v>58</v>
      </c>
      <c r="K59" s="74">
        <v>2</v>
      </c>
      <c r="O59" s="7" t="s">
        <v>137</v>
      </c>
      <c r="P59" s="74">
        <v>31</v>
      </c>
      <c r="Q59" s="74"/>
      <c r="R59" s="74">
        <v>1</v>
      </c>
      <c r="S59" s="74">
        <v>44</v>
      </c>
      <c r="T59" s="74">
        <v>17</v>
      </c>
      <c r="U59" s="74">
        <v>12</v>
      </c>
      <c r="V59" s="74"/>
      <c r="W59" s="74">
        <v>3</v>
      </c>
      <c r="X59" s="74"/>
      <c r="Y59" s="74">
        <v>108</v>
      </c>
    </row>
    <row r="60" spans="2:25" x14ac:dyDescent="0.25">
      <c r="B60" s="7" t="s">
        <v>546</v>
      </c>
      <c r="C60" s="74">
        <v>4</v>
      </c>
      <c r="J60" s="7" t="s">
        <v>979</v>
      </c>
      <c r="K60" s="74">
        <v>1</v>
      </c>
      <c r="O60" s="7" t="s">
        <v>6534</v>
      </c>
      <c r="P60" s="74"/>
      <c r="Q60" s="74"/>
      <c r="R60" s="74"/>
      <c r="S60" s="74"/>
      <c r="T60" s="74">
        <v>1</v>
      </c>
      <c r="U60" s="74"/>
      <c r="V60" s="74"/>
      <c r="W60" s="74"/>
      <c r="X60" s="74"/>
      <c r="Y60" s="74">
        <v>1</v>
      </c>
    </row>
    <row r="61" spans="2:25" x14ac:dyDescent="0.25">
      <c r="B61" s="6" t="s">
        <v>587</v>
      </c>
      <c r="C61" s="74">
        <v>8</v>
      </c>
      <c r="J61" s="7" t="s">
        <v>79</v>
      </c>
      <c r="K61" s="74">
        <v>1</v>
      </c>
      <c r="O61" s="7" t="s">
        <v>699</v>
      </c>
      <c r="P61" s="74">
        <v>12</v>
      </c>
      <c r="Q61" s="74"/>
      <c r="R61" s="74"/>
      <c r="S61" s="74">
        <v>15</v>
      </c>
      <c r="T61" s="74">
        <v>11</v>
      </c>
      <c r="U61" s="74">
        <v>1</v>
      </c>
      <c r="V61" s="74"/>
      <c r="W61" s="74"/>
      <c r="X61" s="74"/>
      <c r="Y61" s="74">
        <v>39</v>
      </c>
    </row>
    <row r="62" spans="2:25" x14ac:dyDescent="0.25">
      <c r="B62" s="7" t="s">
        <v>586</v>
      </c>
      <c r="C62" s="74">
        <v>6</v>
      </c>
      <c r="J62" s="6" t="s">
        <v>74</v>
      </c>
      <c r="K62" s="74">
        <v>7</v>
      </c>
      <c r="O62" s="7" t="s">
        <v>121</v>
      </c>
      <c r="P62" s="74">
        <v>23</v>
      </c>
      <c r="Q62" s="74"/>
      <c r="R62" s="74"/>
      <c r="S62" s="74">
        <v>15</v>
      </c>
      <c r="T62" s="74">
        <v>15</v>
      </c>
      <c r="U62" s="74">
        <v>2</v>
      </c>
      <c r="V62" s="74"/>
      <c r="W62" s="74"/>
      <c r="X62" s="74">
        <v>2</v>
      </c>
      <c r="Y62" s="74">
        <v>57</v>
      </c>
    </row>
    <row r="63" spans="2:25" x14ac:dyDescent="0.25">
      <c r="B63" s="7" t="s">
        <v>668</v>
      </c>
      <c r="C63" s="74">
        <v>2</v>
      </c>
      <c r="J63" s="7" t="s">
        <v>74</v>
      </c>
      <c r="K63" s="74">
        <v>7</v>
      </c>
      <c r="O63" s="6" t="s">
        <v>5293</v>
      </c>
      <c r="P63" s="74"/>
      <c r="Q63" s="74"/>
      <c r="R63" s="74"/>
      <c r="S63" s="74"/>
      <c r="T63" s="74"/>
      <c r="U63" s="74">
        <v>1</v>
      </c>
      <c r="V63" s="74"/>
      <c r="W63" s="74"/>
      <c r="X63" s="74"/>
      <c r="Y63" s="74">
        <v>1</v>
      </c>
    </row>
    <row r="64" spans="2:25" x14ac:dyDescent="0.25">
      <c r="B64" s="6" t="s">
        <v>59</v>
      </c>
      <c r="C64" s="74">
        <v>63</v>
      </c>
      <c r="J64" s="6" t="s">
        <v>67</v>
      </c>
      <c r="K64" s="74">
        <v>110</v>
      </c>
      <c r="O64" s="7" t="s">
        <v>5293</v>
      </c>
      <c r="P64" s="74"/>
      <c r="Q64" s="74"/>
      <c r="R64" s="74"/>
      <c r="S64" s="74"/>
      <c r="T64" s="74"/>
      <c r="U64" s="74">
        <v>1</v>
      </c>
      <c r="V64" s="74"/>
      <c r="W64" s="74"/>
      <c r="X64" s="74"/>
      <c r="Y64" s="74">
        <v>1</v>
      </c>
    </row>
    <row r="65" spans="2:25" x14ac:dyDescent="0.25">
      <c r="B65" s="7" t="s">
        <v>58</v>
      </c>
      <c r="C65" s="74">
        <v>25</v>
      </c>
      <c r="O65" s="20" t="s">
        <v>55</v>
      </c>
      <c r="P65" s="75">
        <v>20</v>
      </c>
      <c r="Q65" s="75">
        <v>2</v>
      </c>
      <c r="R65" s="75"/>
      <c r="S65" s="75">
        <v>23</v>
      </c>
      <c r="T65" s="75">
        <v>3</v>
      </c>
      <c r="U65" s="75">
        <v>2</v>
      </c>
      <c r="V65" s="75"/>
      <c r="W65" s="75">
        <v>1</v>
      </c>
      <c r="X65" s="75"/>
      <c r="Y65" s="75">
        <v>51</v>
      </c>
    </row>
    <row r="66" spans="2:25" x14ac:dyDescent="0.25">
      <c r="B66" s="7" t="s">
        <v>979</v>
      </c>
      <c r="C66" s="74">
        <v>10</v>
      </c>
      <c r="O66" s="7" t="s">
        <v>2779</v>
      </c>
      <c r="P66" s="74">
        <v>1</v>
      </c>
      <c r="Q66" s="74"/>
      <c r="R66" s="74"/>
      <c r="S66" s="74"/>
      <c r="T66" s="74"/>
      <c r="U66" s="74"/>
      <c r="V66" s="74"/>
      <c r="W66" s="74"/>
      <c r="X66" s="74"/>
      <c r="Y66" s="74">
        <v>1</v>
      </c>
    </row>
    <row r="67" spans="2:25" x14ac:dyDescent="0.25">
      <c r="B67" s="7" t="s">
        <v>412</v>
      </c>
      <c r="C67" s="74">
        <v>9</v>
      </c>
      <c r="O67" s="7" t="s">
        <v>1684</v>
      </c>
      <c r="P67" s="74">
        <v>15</v>
      </c>
      <c r="Q67" s="74">
        <v>1</v>
      </c>
      <c r="R67" s="74"/>
      <c r="S67" s="74">
        <v>14</v>
      </c>
      <c r="T67" s="74">
        <v>1</v>
      </c>
      <c r="U67" s="74">
        <v>1</v>
      </c>
      <c r="V67" s="74"/>
      <c r="W67" s="74">
        <v>1</v>
      </c>
      <c r="X67" s="74"/>
      <c r="Y67" s="74">
        <v>33</v>
      </c>
    </row>
    <row r="68" spans="2:25" x14ac:dyDescent="0.25">
      <c r="B68" s="7" t="s">
        <v>79</v>
      </c>
      <c r="C68" s="74">
        <v>19</v>
      </c>
      <c r="O68" s="7" t="s">
        <v>546</v>
      </c>
      <c r="P68" s="74">
        <v>4</v>
      </c>
      <c r="Q68" s="74">
        <v>1</v>
      </c>
      <c r="R68" s="74"/>
      <c r="S68" s="74">
        <v>9</v>
      </c>
      <c r="T68" s="74">
        <v>2</v>
      </c>
      <c r="U68" s="74">
        <v>1</v>
      </c>
      <c r="V68" s="74"/>
      <c r="W68" s="74"/>
      <c r="X68" s="74"/>
      <c r="Y68" s="74">
        <v>17</v>
      </c>
    </row>
    <row r="69" spans="2:25" x14ac:dyDescent="0.25">
      <c r="B69" s="6" t="s">
        <v>305</v>
      </c>
      <c r="C69" s="74">
        <v>3</v>
      </c>
      <c r="O69" s="6" t="s">
        <v>587</v>
      </c>
      <c r="P69" s="74">
        <v>8</v>
      </c>
      <c r="Q69" s="74"/>
      <c r="R69" s="74"/>
      <c r="S69" s="74">
        <v>3</v>
      </c>
      <c r="T69" s="74">
        <v>1</v>
      </c>
      <c r="U69" s="74">
        <v>1</v>
      </c>
      <c r="V69" s="74"/>
      <c r="W69" s="74"/>
      <c r="X69" s="74"/>
      <c r="Y69" s="74">
        <v>13</v>
      </c>
    </row>
    <row r="70" spans="2:25" x14ac:dyDescent="0.25">
      <c r="B70" s="7" t="s">
        <v>305</v>
      </c>
      <c r="C70" s="74">
        <v>3</v>
      </c>
      <c r="O70" s="7" t="s">
        <v>586</v>
      </c>
      <c r="P70" s="74">
        <v>6</v>
      </c>
      <c r="Q70" s="74"/>
      <c r="R70" s="74"/>
      <c r="S70" s="74">
        <v>3</v>
      </c>
      <c r="T70" s="74">
        <v>1</v>
      </c>
      <c r="U70" s="74">
        <v>1</v>
      </c>
      <c r="V70" s="74"/>
      <c r="W70" s="74"/>
      <c r="X70" s="74"/>
      <c r="Y70" s="74">
        <v>11</v>
      </c>
    </row>
    <row r="71" spans="2:25" x14ac:dyDescent="0.25">
      <c r="B71" s="20" t="s">
        <v>1248</v>
      </c>
      <c r="C71" s="75">
        <v>5</v>
      </c>
      <c r="O71" s="7" t="s">
        <v>668</v>
      </c>
      <c r="P71" s="74">
        <v>2</v>
      </c>
      <c r="Q71" s="74"/>
      <c r="R71" s="74"/>
      <c r="S71" s="74"/>
      <c r="T71" s="74"/>
      <c r="U71" s="74"/>
      <c r="V71" s="74"/>
      <c r="W71" s="74"/>
      <c r="X71" s="74"/>
      <c r="Y71" s="74">
        <v>2</v>
      </c>
    </row>
    <row r="72" spans="2:25" x14ac:dyDescent="0.25">
      <c r="B72" s="7" t="s">
        <v>1248</v>
      </c>
      <c r="C72" s="74">
        <v>5</v>
      </c>
      <c r="O72" s="6" t="s">
        <v>59</v>
      </c>
      <c r="P72" s="74">
        <v>63</v>
      </c>
      <c r="Q72" s="74">
        <v>8</v>
      </c>
      <c r="R72" s="74">
        <v>5</v>
      </c>
      <c r="S72" s="74">
        <v>76</v>
      </c>
      <c r="T72" s="74">
        <v>12</v>
      </c>
      <c r="U72" s="74">
        <v>36</v>
      </c>
      <c r="V72" s="74"/>
      <c r="W72" s="74">
        <v>1</v>
      </c>
      <c r="X72" s="74">
        <v>5</v>
      </c>
      <c r="Y72" s="74">
        <v>206</v>
      </c>
    </row>
    <row r="73" spans="2:25" x14ac:dyDescent="0.25">
      <c r="B73" s="6" t="s">
        <v>5032</v>
      </c>
      <c r="C73" s="74">
        <v>1</v>
      </c>
      <c r="O73" s="7" t="s">
        <v>58</v>
      </c>
      <c r="P73" s="74">
        <v>25</v>
      </c>
      <c r="Q73" s="74">
        <v>6</v>
      </c>
      <c r="R73" s="74">
        <v>1</v>
      </c>
      <c r="S73" s="74">
        <v>37</v>
      </c>
      <c r="T73" s="74">
        <v>6</v>
      </c>
      <c r="U73" s="74">
        <v>15</v>
      </c>
      <c r="V73" s="74"/>
      <c r="W73" s="74"/>
      <c r="X73" s="74"/>
      <c r="Y73" s="74">
        <v>90</v>
      </c>
    </row>
    <row r="74" spans="2:25" x14ac:dyDescent="0.25">
      <c r="B74" s="7" t="s">
        <v>5032</v>
      </c>
      <c r="C74" s="74">
        <v>1</v>
      </c>
      <c r="O74" s="7" t="s">
        <v>979</v>
      </c>
      <c r="P74" s="74">
        <v>10</v>
      </c>
      <c r="Q74" s="74">
        <v>1</v>
      </c>
      <c r="R74" s="74"/>
      <c r="S74" s="74">
        <v>9</v>
      </c>
      <c r="T74" s="74">
        <v>1</v>
      </c>
      <c r="U74" s="74">
        <v>4</v>
      </c>
      <c r="V74" s="74"/>
      <c r="W74" s="74"/>
      <c r="X74" s="74">
        <v>1</v>
      </c>
      <c r="Y74" s="74">
        <v>26</v>
      </c>
    </row>
    <row r="75" spans="2:25" x14ac:dyDescent="0.25">
      <c r="B75" s="6" t="s">
        <v>74</v>
      </c>
      <c r="C75" s="74">
        <v>25</v>
      </c>
      <c r="O75" s="7" t="s">
        <v>412</v>
      </c>
      <c r="P75" s="74">
        <v>9</v>
      </c>
      <c r="Q75" s="74"/>
      <c r="R75" s="74">
        <v>1</v>
      </c>
      <c r="S75" s="74"/>
      <c r="T75" s="74"/>
      <c r="U75" s="74"/>
      <c r="V75" s="74"/>
      <c r="W75" s="74"/>
      <c r="X75" s="74"/>
      <c r="Y75" s="74">
        <v>10</v>
      </c>
    </row>
    <row r="76" spans="2:25" x14ac:dyDescent="0.25">
      <c r="B76" s="7" t="s">
        <v>74</v>
      </c>
      <c r="C76" s="74">
        <v>25</v>
      </c>
      <c r="O76" s="7" t="s">
        <v>79</v>
      </c>
      <c r="P76" s="74">
        <v>19</v>
      </c>
      <c r="Q76" s="74">
        <v>1</v>
      </c>
      <c r="R76" s="74">
        <v>3</v>
      </c>
      <c r="S76" s="74">
        <v>30</v>
      </c>
      <c r="T76" s="74">
        <v>5</v>
      </c>
      <c r="U76" s="74">
        <v>17</v>
      </c>
      <c r="V76" s="74"/>
      <c r="W76" s="74">
        <v>1</v>
      </c>
      <c r="X76" s="74">
        <v>4</v>
      </c>
      <c r="Y76" s="74">
        <v>80</v>
      </c>
    </row>
    <row r="77" spans="2:25" x14ac:dyDescent="0.25">
      <c r="B77" s="20" t="s">
        <v>2178</v>
      </c>
      <c r="C77" s="75">
        <v>2</v>
      </c>
      <c r="O77" s="6" t="s">
        <v>305</v>
      </c>
      <c r="P77" s="74">
        <v>3</v>
      </c>
      <c r="Q77" s="74"/>
      <c r="R77" s="74"/>
      <c r="S77" s="74"/>
      <c r="T77" s="74">
        <v>1</v>
      </c>
      <c r="U77" s="74"/>
      <c r="V77" s="74"/>
      <c r="W77" s="74"/>
      <c r="X77" s="74"/>
      <c r="Y77" s="74">
        <v>4</v>
      </c>
    </row>
    <row r="78" spans="2:25" x14ac:dyDescent="0.25">
      <c r="B78" s="7" t="s">
        <v>2178</v>
      </c>
      <c r="C78" s="74">
        <v>2</v>
      </c>
      <c r="O78" s="7" t="s">
        <v>305</v>
      </c>
      <c r="P78" s="74">
        <v>3</v>
      </c>
      <c r="Q78" s="74"/>
      <c r="R78" s="74"/>
      <c r="S78" s="74"/>
      <c r="T78" s="74">
        <v>1</v>
      </c>
      <c r="U78" s="74"/>
      <c r="V78" s="74"/>
      <c r="W78" s="74"/>
      <c r="X78" s="74"/>
      <c r="Y78" s="74">
        <v>4</v>
      </c>
    </row>
    <row r="79" spans="2:25" x14ac:dyDescent="0.25">
      <c r="B79" s="6" t="s">
        <v>67</v>
      </c>
      <c r="C79" s="74">
        <v>533</v>
      </c>
      <c r="O79" s="20" t="s">
        <v>1248</v>
      </c>
      <c r="P79" s="75">
        <v>5</v>
      </c>
      <c r="Q79" s="75"/>
      <c r="R79" s="75"/>
      <c r="S79" s="75"/>
      <c r="T79" s="75">
        <v>7</v>
      </c>
      <c r="U79" s="75"/>
      <c r="V79" s="75"/>
      <c r="W79" s="75"/>
      <c r="X79" s="75"/>
      <c r="Y79" s="75">
        <v>12</v>
      </c>
    </row>
    <row r="80" spans="2:25" x14ac:dyDescent="0.25">
      <c r="O80" s="7" t="s">
        <v>1248</v>
      </c>
      <c r="P80" s="74">
        <v>5</v>
      </c>
      <c r="Q80" s="74"/>
      <c r="R80" s="74"/>
      <c r="S80" s="74"/>
      <c r="T80" s="74">
        <v>7</v>
      </c>
      <c r="U80" s="74"/>
      <c r="V80" s="74"/>
      <c r="W80" s="74"/>
      <c r="X80" s="74"/>
      <c r="Y80" s="74">
        <v>12</v>
      </c>
    </row>
    <row r="81" spans="15:25" x14ac:dyDescent="0.25">
      <c r="O81" s="6" t="s">
        <v>5032</v>
      </c>
      <c r="P81" s="74">
        <v>1</v>
      </c>
      <c r="Q81" s="74"/>
      <c r="R81" s="74"/>
      <c r="S81" s="74"/>
      <c r="T81" s="74"/>
      <c r="U81" s="74">
        <v>1</v>
      </c>
      <c r="V81" s="74"/>
      <c r="W81" s="74"/>
      <c r="X81" s="74"/>
      <c r="Y81" s="74">
        <v>2</v>
      </c>
    </row>
    <row r="82" spans="15:25" x14ac:dyDescent="0.25">
      <c r="O82" s="7" t="s">
        <v>5032</v>
      </c>
      <c r="P82" s="74">
        <v>1</v>
      </c>
      <c r="Q82" s="74"/>
      <c r="R82" s="74"/>
      <c r="S82" s="74"/>
      <c r="T82" s="74"/>
      <c r="U82" s="74">
        <v>1</v>
      </c>
      <c r="V82" s="74"/>
      <c r="W82" s="74"/>
      <c r="X82" s="74"/>
      <c r="Y82" s="74">
        <v>2</v>
      </c>
    </row>
    <row r="83" spans="15:25" x14ac:dyDescent="0.25">
      <c r="O83" s="6" t="s">
        <v>74</v>
      </c>
      <c r="P83" s="74">
        <v>25</v>
      </c>
      <c r="Q83" s="74"/>
      <c r="R83" s="74"/>
      <c r="S83" s="74">
        <v>16</v>
      </c>
      <c r="T83" s="74">
        <v>11</v>
      </c>
      <c r="U83" s="74">
        <v>1</v>
      </c>
      <c r="V83" s="74"/>
      <c r="W83" s="74"/>
      <c r="X83" s="74"/>
      <c r="Y83" s="74">
        <v>53</v>
      </c>
    </row>
    <row r="84" spans="15:25" x14ac:dyDescent="0.25">
      <c r="O84" s="7" t="s">
        <v>74</v>
      </c>
      <c r="P84" s="74">
        <v>25</v>
      </c>
      <c r="Q84" s="74"/>
      <c r="R84" s="74"/>
      <c r="S84" s="74">
        <v>16</v>
      </c>
      <c r="T84" s="74">
        <v>11</v>
      </c>
      <c r="U84" s="74">
        <v>1</v>
      </c>
      <c r="V84" s="74"/>
      <c r="W84" s="74"/>
      <c r="X84" s="74"/>
      <c r="Y84" s="74">
        <v>53</v>
      </c>
    </row>
    <row r="85" spans="15:25" x14ac:dyDescent="0.25">
      <c r="O85" s="20" t="s">
        <v>2178</v>
      </c>
      <c r="P85" s="75">
        <v>2</v>
      </c>
      <c r="Q85" s="75"/>
      <c r="R85" s="75"/>
      <c r="S85" s="75">
        <v>6</v>
      </c>
      <c r="T85" s="75"/>
      <c r="U85" s="75">
        <v>2</v>
      </c>
      <c r="V85" s="75"/>
      <c r="W85" s="75"/>
      <c r="X85" s="75"/>
      <c r="Y85" s="75">
        <v>10</v>
      </c>
    </row>
    <row r="86" spans="15:25" x14ac:dyDescent="0.25">
      <c r="O86" s="7" t="s">
        <v>2178</v>
      </c>
      <c r="P86" s="74">
        <v>2</v>
      </c>
      <c r="Q86" s="74"/>
      <c r="R86" s="74"/>
      <c r="S86" s="74">
        <v>6</v>
      </c>
      <c r="T86" s="74"/>
      <c r="U86" s="74">
        <v>2</v>
      </c>
      <c r="V86" s="74"/>
      <c r="W86" s="74"/>
      <c r="X86" s="74"/>
      <c r="Y86" s="74">
        <v>10</v>
      </c>
    </row>
    <row r="87" spans="15:25" x14ac:dyDescent="0.25">
      <c r="O87" s="6" t="s">
        <v>67</v>
      </c>
      <c r="P87" s="74">
        <v>533</v>
      </c>
      <c r="Q87" s="74">
        <v>26</v>
      </c>
      <c r="R87" s="74">
        <v>10</v>
      </c>
      <c r="S87" s="74">
        <v>404</v>
      </c>
      <c r="T87" s="74">
        <v>161</v>
      </c>
      <c r="U87" s="74">
        <v>122</v>
      </c>
      <c r="V87" s="74">
        <v>2</v>
      </c>
      <c r="W87" s="74">
        <v>14</v>
      </c>
      <c r="X87" s="74">
        <v>8</v>
      </c>
      <c r="Y87" s="74">
        <v>1280</v>
      </c>
    </row>
  </sheetData>
  <mergeCells count="2">
    <mergeCell ref="B1:F1"/>
    <mergeCell ref="B2:F2"/>
  </mergeCells>
  <hyperlinks>
    <hyperlink ref="B2" r:id="rId6"/>
  </hyperlinks>
  <pageMargins left="0.7" right="0.7" top="0.75" bottom="0.75" header="0.3" footer="0.3"/>
  <pageSetup paperSize="9" orientation="portrait" horizontalDpi="4294967293" verticalDpi="0" r:id="rId7"/>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BA438"/>
  <sheetViews>
    <sheetView topLeftCell="V145" zoomScale="85" zoomScaleNormal="85" workbookViewId="0">
      <selection activeCell="AC164" sqref="AC164"/>
    </sheetView>
  </sheetViews>
  <sheetFormatPr baseColWidth="10" defaultRowHeight="15" x14ac:dyDescent="0.25"/>
  <cols>
    <col min="1" max="1" width="11.42578125" style="22"/>
    <col min="2" max="2" width="43.140625" style="22" customWidth="1"/>
    <col min="3" max="3" width="5.140625" style="28" customWidth="1"/>
    <col min="4" max="4" width="4.7109375" style="28" customWidth="1"/>
    <col min="5" max="5" width="5.28515625" style="28" customWidth="1"/>
    <col min="6" max="6" width="4" style="28" customWidth="1"/>
    <col min="7" max="7" width="5.7109375" style="28" customWidth="1"/>
    <col min="8" max="8" width="4.28515625" style="28" bestFit="1" customWidth="1"/>
    <col min="9" max="9" width="4.85546875" style="28" bestFit="1" customWidth="1"/>
    <col min="10" max="11" width="4.85546875" style="22" customWidth="1"/>
    <col min="12" max="12" width="3.85546875" style="22" customWidth="1"/>
    <col min="13" max="13" width="5.140625" style="22" customWidth="1"/>
    <col min="14" max="14" width="3.5703125" style="22" customWidth="1"/>
    <col min="15" max="15" width="5.42578125" style="22" customWidth="1"/>
    <col min="16" max="22" width="5.28515625" style="22" customWidth="1"/>
    <col min="23" max="23" width="7.42578125" style="22" customWidth="1"/>
    <col min="24" max="24" width="40.7109375" style="22" customWidth="1"/>
    <col min="25" max="25" width="21.7109375" style="22" customWidth="1"/>
    <col min="26" max="26" width="6.42578125" style="22" customWidth="1"/>
    <col min="27" max="27" width="5.42578125" style="22" customWidth="1"/>
    <col min="28" max="28" width="40.140625" style="22" bestFit="1" customWidth="1"/>
    <col min="29" max="29" width="8.7109375" style="22" customWidth="1"/>
    <col min="30" max="30" width="44.28515625" style="22" bestFit="1" customWidth="1"/>
    <col min="31" max="31" width="29.28515625" style="22" bestFit="1" customWidth="1"/>
    <col min="32" max="32" width="17.5703125" style="22" customWidth="1"/>
    <col min="33" max="33" width="9" style="22" customWidth="1"/>
    <col min="34" max="34" width="5.42578125" style="22" customWidth="1"/>
    <col min="35" max="41" width="10.7109375" style="22" customWidth="1"/>
    <col min="42" max="42" width="10.7109375" style="22" bestFit="1" customWidth="1"/>
    <col min="43" max="52" width="10.7109375" style="22" customWidth="1"/>
    <col min="53" max="53" width="5.42578125" style="22" customWidth="1"/>
    <col min="54" max="16384" width="11.42578125" style="22"/>
  </cols>
  <sheetData>
    <row r="2" spans="1:6" x14ac:dyDescent="0.25">
      <c r="B2" s="3" t="s">
        <v>0</v>
      </c>
      <c r="C2" s="27" t="s">
        <v>91</v>
      </c>
    </row>
    <row r="4" spans="1:6" x14ac:dyDescent="0.25">
      <c r="B4" s="3" t="s">
        <v>69</v>
      </c>
      <c r="C4" s="29" t="s">
        <v>10</v>
      </c>
      <c r="D4" s="27"/>
      <c r="E4" s="27"/>
      <c r="F4"/>
    </row>
    <row r="5" spans="1:6" x14ac:dyDescent="0.25">
      <c r="A5" s="23"/>
      <c r="B5" s="3" t="s">
        <v>84</v>
      </c>
      <c r="C5" s="30" t="s">
        <v>47</v>
      </c>
      <c r="D5" s="30" t="s">
        <v>30</v>
      </c>
      <c r="E5" s="30" t="s">
        <v>85</v>
      </c>
      <c r="F5"/>
    </row>
    <row r="6" spans="1:6" x14ac:dyDescent="0.25">
      <c r="B6" s="6" t="s">
        <v>35</v>
      </c>
      <c r="C6" s="76">
        <v>413</v>
      </c>
      <c r="D6" s="76">
        <v>120</v>
      </c>
      <c r="E6" s="76">
        <v>533</v>
      </c>
      <c r="F6"/>
    </row>
    <row r="7" spans="1:6" x14ac:dyDescent="0.25">
      <c r="B7" s="6" t="s">
        <v>50</v>
      </c>
      <c r="C7" s="76">
        <v>265</v>
      </c>
      <c r="D7" s="76">
        <v>80</v>
      </c>
      <c r="E7" s="76">
        <v>345</v>
      </c>
      <c r="F7"/>
    </row>
    <row r="8" spans="1:6" x14ac:dyDescent="0.25">
      <c r="B8" s="6" t="s">
        <v>56</v>
      </c>
      <c r="C8" s="76">
        <v>92</v>
      </c>
      <c r="D8" s="76">
        <v>27</v>
      </c>
      <c r="E8" s="76">
        <v>119</v>
      </c>
      <c r="F8"/>
    </row>
    <row r="9" spans="1:6" x14ac:dyDescent="0.25">
      <c r="B9" s="6" t="s">
        <v>76</v>
      </c>
      <c r="C9" s="76">
        <v>108</v>
      </c>
      <c r="D9" s="76">
        <v>53</v>
      </c>
      <c r="E9" s="76">
        <v>161</v>
      </c>
      <c r="F9"/>
    </row>
    <row r="10" spans="1:6" x14ac:dyDescent="0.25">
      <c r="B10" s="6" t="s">
        <v>81</v>
      </c>
      <c r="C10" s="76">
        <v>21</v>
      </c>
      <c r="D10" s="76">
        <v>5</v>
      </c>
      <c r="E10" s="76">
        <v>26</v>
      </c>
      <c r="F10"/>
    </row>
    <row r="11" spans="1:6" x14ac:dyDescent="0.25">
      <c r="B11" s="6" t="s">
        <v>83</v>
      </c>
      <c r="C11" s="76">
        <v>8</v>
      </c>
      <c r="D11" s="76">
        <v>2</v>
      </c>
      <c r="E11" s="76">
        <v>10</v>
      </c>
      <c r="F11"/>
    </row>
    <row r="12" spans="1:6" x14ac:dyDescent="0.25">
      <c r="B12" s="6" t="s">
        <v>139</v>
      </c>
      <c r="C12" s="76">
        <v>2</v>
      </c>
      <c r="D12" s="76"/>
      <c r="E12" s="76">
        <v>2</v>
      </c>
      <c r="F12"/>
    </row>
    <row r="13" spans="1:6" x14ac:dyDescent="0.25">
      <c r="B13" s="6" t="s">
        <v>153</v>
      </c>
      <c r="C13" s="76">
        <v>11</v>
      </c>
      <c r="D13" s="76">
        <v>3</v>
      </c>
      <c r="E13" s="76">
        <v>14</v>
      </c>
      <c r="F13"/>
    </row>
    <row r="14" spans="1:6" x14ac:dyDescent="0.25">
      <c r="B14" s="6" t="s">
        <v>36</v>
      </c>
      <c r="C14" s="76">
        <v>7</v>
      </c>
      <c r="D14" s="76">
        <v>1</v>
      </c>
      <c r="E14" s="76">
        <v>8</v>
      </c>
      <c r="F14"/>
    </row>
    <row r="15" spans="1:6" x14ac:dyDescent="0.25">
      <c r="B15" s="6" t="s">
        <v>85</v>
      </c>
      <c r="C15" s="76">
        <v>927</v>
      </c>
      <c r="D15" s="76">
        <v>291</v>
      </c>
      <c r="E15" s="76">
        <v>1218</v>
      </c>
      <c r="F15"/>
    </row>
    <row r="29" spans="2:53" x14ac:dyDescent="0.25">
      <c r="B29"/>
      <c r="C29" s="8"/>
      <c r="X29" s="3" t="s">
        <v>18</v>
      </c>
      <c r="Y29" s="5" t="s">
        <v>91</v>
      </c>
    </row>
    <row r="31" spans="2:53" x14ac:dyDescent="0.25">
      <c r="B31" s="3" t="s">
        <v>69</v>
      </c>
      <c r="C31" s="29" t="s">
        <v>101</v>
      </c>
      <c r="D31" s="27"/>
      <c r="E31" s="27"/>
      <c r="F31" s="27"/>
      <c r="G31" s="27"/>
      <c r="H31" s="27"/>
      <c r="I31" s="27"/>
      <c r="J31" s="27"/>
      <c r="K31" s="27"/>
      <c r="L31" s="27"/>
      <c r="M31" s="27"/>
      <c r="N31" s="27"/>
      <c r="O31" s="27"/>
      <c r="P31"/>
      <c r="Q31"/>
      <c r="R31"/>
      <c r="S31"/>
      <c r="T31"/>
      <c r="U31"/>
      <c r="V31"/>
      <c r="W31"/>
      <c r="X31" s="3" t="s">
        <v>69</v>
      </c>
      <c r="Y31" s="3" t="s">
        <v>101</v>
      </c>
      <c r="Z31" s="27"/>
      <c r="AA31" s="27"/>
      <c r="AB31" s="27"/>
      <c r="AC31" s="27"/>
      <c r="AD31" s="27"/>
      <c r="AE31" s="27"/>
      <c r="AF31" s="27"/>
      <c r="AG31" s="27"/>
      <c r="AH31" s="27"/>
      <c r="AI31"/>
      <c r="AJ31"/>
      <c r="AK31"/>
      <c r="AL31"/>
      <c r="AM31"/>
      <c r="AN31"/>
      <c r="AO31"/>
      <c r="AP31"/>
      <c r="AQ31"/>
      <c r="AR31"/>
      <c r="AS31"/>
      <c r="AT31"/>
      <c r="AU31"/>
      <c r="AV31"/>
      <c r="AW31"/>
      <c r="AX31"/>
      <c r="AY31"/>
      <c r="AZ31"/>
      <c r="BA31"/>
    </row>
    <row r="32" spans="2:53" x14ac:dyDescent="0.25">
      <c r="B32" s="3" t="s">
        <v>84</v>
      </c>
      <c r="C32" s="2" t="s">
        <v>142</v>
      </c>
      <c r="D32" s="2" t="s">
        <v>739</v>
      </c>
      <c r="E32" s="2" t="s">
        <v>146</v>
      </c>
      <c r="F32" s="2" t="s">
        <v>143</v>
      </c>
      <c r="G32" s="2" t="s">
        <v>144</v>
      </c>
      <c r="H32" s="2" t="s">
        <v>151</v>
      </c>
      <c r="I32" s="2" t="s">
        <v>165</v>
      </c>
      <c r="J32" s="2" t="s">
        <v>172</v>
      </c>
      <c r="K32" s="5" t="s">
        <v>177</v>
      </c>
      <c r="L32" s="5" t="s">
        <v>181</v>
      </c>
      <c r="M32" s="5" t="s">
        <v>182</v>
      </c>
      <c r="N32" s="5" t="s">
        <v>186</v>
      </c>
      <c r="O32" s="2" t="s">
        <v>85</v>
      </c>
      <c r="P32"/>
      <c r="Q32"/>
      <c r="R32"/>
      <c r="S32"/>
      <c r="T32"/>
      <c r="U32"/>
      <c r="V32"/>
      <c r="W32"/>
      <c r="X32" s="29" t="s">
        <v>84</v>
      </c>
      <c r="Y32" s="5" t="s">
        <v>35</v>
      </c>
      <c r="Z32" s="5" t="s">
        <v>50</v>
      </c>
      <c r="AA32" s="5" t="s">
        <v>56</v>
      </c>
      <c r="AB32" s="5" t="s">
        <v>76</v>
      </c>
      <c r="AC32" s="5" t="s">
        <v>81</v>
      </c>
      <c r="AD32" s="5" t="s">
        <v>83</v>
      </c>
      <c r="AE32" s="5" t="s">
        <v>139</v>
      </c>
      <c r="AF32" s="5" t="s">
        <v>153</v>
      </c>
      <c r="AG32" s="5" t="s">
        <v>36</v>
      </c>
      <c r="AH32" s="2" t="s">
        <v>85</v>
      </c>
      <c r="AI32"/>
      <c r="AJ32"/>
      <c r="AK32"/>
      <c r="AL32"/>
      <c r="AM32"/>
      <c r="AN32"/>
      <c r="AO32"/>
      <c r="AP32"/>
      <c r="AQ32"/>
      <c r="AR32"/>
      <c r="AS32"/>
      <c r="AT32"/>
      <c r="AU32"/>
      <c r="AV32"/>
      <c r="AW32"/>
      <c r="AX32"/>
      <c r="AY32"/>
      <c r="AZ32"/>
      <c r="BA32"/>
    </row>
    <row r="33" spans="2:53" x14ac:dyDescent="0.25">
      <c r="B33" s="6" t="s">
        <v>35</v>
      </c>
      <c r="C33" s="74">
        <v>25</v>
      </c>
      <c r="D33" s="74">
        <v>16</v>
      </c>
      <c r="E33" s="74">
        <v>29</v>
      </c>
      <c r="F33" s="74">
        <v>21</v>
      </c>
      <c r="G33" s="74">
        <v>40</v>
      </c>
      <c r="H33" s="74">
        <v>60</v>
      </c>
      <c r="I33" s="74">
        <v>107</v>
      </c>
      <c r="J33" s="74">
        <v>83</v>
      </c>
      <c r="K33" s="74">
        <v>48</v>
      </c>
      <c r="L33" s="74">
        <v>51</v>
      </c>
      <c r="M33" s="74">
        <v>19</v>
      </c>
      <c r="N33" s="74">
        <v>34</v>
      </c>
      <c r="O33" s="74">
        <v>533</v>
      </c>
      <c r="P33"/>
      <c r="Q33"/>
      <c r="R33"/>
      <c r="S33"/>
      <c r="T33"/>
      <c r="U33"/>
      <c r="V33"/>
      <c r="W33"/>
      <c r="X33" s="52" t="s">
        <v>142</v>
      </c>
      <c r="Y33" s="74">
        <v>25</v>
      </c>
      <c r="Z33" s="74">
        <v>9</v>
      </c>
      <c r="AA33" s="74">
        <v>16</v>
      </c>
      <c r="AB33" s="74">
        <v>1</v>
      </c>
      <c r="AC33" s="74">
        <v>1</v>
      </c>
      <c r="AD33" s="74"/>
      <c r="AE33" s="74"/>
      <c r="AF33" s="74"/>
      <c r="AG33" s="74"/>
      <c r="AH33" s="74">
        <v>52</v>
      </c>
      <c r="AI33"/>
      <c r="AJ33"/>
      <c r="AK33"/>
      <c r="AL33"/>
      <c r="AM33"/>
      <c r="AN33"/>
      <c r="AO33"/>
      <c r="AP33"/>
      <c r="AQ33"/>
      <c r="AR33"/>
      <c r="AS33"/>
      <c r="AT33"/>
      <c r="AU33"/>
      <c r="AV33"/>
      <c r="AW33"/>
      <c r="AX33"/>
      <c r="AY33"/>
      <c r="AZ33"/>
      <c r="BA33"/>
    </row>
    <row r="34" spans="2:53" x14ac:dyDescent="0.25">
      <c r="B34" s="6" t="s">
        <v>50</v>
      </c>
      <c r="C34" s="74">
        <v>9</v>
      </c>
      <c r="D34" s="74">
        <v>21</v>
      </c>
      <c r="E34" s="74">
        <v>13</v>
      </c>
      <c r="F34" s="74">
        <v>20</v>
      </c>
      <c r="G34" s="74">
        <v>28</v>
      </c>
      <c r="H34" s="74">
        <v>48</v>
      </c>
      <c r="I34" s="74">
        <v>42</v>
      </c>
      <c r="J34" s="74">
        <v>156</v>
      </c>
      <c r="K34" s="74">
        <v>26</v>
      </c>
      <c r="L34" s="74">
        <v>12</v>
      </c>
      <c r="M34" s="74">
        <v>9</v>
      </c>
      <c r="N34" s="74">
        <v>20</v>
      </c>
      <c r="O34" s="74">
        <v>404</v>
      </c>
      <c r="P34"/>
      <c r="Q34"/>
      <c r="R34"/>
      <c r="S34"/>
      <c r="T34"/>
      <c r="U34"/>
      <c r="V34"/>
      <c r="W34"/>
      <c r="X34" s="52" t="s">
        <v>739</v>
      </c>
      <c r="Y34" s="74">
        <v>16</v>
      </c>
      <c r="Z34" s="74">
        <v>21</v>
      </c>
      <c r="AA34" s="74">
        <v>1</v>
      </c>
      <c r="AB34" s="74">
        <v>3</v>
      </c>
      <c r="AC34" s="74"/>
      <c r="AD34" s="74">
        <v>3</v>
      </c>
      <c r="AE34" s="74"/>
      <c r="AF34" s="74"/>
      <c r="AG34" s="74"/>
      <c r="AH34" s="74">
        <v>44</v>
      </c>
      <c r="AI34"/>
      <c r="AJ34"/>
      <c r="AK34"/>
      <c r="AL34"/>
      <c r="AM34"/>
      <c r="AN34"/>
      <c r="AO34"/>
      <c r="AP34"/>
      <c r="AQ34"/>
      <c r="AR34"/>
      <c r="AS34"/>
      <c r="AT34"/>
      <c r="AU34"/>
      <c r="AV34"/>
      <c r="AW34"/>
      <c r="AX34"/>
      <c r="AY34"/>
      <c r="AZ34"/>
      <c r="BA34"/>
    </row>
    <row r="35" spans="2:53" x14ac:dyDescent="0.25">
      <c r="B35" s="6" t="s">
        <v>56</v>
      </c>
      <c r="C35" s="74">
        <v>16</v>
      </c>
      <c r="D35" s="74">
        <v>1</v>
      </c>
      <c r="E35" s="74">
        <v>7</v>
      </c>
      <c r="F35" s="74">
        <v>10</v>
      </c>
      <c r="G35" s="74">
        <v>6</v>
      </c>
      <c r="H35" s="74">
        <v>9</v>
      </c>
      <c r="I35" s="74">
        <v>13</v>
      </c>
      <c r="J35" s="74">
        <v>14</v>
      </c>
      <c r="K35" s="74">
        <v>11</v>
      </c>
      <c r="L35" s="74">
        <v>5</v>
      </c>
      <c r="M35" s="74">
        <v>13</v>
      </c>
      <c r="N35" s="74">
        <v>17</v>
      </c>
      <c r="O35" s="74">
        <v>122</v>
      </c>
      <c r="P35"/>
      <c r="Q35"/>
      <c r="R35"/>
      <c r="S35"/>
      <c r="T35"/>
      <c r="U35"/>
      <c r="V35"/>
      <c r="W35"/>
      <c r="X35" s="52" t="s">
        <v>146</v>
      </c>
      <c r="Y35" s="74">
        <v>29</v>
      </c>
      <c r="Z35" s="74">
        <v>13</v>
      </c>
      <c r="AA35" s="74">
        <v>7</v>
      </c>
      <c r="AB35" s="74">
        <v>6</v>
      </c>
      <c r="AC35" s="74">
        <v>5</v>
      </c>
      <c r="AD35" s="74">
        <v>1</v>
      </c>
      <c r="AE35" s="74"/>
      <c r="AF35" s="74">
        <v>2</v>
      </c>
      <c r="AG35" s="74"/>
      <c r="AH35" s="74">
        <v>63</v>
      </c>
      <c r="AI35"/>
      <c r="AJ35"/>
      <c r="AK35"/>
      <c r="AL35"/>
      <c r="AM35"/>
      <c r="AN35"/>
      <c r="AO35"/>
      <c r="AP35"/>
      <c r="AQ35"/>
      <c r="AR35"/>
      <c r="AS35"/>
      <c r="AT35"/>
      <c r="AU35"/>
      <c r="AV35"/>
      <c r="AW35"/>
      <c r="AX35"/>
      <c r="AY35"/>
      <c r="AZ35"/>
      <c r="BA35"/>
    </row>
    <row r="36" spans="2:53" x14ac:dyDescent="0.25">
      <c r="B36" s="6" t="s">
        <v>76</v>
      </c>
      <c r="C36" s="74">
        <v>1</v>
      </c>
      <c r="D36" s="74">
        <v>3</v>
      </c>
      <c r="E36" s="74">
        <v>6</v>
      </c>
      <c r="F36" s="74">
        <v>8</v>
      </c>
      <c r="G36" s="74">
        <v>12</v>
      </c>
      <c r="H36" s="74">
        <v>20</v>
      </c>
      <c r="I36" s="74">
        <v>44</v>
      </c>
      <c r="J36" s="74">
        <v>36</v>
      </c>
      <c r="K36" s="74">
        <v>13</v>
      </c>
      <c r="L36" s="74">
        <v>10</v>
      </c>
      <c r="M36" s="74">
        <v>6</v>
      </c>
      <c r="N36" s="74">
        <v>2</v>
      </c>
      <c r="O36" s="74">
        <v>161</v>
      </c>
      <c r="P36"/>
      <c r="Q36"/>
      <c r="R36"/>
      <c r="S36"/>
      <c r="T36"/>
      <c r="U36"/>
      <c r="V36"/>
      <c r="W36"/>
      <c r="X36" s="52" t="s">
        <v>143</v>
      </c>
      <c r="Y36" s="74">
        <v>21</v>
      </c>
      <c r="Z36" s="74">
        <v>20</v>
      </c>
      <c r="AA36" s="74">
        <v>10</v>
      </c>
      <c r="AB36" s="74">
        <v>8</v>
      </c>
      <c r="AC36" s="74">
        <v>2</v>
      </c>
      <c r="AD36" s="74"/>
      <c r="AE36" s="74"/>
      <c r="AF36" s="74"/>
      <c r="AG36" s="74"/>
      <c r="AH36" s="74">
        <v>61</v>
      </c>
      <c r="AI36"/>
      <c r="AJ36"/>
      <c r="AK36"/>
      <c r="AL36"/>
      <c r="AM36"/>
      <c r="AN36"/>
      <c r="AO36"/>
      <c r="AP36"/>
      <c r="AQ36"/>
      <c r="AR36"/>
      <c r="AS36"/>
      <c r="AT36"/>
      <c r="AU36"/>
      <c r="AV36"/>
      <c r="AW36"/>
      <c r="AX36"/>
      <c r="AY36"/>
      <c r="AZ36"/>
      <c r="BA36"/>
    </row>
    <row r="37" spans="2:53" x14ac:dyDescent="0.25">
      <c r="B37" s="6" t="s">
        <v>81</v>
      </c>
      <c r="C37" s="74">
        <v>1</v>
      </c>
      <c r="D37" s="74"/>
      <c r="E37" s="74">
        <v>5</v>
      </c>
      <c r="F37" s="74">
        <v>2</v>
      </c>
      <c r="G37" s="74">
        <v>1</v>
      </c>
      <c r="H37" s="74">
        <v>1</v>
      </c>
      <c r="I37" s="74">
        <v>1</v>
      </c>
      <c r="J37" s="74">
        <v>9</v>
      </c>
      <c r="K37" s="74">
        <v>3</v>
      </c>
      <c r="L37" s="74">
        <v>2</v>
      </c>
      <c r="M37" s="74">
        <v>1</v>
      </c>
      <c r="N37" s="74"/>
      <c r="O37" s="74">
        <v>26</v>
      </c>
      <c r="P37"/>
      <c r="Q37"/>
      <c r="R37"/>
      <c r="S37"/>
      <c r="T37"/>
      <c r="U37"/>
      <c r="V37"/>
      <c r="W37"/>
      <c r="X37" s="52" t="s">
        <v>144</v>
      </c>
      <c r="Y37" s="74">
        <v>40</v>
      </c>
      <c r="Z37" s="74">
        <v>28</v>
      </c>
      <c r="AA37" s="74">
        <v>6</v>
      </c>
      <c r="AB37" s="74">
        <v>12</v>
      </c>
      <c r="AC37" s="74">
        <v>1</v>
      </c>
      <c r="AD37" s="74">
        <v>2</v>
      </c>
      <c r="AE37" s="74"/>
      <c r="AF37" s="74">
        <v>1</v>
      </c>
      <c r="AG37" s="74"/>
      <c r="AH37" s="74">
        <v>90</v>
      </c>
      <c r="AI37"/>
      <c r="AJ37"/>
      <c r="AK37"/>
      <c r="AL37"/>
      <c r="AM37"/>
      <c r="AN37"/>
      <c r="AO37"/>
      <c r="AP37"/>
      <c r="AQ37"/>
      <c r="AR37"/>
      <c r="AS37"/>
      <c r="AT37"/>
      <c r="AU37"/>
      <c r="AV37"/>
      <c r="AW37"/>
      <c r="AX37"/>
      <c r="AY37"/>
      <c r="AZ37"/>
      <c r="BA37"/>
    </row>
    <row r="38" spans="2:53" x14ac:dyDescent="0.25">
      <c r="B38" s="6" t="s">
        <v>83</v>
      </c>
      <c r="C38" s="74"/>
      <c r="D38" s="74">
        <v>3</v>
      </c>
      <c r="E38" s="74">
        <v>1</v>
      </c>
      <c r="F38" s="74"/>
      <c r="G38" s="74">
        <v>2</v>
      </c>
      <c r="H38" s="74">
        <v>3</v>
      </c>
      <c r="I38" s="74">
        <v>1</v>
      </c>
      <c r="J38" s="74"/>
      <c r="K38" s="74"/>
      <c r="L38" s="74"/>
      <c r="M38" s="74"/>
      <c r="N38" s="74"/>
      <c r="O38" s="74">
        <v>10</v>
      </c>
      <c r="P38"/>
      <c r="Q38"/>
      <c r="R38"/>
      <c r="S38"/>
      <c r="T38"/>
      <c r="U38"/>
      <c r="V38"/>
      <c r="W38"/>
      <c r="X38" s="52" t="s">
        <v>151</v>
      </c>
      <c r="Y38" s="74">
        <v>60</v>
      </c>
      <c r="Z38" s="74">
        <v>48</v>
      </c>
      <c r="AA38" s="74">
        <v>9</v>
      </c>
      <c r="AB38" s="74">
        <v>20</v>
      </c>
      <c r="AC38" s="74">
        <v>1</v>
      </c>
      <c r="AD38" s="74">
        <v>3</v>
      </c>
      <c r="AE38" s="74"/>
      <c r="AF38" s="74"/>
      <c r="AG38" s="74">
        <v>2</v>
      </c>
      <c r="AH38" s="74">
        <v>143</v>
      </c>
      <c r="AI38"/>
      <c r="AJ38"/>
      <c r="AK38"/>
      <c r="AL38"/>
      <c r="AM38"/>
      <c r="AN38"/>
      <c r="AO38"/>
      <c r="AP38"/>
      <c r="AQ38"/>
      <c r="AR38"/>
      <c r="AS38"/>
      <c r="AT38"/>
      <c r="AU38"/>
      <c r="AV38"/>
      <c r="AW38"/>
      <c r="AX38"/>
      <c r="AY38"/>
      <c r="AZ38"/>
      <c r="BA38"/>
    </row>
    <row r="39" spans="2:53" x14ac:dyDescent="0.25">
      <c r="B39" s="6" t="s">
        <v>139</v>
      </c>
      <c r="C39" s="74"/>
      <c r="D39" s="74"/>
      <c r="E39" s="74"/>
      <c r="F39" s="74"/>
      <c r="G39" s="74"/>
      <c r="H39" s="74"/>
      <c r="I39" s="74">
        <v>2</v>
      </c>
      <c r="J39" s="74"/>
      <c r="K39" s="74"/>
      <c r="L39" s="74"/>
      <c r="M39" s="74"/>
      <c r="N39" s="74"/>
      <c r="O39" s="74">
        <v>2</v>
      </c>
      <c r="P39"/>
      <c r="Q39"/>
      <c r="R39"/>
      <c r="S39"/>
      <c r="T39"/>
      <c r="U39"/>
      <c r="V39"/>
      <c r="W39"/>
      <c r="X39" s="52" t="s">
        <v>165</v>
      </c>
      <c r="Y39" s="74">
        <v>107</v>
      </c>
      <c r="Z39" s="74">
        <v>42</v>
      </c>
      <c r="AA39" s="74">
        <v>13</v>
      </c>
      <c r="AB39" s="74">
        <v>44</v>
      </c>
      <c r="AC39" s="74">
        <v>1</v>
      </c>
      <c r="AD39" s="74">
        <v>1</v>
      </c>
      <c r="AE39" s="74">
        <v>2</v>
      </c>
      <c r="AF39" s="74">
        <v>1</v>
      </c>
      <c r="AG39" s="74">
        <v>1</v>
      </c>
      <c r="AH39" s="74">
        <v>212</v>
      </c>
      <c r="AI39"/>
      <c r="AJ39"/>
      <c r="AK39"/>
      <c r="AL39"/>
      <c r="AM39"/>
      <c r="AN39"/>
      <c r="AO39"/>
      <c r="AP39"/>
      <c r="AQ39"/>
      <c r="AR39"/>
      <c r="AS39"/>
      <c r="AT39"/>
      <c r="AU39"/>
      <c r="AV39"/>
      <c r="AW39"/>
      <c r="AX39"/>
      <c r="AY39"/>
      <c r="AZ39"/>
      <c r="BA39"/>
    </row>
    <row r="40" spans="2:53" x14ac:dyDescent="0.25">
      <c r="B40" s="6" t="s">
        <v>153</v>
      </c>
      <c r="C40" s="74"/>
      <c r="D40" s="74"/>
      <c r="E40" s="74">
        <v>2</v>
      </c>
      <c r="F40" s="74"/>
      <c r="G40" s="74">
        <v>1</v>
      </c>
      <c r="H40" s="74"/>
      <c r="I40" s="74">
        <v>1</v>
      </c>
      <c r="J40" s="74">
        <v>9</v>
      </c>
      <c r="K40" s="74"/>
      <c r="L40" s="74"/>
      <c r="M40" s="74"/>
      <c r="N40" s="74">
        <v>1</v>
      </c>
      <c r="O40" s="74">
        <v>14</v>
      </c>
      <c r="P40"/>
      <c r="Q40"/>
      <c r="R40"/>
      <c r="S40"/>
      <c r="T40"/>
      <c r="U40"/>
      <c r="V40"/>
      <c r="W40"/>
      <c r="X40" s="52" t="s">
        <v>172</v>
      </c>
      <c r="Y40" s="74">
        <v>83</v>
      </c>
      <c r="Z40" s="74">
        <v>156</v>
      </c>
      <c r="AA40" s="74">
        <v>14</v>
      </c>
      <c r="AB40" s="74">
        <v>36</v>
      </c>
      <c r="AC40" s="74">
        <v>9</v>
      </c>
      <c r="AD40" s="74"/>
      <c r="AE40" s="74"/>
      <c r="AF40" s="74">
        <v>9</v>
      </c>
      <c r="AG40" s="74">
        <v>2</v>
      </c>
      <c r="AH40" s="74">
        <v>309</v>
      </c>
      <c r="AI40"/>
      <c r="AJ40"/>
      <c r="AK40"/>
      <c r="AL40"/>
      <c r="AM40"/>
      <c r="AN40"/>
      <c r="AO40"/>
      <c r="AP40"/>
      <c r="AQ40"/>
      <c r="AR40"/>
      <c r="AS40"/>
      <c r="AT40"/>
      <c r="AU40"/>
      <c r="AV40"/>
      <c r="AW40"/>
      <c r="AX40"/>
      <c r="AY40"/>
      <c r="AZ40"/>
      <c r="BA40"/>
    </row>
    <row r="41" spans="2:53" x14ac:dyDescent="0.25">
      <c r="B41" s="6" t="s">
        <v>36</v>
      </c>
      <c r="C41" s="74"/>
      <c r="D41" s="74"/>
      <c r="E41" s="74"/>
      <c r="F41" s="74"/>
      <c r="G41" s="74"/>
      <c r="H41" s="74">
        <v>2</v>
      </c>
      <c r="I41" s="74">
        <v>1</v>
      </c>
      <c r="J41" s="74">
        <v>2</v>
      </c>
      <c r="K41" s="74">
        <v>3</v>
      </c>
      <c r="L41" s="74"/>
      <c r="M41" s="74"/>
      <c r="N41" s="74"/>
      <c r="O41" s="74">
        <v>8</v>
      </c>
      <c r="P41"/>
      <c r="Q41"/>
      <c r="R41"/>
      <c r="S41"/>
      <c r="T41"/>
      <c r="U41"/>
      <c r="V41"/>
      <c r="W41"/>
      <c r="X41" s="52" t="s">
        <v>177</v>
      </c>
      <c r="Y41" s="74">
        <v>48</v>
      </c>
      <c r="Z41" s="74">
        <v>26</v>
      </c>
      <c r="AA41" s="74">
        <v>11</v>
      </c>
      <c r="AB41" s="74">
        <v>13</v>
      </c>
      <c r="AC41" s="74">
        <v>3</v>
      </c>
      <c r="AD41" s="74"/>
      <c r="AE41" s="74"/>
      <c r="AF41" s="74"/>
      <c r="AG41" s="74">
        <v>3</v>
      </c>
      <c r="AH41" s="74">
        <v>104</v>
      </c>
      <c r="AI41"/>
      <c r="AJ41"/>
      <c r="AK41"/>
      <c r="AL41"/>
      <c r="AM41"/>
      <c r="AN41"/>
      <c r="AO41"/>
      <c r="AP41"/>
      <c r="AQ41"/>
      <c r="AR41"/>
      <c r="AS41"/>
      <c r="AT41"/>
      <c r="AU41"/>
      <c r="AV41"/>
      <c r="AW41"/>
      <c r="AX41"/>
      <c r="AY41"/>
      <c r="AZ41"/>
      <c r="BA41"/>
    </row>
    <row r="42" spans="2:53" x14ac:dyDescent="0.25">
      <c r="B42" s="6" t="s">
        <v>85</v>
      </c>
      <c r="C42" s="74">
        <v>52</v>
      </c>
      <c r="D42" s="74">
        <v>44</v>
      </c>
      <c r="E42" s="74">
        <v>63</v>
      </c>
      <c r="F42" s="74">
        <v>61</v>
      </c>
      <c r="G42" s="74">
        <v>90</v>
      </c>
      <c r="H42" s="74">
        <v>143</v>
      </c>
      <c r="I42" s="74">
        <v>212</v>
      </c>
      <c r="J42" s="74">
        <v>309</v>
      </c>
      <c r="K42" s="74">
        <v>104</v>
      </c>
      <c r="L42" s="74">
        <v>80</v>
      </c>
      <c r="M42" s="74">
        <v>48</v>
      </c>
      <c r="N42" s="74">
        <v>74</v>
      </c>
      <c r="O42" s="74">
        <v>1280</v>
      </c>
      <c r="P42"/>
      <c r="Q42"/>
      <c r="R42"/>
      <c r="S42"/>
      <c r="T42"/>
      <c r="U42"/>
      <c r="V42"/>
      <c r="W42"/>
      <c r="X42" s="52" t="s">
        <v>181</v>
      </c>
      <c r="Y42" s="74">
        <v>51</v>
      </c>
      <c r="Z42" s="74">
        <v>12</v>
      </c>
      <c r="AA42" s="74">
        <v>5</v>
      </c>
      <c r="AB42" s="74">
        <v>10</v>
      </c>
      <c r="AC42" s="74">
        <v>2</v>
      </c>
      <c r="AD42" s="74"/>
      <c r="AE42" s="74"/>
      <c r="AF42" s="74"/>
      <c r="AG42" s="74"/>
      <c r="AH42" s="74">
        <v>80</v>
      </c>
      <c r="AI42"/>
    </row>
    <row r="43" spans="2:53" x14ac:dyDescent="0.25">
      <c r="B43"/>
      <c r="C43"/>
      <c r="D43"/>
      <c r="E43"/>
      <c r="F43"/>
      <c r="G43"/>
      <c r="H43"/>
      <c r="I43"/>
      <c r="J43"/>
      <c r="K43"/>
      <c r="L43"/>
      <c r="M43"/>
      <c r="N43"/>
      <c r="O43"/>
      <c r="P43"/>
      <c r="Q43"/>
      <c r="R43"/>
      <c r="S43"/>
      <c r="T43"/>
      <c r="U43"/>
      <c r="V43"/>
      <c r="W43"/>
      <c r="X43" s="6" t="s">
        <v>182</v>
      </c>
      <c r="Y43" s="74">
        <v>19</v>
      </c>
      <c r="Z43" s="74">
        <v>9</v>
      </c>
      <c r="AA43" s="74">
        <v>13</v>
      </c>
      <c r="AB43" s="74">
        <v>6</v>
      </c>
      <c r="AC43" s="74">
        <v>1</v>
      </c>
      <c r="AD43" s="74"/>
      <c r="AE43" s="74"/>
      <c r="AF43" s="74"/>
      <c r="AG43" s="74"/>
      <c r="AH43" s="74">
        <v>48</v>
      </c>
    </row>
    <row r="44" spans="2:53" x14ac:dyDescent="0.25">
      <c r="X44" s="6" t="s">
        <v>186</v>
      </c>
      <c r="Y44" s="74">
        <v>34</v>
      </c>
      <c r="Z44" s="74">
        <v>20</v>
      </c>
      <c r="AA44" s="74">
        <v>17</v>
      </c>
      <c r="AB44" s="74">
        <v>2</v>
      </c>
      <c r="AC44" s="74"/>
      <c r="AD44" s="74"/>
      <c r="AE44" s="74"/>
      <c r="AF44" s="74">
        <v>1</v>
      </c>
      <c r="AG44" s="74"/>
      <c r="AH44" s="74">
        <v>74</v>
      </c>
    </row>
    <row r="45" spans="2:53" x14ac:dyDescent="0.25">
      <c r="X45" s="6" t="s">
        <v>85</v>
      </c>
      <c r="Y45" s="74">
        <v>533</v>
      </c>
      <c r="Z45" s="74">
        <v>404</v>
      </c>
      <c r="AA45" s="74">
        <v>122</v>
      </c>
      <c r="AB45" s="74">
        <v>161</v>
      </c>
      <c r="AC45" s="74">
        <v>26</v>
      </c>
      <c r="AD45" s="74">
        <v>10</v>
      </c>
      <c r="AE45" s="74">
        <v>2</v>
      </c>
      <c r="AF45" s="74">
        <v>14</v>
      </c>
      <c r="AG45" s="74">
        <v>8</v>
      </c>
      <c r="AH45" s="74">
        <v>1280</v>
      </c>
    </row>
    <row r="46" spans="2:53" x14ac:dyDescent="0.25">
      <c r="X46"/>
      <c r="Y46"/>
      <c r="Z46"/>
      <c r="AA46"/>
      <c r="AB46"/>
      <c r="AC46"/>
      <c r="AD46"/>
      <c r="AE46"/>
      <c r="AF46"/>
      <c r="AG46"/>
    </row>
    <row r="47" spans="2:53" x14ac:dyDescent="0.25">
      <c r="X47"/>
      <c r="Y47"/>
      <c r="Z47"/>
      <c r="AA47"/>
      <c r="AB47"/>
      <c r="AC47"/>
      <c r="AD47"/>
      <c r="AE47"/>
      <c r="AF47"/>
      <c r="AG47"/>
    </row>
    <row r="48" spans="2:53" x14ac:dyDescent="0.25">
      <c r="X48"/>
      <c r="Y48"/>
      <c r="Z48"/>
      <c r="AA48"/>
      <c r="AB48"/>
      <c r="AC48"/>
      <c r="AD48"/>
      <c r="AE48"/>
      <c r="AF48"/>
      <c r="AG48"/>
    </row>
    <row r="49" spans="2:33" x14ac:dyDescent="0.25">
      <c r="X49"/>
      <c r="Y49"/>
      <c r="Z49"/>
      <c r="AA49"/>
      <c r="AB49"/>
      <c r="AC49"/>
      <c r="AD49"/>
      <c r="AE49"/>
      <c r="AF49"/>
      <c r="AG49"/>
    </row>
    <row r="50" spans="2:33" x14ac:dyDescent="0.25">
      <c r="X50"/>
      <c r="Y50"/>
      <c r="Z50"/>
      <c r="AA50"/>
      <c r="AB50"/>
      <c r="AC50"/>
      <c r="AD50"/>
      <c r="AE50"/>
      <c r="AF50"/>
      <c r="AG50"/>
    </row>
    <row r="51" spans="2:33" x14ac:dyDescent="0.25">
      <c r="X51"/>
      <c r="Y51"/>
      <c r="Z51"/>
      <c r="AA51"/>
      <c r="AB51"/>
      <c r="AC51"/>
      <c r="AD51"/>
      <c r="AE51"/>
      <c r="AF51"/>
      <c r="AG51"/>
    </row>
    <row r="52" spans="2:33" x14ac:dyDescent="0.25">
      <c r="X52"/>
      <c r="Y52"/>
      <c r="Z52"/>
      <c r="AA52"/>
      <c r="AB52"/>
      <c r="AC52"/>
      <c r="AD52"/>
      <c r="AE52"/>
      <c r="AF52"/>
      <c r="AG52"/>
    </row>
    <row r="53" spans="2:33" x14ac:dyDescent="0.25">
      <c r="X53"/>
      <c r="Y53"/>
      <c r="Z53"/>
      <c r="AA53"/>
      <c r="AB53"/>
      <c r="AC53"/>
      <c r="AD53"/>
      <c r="AE53"/>
      <c r="AF53"/>
      <c r="AG53"/>
    </row>
    <row r="54" spans="2:33" x14ac:dyDescent="0.25">
      <c r="X54"/>
      <c r="Y54"/>
      <c r="Z54"/>
      <c r="AA54"/>
      <c r="AB54"/>
      <c r="AC54"/>
      <c r="AD54"/>
      <c r="AE54"/>
      <c r="AF54"/>
      <c r="AG54"/>
    </row>
    <row r="55" spans="2:33" x14ac:dyDescent="0.25">
      <c r="X55"/>
      <c r="Y55"/>
      <c r="Z55"/>
      <c r="AA55"/>
      <c r="AB55"/>
      <c r="AC55"/>
      <c r="AD55"/>
      <c r="AE55"/>
      <c r="AF55"/>
      <c r="AG55"/>
    </row>
    <row r="56" spans="2:33" x14ac:dyDescent="0.25">
      <c r="X56"/>
      <c r="Y56"/>
      <c r="Z56"/>
      <c r="AA56"/>
      <c r="AB56"/>
      <c r="AC56"/>
      <c r="AD56"/>
      <c r="AE56"/>
      <c r="AF56"/>
      <c r="AG56"/>
    </row>
    <row r="57" spans="2:33" x14ac:dyDescent="0.25">
      <c r="X57"/>
      <c r="Y57"/>
      <c r="Z57"/>
      <c r="AA57"/>
      <c r="AB57"/>
      <c r="AC57"/>
      <c r="AD57"/>
      <c r="AE57"/>
      <c r="AF57"/>
      <c r="AG57"/>
    </row>
    <row r="58" spans="2:33" x14ac:dyDescent="0.25">
      <c r="X58"/>
      <c r="Y58"/>
      <c r="Z58"/>
      <c r="AA58"/>
      <c r="AB58"/>
      <c r="AC58"/>
      <c r="AD58"/>
      <c r="AE58"/>
      <c r="AF58"/>
      <c r="AG58"/>
    </row>
    <row r="62" spans="2:33" x14ac:dyDescent="0.25">
      <c r="B62" s="3" t="s">
        <v>69</v>
      </c>
      <c r="C62" s="29" t="s">
        <v>101</v>
      </c>
      <c r="D62" s="27"/>
      <c r="E62" s="27"/>
      <c r="F62" s="27"/>
      <c r="G62" s="27"/>
      <c r="H62" s="27"/>
      <c r="I62" s="27"/>
      <c r="J62" s="27"/>
      <c r="K62" s="27"/>
      <c r="L62" s="27"/>
      <c r="M62" s="27"/>
      <c r="N62"/>
      <c r="O62"/>
      <c r="P62"/>
      <c r="Q62"/>
      <c r="R62"/>
      <c r="S62"/>
      <c r="T62"/>
      <c r="U62"/>
      <c r="V62"/>
      <c r="W62"/>
    </row>
    <row r="63" spans="2:33" ht="195" x14ac:dyDescent="0.25">
      <c r="B63" s="32" t="s">
        <v>84</v>
      </c>
      <c r="C63" s="31" t="s">
        <v>35</v>
      </c>
      <c r="D63" s="31" t="s">
        <v>50</v>
      </c>
      <c r="E63" s="31" t="s">
        <v>56</v>
      </c>
      <c r="F63" s="41" t="s">
        <v>97</v>
      </c>
      <c r="G63" s="31" t="s">
        <v>76</v>
      </c>
      <c r="H63" s="31" t="s">
        <v>81</v>
      </c>
      <c r="I63" s="31" t="s">
        <v>83</v>
      </c>
      <c r="J63" s="41" t="s">
        <v>139</v>
      </c>
      <c r="K63" s="41" t="s">
        <v>153</v>
      </c>
      <c r="L63" s="41" t="s">
        <v>36</v>
      </c>
      <c r="M63" s="31" t="s">
        <v>85</v>
      </c>
      <c r="N63"/>
      <c r="O63"/>
      <c r="P63"/>
      <c r="Q63"/>
      <c r="R63"/>
      <c r="S63"/>
      <c r="T63"/>
      <c r="U63"/>
      <c r="V63"/>
      <c r="W63"/>
    </row>
    <row r="64" spans="2:33" x14ac:dyDescent="0.25">
      <c r="B64" s="6" t="s">
        <v>46</v>
      </c>
      <c r="C64" s="76">
        <v>72</v>
      </c>
      <c r="D64" s="76">
        <v>75</v>
      </c>
      <c r="E64" s="76">
        <v>16</v>
      </c>
      <c r="F64" s="74"/>
      <c r="G64" s="76">
        <v>7</v>
      </c>
      <c r="H64" s="76">
        <v>3</v>
      </c>
      <c r="I64" s="76"/>
      <c r="J64" s="74"/>
      <c r="K64" s="74">
        <v>2</v>
      </c>
      <c r="L64" s="74"/>
      <c r="M64" s="74">
        <v>175</v>
      </c>
      <c r="N64"/>
      <c r="O64"/>
      <c r="P64"/>
      <c r="Q64"/>
      <c r="R64"/>
      <c r="S64"/>
      <c r="T64"/>
      <c r="U64"/>
      <c r="V64"/>
      <c r="W64"/>
    </row>
    <row r="65" spans="2:34" x14ac:dyDescent="0.25">
      <c r="B65" s="7" t="s">
        <v>297</v>
      </c>
      <c r="C65" s="76">
        <v>26</v>
      </c>
      <c r="D65" s="76">
        <v>11</v>
      </c>
      <c r="E65" s="76">
        <v>3</v>
      </c>
      <c r="F65" s="74"/>
      <c r="G65" s="76">
        <v>2</v>
      </c>
      <c r="H65" s="76"/>
      <c r="I65" s="76"/>
      <c r="J65" s="74"/>
      <c r="K65" s="74"/>
      <c r="L65" s="74"/>
      <c r="M65" s="74">
        <v>42</v>
      </c>
      <c r="N65"/>
      <c r="O65"/>
      <c r="P65"/>
      <c r="Q65"/>
      <c r="R65"/>
      <c r="S65"/>
      <c r="T65"/>
      <c r="U65"/>
      <c r="V65"/>
      <c r="W65"/>
      <c r="X65" s="3" t="s">
        <v>18</v>
      </c>
      <c r="Y65" s="5" t="s">
        <v>161</v>
      </c>
    </row>
    <row r="66" spans="2:34" x14ac:dyDescent="0.25">
      <c r="B66" s="7" t="s">
        <v>125</v>
      </c>
      <c r="C66" s="76">
        <v>13</v>
      </c>
      <c r="D66" s="76">
        <v>46</v>
      </c>
      <c r="E66" s="76">
        <v>6</v>
      </c>
      <c r="F66" s="74"/>
      <c r="G66" s="76">
        <v>2</v>
      </c>
      <c r="H66" s="76"/>
      <c r="I66" s="76"/>
      <c r="J66" s="74"/>
      <c r="K66" s="74"/>
      <c r="L66" s="74"/>
      <c r="M66" s="74">
        <v>67</v>
      </c>
      <c r="N66"/>
      <c r="O66"/>
      <c r="P66"/>
      <c r="Q66"/>
      <c r="R66"/>
      <c r="S66"/>
      <c r="T66"/>
      <c r="U66"/>
      <c r="V66"/>
      <c r="W66"/>
    </row>
    <row r="67" spans="2:34" x14ac:dyDescent="0.25">
      <c r="B67" s="7" t="s">
        <v>867</v>
      </c>
      <c r="C67" s="76">
        <v>9</v>
      </c>
      <c r="D67" s="76">
        <v>6</v>
      </c>
      <c r="E67" s="76">
        <v>2</v>
      </c>
      <c r="F67" s="74"/>
      <c r="G67" s="76">
        <v>1</v>
      </c>
      <c r="H67" s="76">
        <v>1</v>
      </c>
      <c r="I67" s="76"/>
      <c r="J67" s="74"/>
      <c r="K67" s="74">
        <v>2</v>
      </c>
      <c r="L67" s="74"/>
      <c r="M67" s="74">
        <v>21</v>
      </c>
      <c r="N67"/>
      <c r="O67"/>
      <c r="P67"/>
      <c r="Q67"/>
      <c r="R67"/>
      <c r="S67"/>
      <c r="T67"/>
      <c r="U67"/>
      <c r="V67"/>
      <c r="W67"/>
      <c r="X67" s="3" t="s">
        <v>69</v>
      </c>
      <c r="Y67" s="3" t="s">
        <v>101</v>
      </c>
      <c r="Z67" s="27"/>
      <c r="AA67" s="27"/>
      <c r="AB67" s="27"/>
      <c r="AC67" s="27"/>
      <c r="AD67" s="27"/>
      <c r="AE67" s="27"/>
      <c r="AF67" s="27"/>
      <c r="AG67" s="27"/>
      <c r="AH67" s="27"/>
    </row>
    <row r="68" spans="2:34" x14ac:dyDescent="0.25">
      <c r="B68" s="7" t="s">
        <v>497</v>
      </c>
      <c r="C68" s="76">
        <v>3</v>
      </c>
      <c r="D68" s="76">
        <v>1</v>
      </c>
      <c r="E68" s="76">
        <v>1</v>
      </c>
      <c r="F68" s="74"/>
      <c r="G68" s="76"/>
      <c r="H68" s="76">
        <v>1</v>
      </c>
      <c r="I68" s="76"/>
      <c r="J68" s="74"/>
      <c r="K68" s="74"/>
      <c r="L68" s="74"/>
      <c r="M68" s="74">
        <v>6</v>
      </c>
      <c r="N68"/>
      <c r="O68"/>
      <c r="P68"/>
      <c r="Q68"/>
      <c r="R68"/>
      <c r="S68"/>
      <c r="T68"/>
      <c r="U68"/>
      <c r="V68"/>
      <c r="W68"/>
      <c r="X68" s="29" t="s">
        <v>84</v>
      </c>
      <c r="Y68" s="5" t="s">
        <v>35</v>
      </c>
      <c r="Z68" s="5" t="s">
        <v>50</v>
      </c>
      <c r="AA68" s="5" t="s">
        <v>56</v>
      </c>
      <c r="AB68" s="5" t="s">
        <v>76</v>
      </c>
      <c r="AC68" s="5" t="s">
        <v>81</v>
      </c>
      <c r="AD68" s="5" t="s">
        <v>83</v>
      </c>
      <c r="AE68" s="5" t="s">
        <v>139</v>
      </c>
      <c r="AF68" s="5" t="s">
        <v>153</v>
      </c>
      <c r="AG68" s="5" t="s">
        <v>36</v>
      </c>
      <c r="AH68" s="2" t="s">
        <v>85</v>
      </c>
    </row>
    <row r="69" spans="2:34" x14ac:dyDescent="0.25">
      <c r="B69" s="7" t="s">
        <v>1355</v>
      </c>
      <c r="C69" s="76">
        <v>6</v>
      </c>
      <c r="D69" s="76">
        <v>6</v>
      </c>
      <c r="E69" s="76"/>
      <c r="F69" s="74"/>
      <c r="G69" s="76">
        <v>1</v>
      </c>
      <c r="H69" s="76"/>
      <c r="I69" s="76"/>
      <c r="J69" s="74"/>
      <c r="K69" s="74"/>
      <c r="L69" s="74"/>
      <c r="M69" s="74">
        <v>13</v>
      </c>
      <c r="N69"/>
      <c r="O69"/>
      <c r="P69"/>
      <c r="Q69"/>
      <c r="R69"/>
      <c r="S69"/>
      <c r="T69"/>
      <c r="U69"/>
      <c r="V69"/>
      <c r="W69"/>
      <c r="X69" s="52" t="s">
        <v>142</v>
      </c>
      <c r="Y69" s="74">
        <v>12</v>
      </c>
      <c r="Z69" s="74">
        <v>8</v>
      </c>
      <c r="AA69" s="74">
        <v>12</v>
      </c>
      <c r="AB69" s="74">
        <v>1</v>
      </c>
      <c r="AC69" s="74">
        <v>1</v>
      </c>
      <c r="AD69" s="74"/>
      <c r="AE69" s="74"/>
      <c r="AF69" s="74"/>
      <c r="AG69" s="74"/>
      <c r="AH69" s="74">
        <v>34</v>
      </c>
    </row>
    <row r="70" spans="2:34" x14ac:dyDescent="0.25">
      <c r="B70" s="7" t="s">
        <v>577</v>
      </c>
      <c r="C70" s="76">
        <v>5</v>
      </c>
      <c r="D70" s="76"/>
      <c r="E70" s="76">
        <v>3</v>
      </c>
      <c r="F70" s="74"/>
      <c r="G70" s="76"/>
      <c r="H70" s="76">
        <v>1</v>
      </c>
      <c r="I70" s="76"/>
      <c r="J70" s="74"/>
      <c r="K70" s="74"/>
      <c r="L70" s="74"/>
      <c r="M70" s="74">
        <v>9</v>
      </c>
      <c r="N70"/>
      <c r="O70"/>
      <c r="P70"/>
      <c r="Q70"/>
      <c r="R70"/>
      <c r="S70"/>
      <c r="T70"/>
      <c r="U70"/>
      <c r="V70"/>
      <c r="W70"/>
      <c r="X70" s="52" t="s">
        <v>739</v>
      </c>
      <c r="Y70" s="74">
        <v>4</v>
      </c>
      <c r="Z70" s="74">
        <v>11</v>
      </c>
      <c r="AA70" s="74"/>
      <c r="AB70" s="74">
        <v>3</v>
      </c>
      <c r="AC70" s="74"/>
      <c r="AD70" s="74">
        <v>3</v>
      </c>
      <c r="AE70" s="74"/>
      <c r="AF70" s="74"/>
      <c r="AG70" s="74"/>
      <c r="AH70" s="74">
        <v>21</v>
      </c>
    </row>
    <row r="71" spans="2:34" x14ac:dyDescent="0.25">
      <c r="B71" s="7" t="s">
        <v>1291</v>
      </c>
      <c r="C71" s="76">
        <v>10</v>
      </c>
      <c r="D71" s="76">
        <v>5</v>
      </c>
      <c r="E71" s="76">
        <v>1</v>
      </c>
      <c r="F71" s="74"/>
      <c r="G71" s="76">
        <v>1</v>
      </c>
      <c r="H71" s="76"/>
      <c r="I71" s="76"/>
      <c r="J71" s="74"/>
      <c r="K71" s="74"/>
      <c r="L71" s="74"/>
      <c r="M71" s="74">
        <v>17</v>
      </c>
      <c r="N71"/>
      <c r="O71"/>
      <c r="P71"/>
      <c r="Q71"/>
      <c r="R71"/>
      <c r="S71"/>
      <c r="T71"/>
      <c r="U71"/>
      <c r="V71"/>
      <c r="W71"/>
      <c r="X71" s="52" t="s">
        <v>146</v>
      </c>
      <c r="Y71" s="74">
        <v>14</v>
      </c>
      <c r="Z71" s="74">
        <v>12</v>
      </c>
      <c r="AA71" s="74">
        <v>4</v>
      </c>
      <c r="AB71" s="74">
        <v>5</v>
      </c>
      <c r="AC71" s="74">
        <v>3</v>
      </c>
      <c r="AD71" s="74">
        <v>1</v>
      </c>
      <c r="AE71" s="74"/>
      <c r="AF71" s="74"/>
      <c r="AG71" s="74"/>
      <c r="AH71" s="74">
        <v>39</v>
      </c>
    </row>
    <row r="72" spans="2:34" x14ac:dyDescent="0.25">
      <c r="B72" s="6" t="s">
        <v>358</v>
      </c>
      <c r="C72" s="76">
        <v>16</v>
      </c>
      <c r="D72" s="76">
        <v>1</v>
      </c>
      <c r="E72" s="76">
        <v>2</v>
      </c>
      <c r="F72" s="74"/>
      <c r="G72" s="76"/>
      <c r="H72" s="76"/>
      <c r="I72" s="76"/>
      <c r="J72" s="74"/>
      <c r="K72" s="74"/>
      <c r="L72" s="74"/>
      <c r="M72" s="74">
        <v>19</v>
      </c>
      <c r="N72"/>
      <c r="O72"/>
      <c r="P72"/>
      <c r="Q72"/>
      <c r="R72"/>
      <c r="S72"/>
      <c r="T72"/>
      <c r="U72"/>
      <c r="V72"/>
      <c r="W72"/>
      <c r="X72" s="52" t="s">
        <v>143</v>
      </c>
      <c r="Y72" s="74">
        <v>12</v>
      </c>
      <c r="Z72" s="74">
        <v>13</v>
      </c>
      <c r="AA72" s="74">
        <v>9</v>
      </c>
      <c r="AB72" s="74">
        <v>5</v>
      </c>
      <c r="AC72" s="74">
        <v>2</v>
      </c>
      <c r="AD72" s="74"/>
      <c r="AE72" s="74"/>
      <c r="AF72" s="74"/>
      <c r="AG72" s="74"/>
      <c r="AH72" s="74">
        <v>41</v>
      </c>
    </row>
    <row r="73" spans="2:34" x14ac:dyDescent="0.25">
      <c r="B73" s="7" t="s">
        <v>780</v>
      </c>
      <c r="C73" s="76">
        <v>12</v>
      </c>
      <c r="D73" s="76">
        <v>1</v>
      </c>
      <c r="E73" s="76">
        <v>2</v>
      </c>
      <c r="F73" s="74"/>
      <c r="G73" s="76"/>
      <c r="H73" s="76"/>
      <c r="I73" s="76"/>
      <c r="J73" s="74"/>
      <c r="K73" s="74"/>
      <c r="L73" s="74"/>
      <c r="M73" s="74">
        <v>15</v>
      </c>
      <c r="N73"/>
      <c r="O73"/>
      <c r="P73"/>
      <c r="Q73"/>
      <c r="R73"/>
      <c r="S73"/>
      <c r="T73"/>
      <c r="U73"/>
      <c r="V73"/>
      <c r="W73"/>
      <c r="X73" s="52" t="s">
        <v>144</v>
      </c>
      <c r="Y73" s="74">
        <v>29</v>
      </c>
      <c r="Z73" s="74">
        <v>27</v>
      </c>
      <c r="AA73" s="74">
        <v>1</v>
      </c>
      <c r="AB73" s="74">
        <v>10</v>
      </c>
      <c r="AC73" s="74"/>
      <c r="AD73" s="74">
        <v>1</v>
      </c>
      <c r="AE73" s="74"/>
      <c r="AF73" s="74"/>
      <c r="AG73" s="74"/>
      <c r="AH73" s="74">
        <v>68</v>
      </c>
    </row>
    <row r="74" spans="2:34" x14ac:dyDescent="0.25">
      <c r="B74" s="7" t="s">
        <v>357</v>
      </c>
      <c r="C74" s="76">
        <v>4</v>
      </c>
      <c r="D74" s="76"/>
      <c r="E74" s="76"/>
      <c r="F74" s="74"/>
      <c r="G74" s="76"/>
      <c r="H74" s="76"/>
      <c r="I74" s="76"/>
      <c r="J74" s="74"/>
      <c r="K74" s="74"/>
      <c r="L74" s="74"/>
      <c r="M74" s="74">
        <v>4</v>
      </c>
      <c r="N74"/>
      <c r="O74"/>
      <c r="P74"/>
      <c r="Q74"/>
      <c r="R74"/>
      <c r="S74"/>
      <c r="T74"/>
      <c r="U74"/>
      <c r="V74"/>
      <c r="W74"/>
      <c r="X74" s="52" t="s">
        <v>151</v>
      </c>
      <c r="Y74" s="74">
        <v>34</v>
      </c>
      <c r="Z74" s="74">
        <v>41</v>
      </c>
      <c r="AA74" s="74">
        <v>6</v>
      </c>
      <c r="AB74" s="74">
        <v>12</v>
      </c>
      <c r="AC74" s="74">
        <v>1</v>
      </c>
      <c r="AD74" s="74">
        <v>2</v>
      </c>
      <c r="AE74" s="74"/>
      <c r="AF74" s="74"/>
      <c r="AG74" s="74">
        <v>2</v>
      </c>
      <c r="AH74" s="74">
        <v>98</v>
      </c>
    </row>
    <row r="75" spans="2:34" x14ac:dyDescent="0.25">
      <c r="B75" s="6" t="s">
        <v>80</v>
      </c>
      <c r="C75" s="76">
        <v>22</v>
      </c>
      <c r="D75" s="76">
        <v>31</v>
      </c>
      <c r="E75" s="76">
        <v>5</v>
      </c>
      <c r="F75" s="74"/>
      <c r="G75" s="76">
        <v>2</v>
      </c>
      <c r="H75" s="76">
        <v>1</v>
      </c>
      <c r="I75" s="76"/>
      <c r="J75" s="74"/>
      <c r="K75" s="74">
        <v>1</v>
      </c>
      <c r="L75" s="74"/>
      <c r="M75" s="74">
        <v>62</v>
      </c>
      <c r="X75" s="52" t="s">
        <v>165</v>
      </c>
      <c r="Y75" s="74">
        <v>68</v>
      </c>
      <c r="Z75" s="74">
        <v>42</v>
      </c>
      <c r="AA75" s="74">
        <v>10</v>
      </c>
      <c r="AB75" s="74">
        <v>25</v>
      </c>
      <c r="AC75" s="74">
        <v>1</v>
      </c>
      <c r="AD75" s="74">
        <v>1</v>
      </c>
      <c r="AE75" s="74">
        <v>1</v>
      </c>
      <c r="AF75" s="74">
        <v>1</v>
      </c>
      <c r="AG75" s="74">
        <v>1</v>
      </c>
      <c r="AH75" s="74">
        <v>150</v>
      </c>
    </row>
    <row r="76" spans="2:34" x14ac:dyDescent="0.25">
      <c r="B76" s="7" t="s">
        <v>80</v>
      </c>
      <c r="C76" s="76">
        <v>22</v>
      </c>
      <c r="D76" s="76">
        <v>31</v>
      </c>
      <c r="E76" s="76">
        <v>5</v>
      </c>
      <c r="F76" s="74"/>
      <c r="G76" s="76">
        <v>2</v>
      </c>
      <c r="H76" s="76">
        <v>1</v>
      </c>
      <c r="I76" s="76"/>
      <c r="J76" s="74"/>
      <c r="K76" s="74">
        <v>1</v>
      </c>
      <c r="L76" s="74"/>
      <c r="M76" s="74">
        <v>62</v>
      </c>
      <c r="X76" s="52" t="s">
        <v>172</v>
      </c>
      <c r="Y76" s="74">
        <v>60</v>
      </c>
      <c r="Z76" s="74">
        <v>147</v>
      </c>
      <c r="AA76" s="74">
        <v>12</v>
      </c>
      <c r="AB76" s="74">
        <v>21</v>
      </c>
      <c r="AC76" s="74">
        <v>8</v>
      </c>
      <c r="AD76" s="74"/>
      <c r="AE76" s="74"/>
      <c r="AF76" s="74">
        <v>7</v>
      </c>
      <c r="AG76" s="74"/>
      <c r="AH76" s="74">
        <v>255</v>
      </c>
    </row>
    <row r="77" spans="2:34" x14ac:dyDescent="0.25">
      <c r="B77" s="6" t="s">
        <v>41</v>
      </c>
      <c r="C77" s="76">
        <v>68</v>
      </c>
      <c r="D77" s="76">
        <v>27</v>
      </c>
      <c r="E77" s="76">
        <v>7</v>
      </c>
      <c r="F77" s="74"/>
      <c r="G77" s="76">
        <v>36</v>
      </c>
      <c r="H77" s="76">
        <v>7</v>
      </c>
      <c r="I77" s="76"/>
      <c r="J77" s="74"/>
      <c r="K77" s="74">
        <v>1</v>
      </c>
      <c r="L77" s="74"/>
      <c r="M77" s="74">
        <v>146</v>
      </c>
      <c r="X77" s="52" t="s">
        <v>177</v>
      </c>
      <c r="Y77" s="74">
        <v>32</v>
      </c>
      <c r="Z77" s="74">
        <v>20</v>
      </c>
      <c r="AA77" s="74">
        <v>9</v>
      </c>
      <c r="AB77" s="74">
        <v>12</v>
      </c>
      <c r="AC77" s="74">
        <v>1</v>
      </c>
      <c r="AD77" s="74"/>
      <c r="AE77" s="74"/>
      <c r="AF77" s="74"/>
      <c r="AG77" s="74">
        <v>1</v>
      </c>
      <c r="AH77" s="74">
        <v>75</v>
      </c>
    </row>
    <row r="78" spans="2:34" x14ac:dyDescent="0.25">
      <c r="B78" s="7" t="s">
        <v>106</v>
      </c>
      <c r="C78" s="76">
        <v>24</v>
      </c>
      <c r="D78" s="76">
        <v>16</v>
      </c>
      <c r="E78" s="76">
        <v>3</v>
      </c>
      <c r="F78" s="74"/>
      <c r="G78" s="76">
        <v>9</v>
      </c>
      <c r="H78" s="76">
        <v>2</v>
      </c>
      <c r="I78" s="76"/>
      <c r="J78" s="74"/>
      <c r="K78" s="74">
        <v>1</v>
      </c>
      <c r="L78" s="74"/>
      <c r="M78" s="74">
        <v>55</v>
      </c>
      <c r="X78" s="52" t="s">
        <v>181</v>
      </c>
      <c r="Y78" s="74">
        <v>33</v>
      </c>
      <c r="Z78" s="74">
        <v>12</v>
      </c>
      <c r="AA78" s="74">
        <v>4</v>
      </c>
      <c r="AB78" s="74">
        <v>9</v>
      </c>
      <c r="AC78" s="74">
        <v>2</v>
      </c>
      <c r="AD78" s="74"/>
      <c r="AE78" s="74"/>
      <c r="AF78" s="74"/>
      <c r="AG78" s="74"/>
      <c r="AH78" s="74">
        <v>60</v>
      </c>
    </row>
    <row r="79" spans="2:34" x14ac:dyDescent="0.25">
      <c r="B79" s="7" t="s">
        <v>111</v>
      </c>
      <c r="C79" s="76">
        <v>13</v>
      </c>
      <c r="D79" s="76">
        <v>4</v>
      </c>
      <c r="E79" s="76">
        <v>2</v>
      </c>
      <c r="F79" s="74"/>
      <c r="G79" s="76">
        <v>4</v>
      </c>
      <c r="H79" s="76">
        <v>1</v>
      </c>
      <c r="I79" s="76"/>
      <c r="J79" s="74"/>
      <c r="K79" s="74"/>
      <c r="L79" s="74"/>
      <c r="M79" s="74">
        <v>24</v>
      </c>
      <c r="X79" s="6" t="s">
        <v>182</v>
      </c>
      <c r="Y79" s="74">
        <v>13</v>
      </c>
      <c r="Z79" s="74">
        <v>8</v>
      </c>
      <c r="AA79" s="74">
        <v>11</v>
      </c>
      <c r="AB79" s="74">
        <v>5</v>
      </c>
      <c r="AC79" s="74">
        <v>1</v>
      </c>
      <c r="AD79" s="74"/>
      <c r="AE79" s="74"/>
      <c r="AF79" s="74"/>
      <c r="AG79" s="74"/>
      <c r="AH79" s="74">
        <v>38</v>
      </c>
    </row>
    <row r="80" spans="2:34" x14ac:dyDescent="0.25">
      <c r="B80" s="7" t="s">
        <v>63</v>
      </c>
      <c r="C80" s="76">
        <v>17</v>
      </c>
      <c r="D80" s="76">
        <v>3</v>
      </c>
      <c r="E80" s="76">
        <v>2</v>
      </c>
      <c r="F80" s="74"/>
      <c r="G80" s="76">
        <v>17</v>
      </c>
      <c r="H80" s="76">
        <v>3</v>
      </c>
      <c r="I80" s="76"/>
      <c r="J80" s="74"/>
      <c r="K80" s="74"/>
      <c r="L80" s="74"/>
      <c r="M80" s="74">
        <v>42</v>
      </c>
      <c r="X80" s="6" t="s">
        <v>186</v>
      </c>
      <c r="Y80" s="74">
        <v>15</v>
      </c>
      <c r="Z80" s="74">
        <v>6</v>
      </c>
      <c r="AA80" s="74">
        <v>11</v>
      </c>
      <c r="AB80" s="74">
        <v>1</v>
      </c>
      <c r="AC80" s="74"/>
      <c r="AD80" s="74"/>
      <c r="AE80" s="74"/>
      <c r="AF80" s="74">
        <v>1</v>
      </c>
      <c r="AG80" s="74"/>
      <c r="AH80" s="74">
        <v>34</v>
      </c>
    </row>
    <row r="81" spans="2:34" x14ac:dyDescent="0.25">
      <c r="B81" s="7" t="s">
        <v>1084</v>
      </c>
      <c r="C81" s="76">
        <v>10</v>
      </c>
      <c r="D81" s="76">
        <v>2</v>
      </c>
      <c r="E81" s="76"/>
      <c r="F81" s="74"/>
      <c r="G81" s="76">
        <v>5</v>
      </c>
      <c r="H81" s="76"/>
      <c r="I81" s="76"/>
      <c r="J81" s="74"/>
      <c r="K81" s="74"/>
      <c r="L81" s="74"/>
      <c r="M81" s="74">
        <v>17</v>
      </c>
      <c r="X81" s="6" t="s">
        <v>85</v>
      </c>
      <c r="Y81" s="74">
        <v>326</v>
      </c>
      <c r="Z81" s="74">
        <v>347</v>
      </c>
      <c r="AA81" s="74">
        <v>89</v>
      </c>
      <c r="AB81" s="74">
        <v>109</v>
      </c>
      <c r="AC81" s="74">
        <v>20</v>
      </c>
      <c r="AD81" s="74">
        <v>8</v>
      </c>
      <c r="AE81" s="74">
        <v>1</v>
      </c>
      <c r="AF81" s="74">
        <v>9</v>
      </c>
      <c r="AG81" s="74">
        <v>4</v>
      </c>
      <c r="AH81" s="74">
        <v>913</v>
      </c>
    </row>
    <row r="82" spans="2:34" x14ac:dyDescent="0.25">
      <c r="B82" s="7" t="s">
        <v>2387</v>
      </c>
      <c r="C82" s="76">
        <v>1</v>
      </c>
      <c r="D82" s="76"/>
      <c r="E82" s="76"/>
      <c r="F82" s="74"/>
      <c r="G82" s="76"/>
      <c r="H82" s="76">
        <v>1</v>
      </c>
      <c r="I82" s="76"/>
      <c r="J82" s="74"/>
      <c r="K82" s="74"/>
      <c r="L82" s="74"/>
      <c r="M82" s="74">
        <v>2</v>
      </c>
      <c r="X82"/>
      <c r="Y82"/>
    </row>
    <row r="83" spans="2:34" x14ac:dyDescent="0.25">
      <c r="B83" s="7" t="s">
        <v>185</v>
      </c>
      <c r="C83" s="76">
        <v>2</v>
      </c>
      <c r="D83" s="76">
        <v>1</v>
      </c>
      <c r="E83" s="76"/>
      <c r="F83" s="74"/>
      <c r="G83" s="76">
        <v>1</v>
      </c>
      <c r="H83" s="76"/>
      <c r="I83" s="76"/>
      <c r="J83" s="74"/>
      <c r="K83" s="74"/>
      <c r="L83" s="74"/>
      <c r="M83" s="74">
        <v>4</v>
      </c>
      <c r="X83"/>
      <c r="Y83"/>
    </row>
    <row r="84" spans="2:34" x14ac:dyDescent="0.25">
      <c r="B84" s="7" t="s">
        <v>5708</v>
      </c>
      <c r="C84" s="76"/>
      <c r="D84" s="76">
        <v>1</v>
      </c>
      <c r="E84" s="76"/>
      <c r="F84" s="74"/>
      <c r="G84" s="76"/>
      <c r="H84" s="76"/>
      <c r="I84" s="76"/>
      <c r="J84" s="74"/>
      <c r="K84" s="74"/>
      <c r="L84" s="74"/>
      <c r="M84" s="74">
        <v>1</v>
      </c>
      <c r="X84"/>
      <c r="Y84"/>
    </row>
    <row r="85" spans="2:34" x14ac:dyDescent="0.25">
      <c r="B85" s="7" t="s">
        <v>2844</v>
      </c>
      <c r="C85" s="76">
        <v>1</v>
      </c>
      <c r="D85" s="76"/>
      <c r="E85" s="76"/>
      <c r="F85" s="74"/>
      <c r="G85" s="76"/>
      <c r="H85" s="76"/>
      <c r="I85" s="76"/>
      <c r="J85" s="74"/>
      <c r="K85" s="74"/>
      <c r="L85" s="74"/>
      <c r="M85" s="74">
        <v>1</v>
      </c>
      <c r="X85"/>
      <c r="Y85"/>
    </row>
    <row r="86" spans="2:34" x14ac:dyDescent="0.25">
      <c r="B86" s="6" t="s">
        <v>327</v>
      </c>
      <c r="C86" s="76">
        <v>11</v>
      </c>
      <c r="D86" s="76">
        <v>7</v>
      </c>
      <c r="E86" s="76">
        <v>2</v>
      </c>
      <c r="F86" s="74"/>
      <c r="G86" s="76">
        <v>2</v>
      </c>
      <c r="H86" s="76"/>
      <c r="I86" s="76"/>
      <c r="J86" s="74"/>
      <c r="K86" s="74"/>
      <c r="L86" s="74"/>
      <c r="M86" s="74">
        <v>22</v>
      </c>
      <c r="X86"/>
      <c r="Y86"/>
    </row>
    <row r="87" spans="2:34" x14ac:dyDescent="0.25">
      <c r="B87" s="7" t="s">
        <v>326</v>
      </c>
      <c r="C87" s="76">
        <v>2</v>
      </c>
      <c r="D87" s="76"/>
      <c r="E87" s="76"/>
      <c r="F87" s="74"/>
      <c r="G87" s="76">
        <v>1</v>
      </c>
      <c r="H87" s="76"/>
      <c r="I87" s="76"/>
      <c r="J87" s="74"/>
      <c r="K87" s="74"/>
      <c r="L87" s="74"/>
      <c r="M87" s="74">
        <v>3</v>
      </c>
      <c r="X87"/>
      <c r="Y87"/>
    </row>
    <row r="88" spans="2:34" x14ac:dyDescent="0.25">
      <c r="B88" s="7" t="s">
        <v>3370</v>
      </c>
      <c r="C88" s="76">
        <v>2</v>
      </c>
      <c r="D88" s="76">
        <v>2</v>
      </c>
      <c r="E88" s="76"/>
      <c r="F88" s="74"/>
      <c r="G88" s="76"/>
      <c r="H88" s="76"/>
      <c r="I88" s="76"/>
      <c r="J88" s="74"/>
      <c r="K88" s="74"/>
      <c r="L88" s="74"/>
      <c r="M88" s="74">
        <v>4</v>
      </c>
      <c r="X88"/>
      <c r="Y88"/>
    </row>
    <row r="89" spans="2:34" x14ac:dyDescent="0.25">
      <c r="B89" s="7" t="s">
        <v>947</v>
      </c>
      <c r="C89" s="76"/>
      <c r="D89" s="76"/>
      <c r="E89" s="76">
        <v>1</v>
      </c>
      <c r="F89" s="74"/>
      <c r="G89" s="76">
        <v>1</v>
      </c>
      <c r="H89" s="76"/>
      <c r="I89" s="76"/>
      <c r="J89" s="74"/>
      <c r="K89" s="74"/>
      <c r="L89" s="74"/>
      <c r="M89" s="74">
        <v>2</v>
      </c>
      <c r="X89"/>
      <c r="Y89"/>
    </row>
    <row r="90" spans="2:34" x14ac:dyDescent="0.25">
      <c r="B90" s="7" t="s">
        <v>2253</v>
      </c>
      <c r="C90" s="76">
        <v>4</v>
      </c>
      <c r="D90" s="76">
        <v>3</v>
      </c>
      <c r="E90" s="76"/>
      <c r="F90" s="74"/>
      <c r="G90" s="76"/>
      <c r="H90" s="76"/>
      <c r="I90" s="76"/>
      <c r="J90" s="74"/>
      <c r="K90" s="74"/>
      <c r="L90" s="74"/>
      <c r="M90" s="74">
        <v>7</v>
      </c>
    </row>
    <row r="91" spans="2:34" x14ac:dyDescent="0.25">
      <c r="B91" s="7" t="s">
        <v>2890</v>
      </c>
      <c r="C91" s="76">
        <v>3</v>
      </c>
      <c r="D91" s="76">
        <v>2</v>
      </c>
      <c r="E91" s="76">
        <v>1</v>
      </c>
      <c r="F91" s="74"/>
      <c r="G91" s="76"/>
      <c r="H91" s="76"/>
      <c r="I91" s="76"/>
      <c r="J91" s="74"/>
      <c r="K91" s="74"/>
      <c r="L91" s="74"/>
      <c r="M91" s="74">
        <v>6</v>
      </c>
      <c r="X91" s="3" t="s">
        <v>18</v>
      </c>
      <c r="Y91" s="5" t="s">
        <v>161</v>
      </c>
    </row>
    <row r="92" spans="2:34" x14ac:dyDescent="0.25">
      <c r="B92" s="6" t="s">
        <v>55</v>
      </c>
      <c r="C92" s="76">
        <v>20</v>
      </c>
      <c r="D92" s="76">
        <v>23</v>
      </c>
      <c r="E92" s="76">
        <v>2</v>
      </c>
      <c r="F92" s="74"/>
      <c r="G92" s="76">
        <v>3</v>
      </c>
      <c r="H92" s="76">
        <v>2</v>
      </c>
      <c r="I92" s="76"/>
      <c r="J92" s="74"/>
      <c r="K92" s="74">
        <v>1</v>
      </c>
      <c r="L92" s="74"/>
      <c r="M92" s="74">
        <v>51</v>
      </c>
    </row>
    <row r="93" spans="2:34" x14ac:dyDescent="0.25">
      <c r="B93" s="7" t="s">
        <v>1684</v>
      </c>
      <c r="C93" s="76">
        <v>15</v>
      </c>
      <c r="D93" s="76">
        <v>14</v>
      </c>
      <c r="E93" s="76">
        <v>1</v>
      </c>
      <c r="F93" s="74"/>
      <c r="G93" s="76">
        <v>1</v>
      </c>
      <c r="H93" s="76">
        <v>1</v>
      </c>
      <c r="I93" s="76"/>
      <c r="J93" s="74"/>
      <c r="K93" s="74">
        <v>1</v>
      </c>
      <c r="L93" s="74"/>
      <c r="M93" s="74">
        <v>33</v>
      </c>
      <c r="X93" s="3" t="s">
        <v>69</v>
      </c>
      <c r="Y93" s="3" t="s">
        <v>101</v>
      </c>
      <c r="Z93" s="27"/>
      <c r="AA93" s="27"/>
      <c r="AB93" s="27"/>
      <c r="AC93" s="27"/>
      <c r="AD93" s="27"/>
      <c r="AE93" s="27"/>
      <c r="AF93" s="27"/>
      <c r="AG93" s="27"/>
      <c r="AH93" s="27"/>
    </row>
    <row r="94" spans="2:34" x14ac:dyDescent="0.25">
      <c r="B94" s="7" t="s">
        <v>546</v>
      </c>
      <c r="C94" s="76">
        <v>4</v>
      </c>
      <c r="D94" s="76">
        <v>9</v>
      </c>
      <c r="E94" s="76">
        <v>1</v>
      </c>
      <c r="F94" s="74"/>
      <c r="G94" s="76">
        <v>2</v>
      </c>
      <c r="H94" s="76">
        <v>1</v>
      </c>
      <c r="I94" s="76"/>
      <c r="J94" s="74"/>
      <c r="K94" s="74"/>
      <c r="L94" s="74"/>
      <c r="M94" s="74">
        <v>17</v>
      </c>
      <c r="X94" s="29" t="s">
        <v>84</v>
      </c>
      <c r="Y94" s="5" t="s">
        <v>35</v>
      </c>
      <c r="Z94" s="5" t="s">
        <v>50</v>
      </c>
      <c r="AA94" s="5" t="s">
        <v>56</v>
      </c>
      <c r="AB94" s="5" t="s">
        <v>76</v>
      </c>
      <c r="AC94" s="5" t="s">
        <v>81</v>
      </c>
      <c r="AD94" s="5" t="s">
        <v>83</v>
      </c>
      <c r="AE94" s="5" t="s">
        <v>139</v>
      </c>
      <c r="AF94" s="5" t="s">
        <v>153</v>
      </c>
      <c r="AG94" s="5" t="s">
        <v>36</v>
      </c>
      <c r="AH94" s="2" t="s">
        <v>85</v>
      </c>
    </row>
    <row r="95" spans="2:34" x14ac:dyDescent="0.25">
      <c r="B95" s="7" t="s">
        <v>2779</v>
      </c>
      <c r="C95" s="76">
        <v>1</v>
      </c>
      <c r="D95" s="76"/>
      <c r="E95" s="76"/>
      <c r="F95" s="74"/>
      <c r="G95" s="76"/>
      <c r="H95" s="76"/>
      <c r="I95" s="76"/>
      <c r="J95" s="74"/>
      <c r="K95" s="74"/>
      <c r="L95" s="74"/>
      <c r="M95" s="74">
        <v>1</v>
      </c>
      <c r="X95" s="52" t="s">
        <v>142</v>
      </c>
      <c r="Y95" s="74">
        <v>13</v>
      </c>
      <c r="Z95" s="74">
        <v>1</v>
      </c>
      <c r="AA95" s="74">
        <v>4</v>
      </c>
      <c r="AB95" s="74"/>
      <c r="AC95" s="74"/>
      <c r="AD95" s="74"/>
      <c r="AE95" s="74"/>
      <c r="AF95" s="74"/>
      <c r="AG95" s="74"/>
      <c r="AH95" s="74">
        <v>18</v>
      </c>
    </row>
    <row r="96" spans="2:34" x14ac:dyDescent="0.25">
      <c r="B96" s="6" t="s">
        <v>59</v>
      </c>
      <c r="C96" s="76">
        <v>63</v>
      </c>
      <c r="D96" s="76">
        <v>76</v>
      </c>
      <c r="E96" s="76">
        <v>36</v>
      </c>
      <c r="F96" s="74"/>
      <c r="G96" s="76">
        <v>12</v>
      </c>
      <c r="H96" s="76">
        <v>8</v>
      </c>
      <c r="I96" s="76">
        <v>5</v>
      </c>
      <c r="J96" s="74"/>
      <c r="K96" s="74">
        <v>1</v>
      </c>
      <c r="L96" s="74">
        <v>5</v>
      </c>
      <c r="M96" s="74">
        <v>206</v>
      </c>
      <c r="X96" s="52" t="s">
        <v>739</v>
      </c>
      <c r="Y96" s="74">
        <v>12</v>
      </c>
      <c r="Z96" s="74">
        <v>10</v>
      </c>
      <c r="AA96" s="74">
        <v>1</v>
      </c>
      <c r="AB96" s="74"/>
      <c r="AC96" s="74"/>
      <c r="AD96" s="74"/>
      <c r="AE96" s="74"/>
      <c r="AF96" s="74"/>
      <c r="AG96" s="74"/>
      <c r="AH96" s="74">
        <v>23</v>
      </c>
    </row>
    <row r="97" spans="2:34" x14ac:dyDescent="0.25">
      <c r="B97" s="7" t="s">
        <v>58</v>
      </c>
      <c r="C97" s="76">
        <v>25</v>
      </c>
      <c r="D97" s="76">
        <v>37</v>
      </c>
      <c r="E97" s="76">
        <v>15</v>
      </c>
      <c r="F97" s="74"/>
      <c r="G97" s="76">
        <v>6</v>
      </c>
      <c r="H97" s="76">
        <v>6</v>
      </c>
      <c r="I97" s="76">
        <v>1</v>
      </c>
      <c r="J97" s="74"/>
      <c r="K97" s="74"/>
      <c r="L97" s="74"/>
      <c r="M97" s="74">
        <v>90</v>
      </c>
      <c r="X97" s="52" t="s">
        <v>146</v>
      </c>
      <c r="Y97" s="74">
        <v>15</v>
      </c>
      <c r="Z97" s="74">
        <v>1</v>
      </c>
      <c r="AA97" s="74">
        <v>3</v>
      </c>
      <c r="AB97" s="74">
        <v>1</v>
      </c>
      <c r="AC97" s="74">
        <v>2</v>
      </c>
      <c r="AD97" s="74"/>
      <c r="AE97" s="74"/>
      <c r="AF97" s="74">
        <v>2</v>
      </c>
      <c r="AG97" s="74"/>
      <c r="AH97" s="74">
        <v>24</v>
      </c>
    </row>
    <row r="98" spans="2:34" x14ac:dyDescent="0.25">
      <c r="B98" s="7" t="s">
        <v>79</v>
      </c>
      <c r="C98" s="76">
        <v>19</v>
      </c>
      <c r="D98" s="76">
        <v>30</v>
      </c>
      <c r="E98" s="76">
        <v>17</v>
      </c>
      <c r="F98" s="74"/>
      <c r="G98" s="76">
        <v>5</v>
      </c>
      <c r="H98" s="76">
        <v>1</v>
      </c>
      <c r="I98" s="76">
        <v>3</v>
      </c>
      <c r="J98" s="74"/>
      <c r="K98" s="74">
        <v>1</v>
      </c>
      <c r="L98" s="74">
        <v>4</v>
      </c>
      <c r="M98" s="74">
        <v>80</v>
      </c>
      <c r="X98" s="52" t="s">
        <v>143</v>
      </c>
      <c r="Y98" s="74">
        <v>9</v>
      </c>
      <c r="Z98" s="74">
        <v>7</v>
      </c>
      <c r="AA98" s="74">
        <v>1</v>
      </c>
      <c r="AB98" s="74">
        <v>3</v>
      </c>
      <c r="AC98" s="74"/>
      <c r="AD98" s="74"/>
      <c r="AE98" s="74"/>
      <c r="AF98" s="74"/>
      <c r="AG98" s="74"/>
      <c r="AH98" s="74">
        <v>20</v>
      </c>
    </row>
    <row r="99" spans="2:34" x14ac:dyDescent="0.25">
      <c r="B99" s="7" t="s">
        <v>979</v>
      </c>
      <c r="C99" s="76">
        <v>10</v>
      </c>
      <c r="D99" s="76">
        <v>9</v>
      </c>
      <c r="E99" s="76">
        <v>4</v>
      </c>
      <c r="F99" s="74"/>
      <c r="G99" s="76">
        <v>1</v>
      </c>
      <c r="H99" s="76">
        <v>1</v>
      </c>
      <c r="I99" s="76"/>
      <c r="J99" s="74"/>
      <c r="K99" s="74"/>
      <c r="L99" s="74">
        <v>1</v>
      </c>
      <c r="M99" s="74">
        <v>26</v>
      </c>
      <c r="X99" s="52" t="s">
        <v>144</v>
      </c>
      <c r="Y99" s="74">
        <v>11</v>
      </c>
      <c r="Z99" s="74">
        <v>1</v>
      </c>
      <c r="AA99" s="74">
        <v>5</v>
      </c>
      <c r="AB99" s="74">
        <v>2</v>
      </c>
      <c r="AC99" s="74">
        <v>1</v>
      </c>
      <c r="AD99" s="74">
        <v>1</v>
      </c>
      <c r="AE99" s="74"/>
      <c r="AF99" s="74">
        <v>1</v>
      </c>
      <c r="AG99" s="74"/>
      <c r="AH99" s="74">
        <v>22</v>
      </c>
    </row>
    <row r="100" spans="2:34" x14ac:dyDescent="0.25">
      <c r="B100" s="7" t="s">
        <v>412</v>
      </c>
      <c r="C100" s="76">
        <v>9</v>
      </c>
      <c r="D100" s="76"/>
      <c r="E100" s="76"/>
      <c r="F100" s="74"/>
      <c r="G100" s="76"/>
      <c r="H100" s="76"/>
      <c r="I100" s="76">
        <v>1</v>
      </c>
      <c r="J100" s="74"/>
      <c r="K100" s="74"/>
      <c r="L100" s="74"/>
      <c r="M100" s="74">
        <v>10</v>
      </c>
      <c r="X100" s="52" t="s">
        <v>151</v>
      </c>
      <c r="Y100" s="74">
        <v>26</v>
      </c>
      <c r="Z100" s="74">
        <v>7</v>
      </c>
      <c r="AA100" s="74">
        <v>3</v>
      </c>
      <c r="AB100" s="74">
        <v>8</v>
      </c>
      <c r="AC100" s="74"/>
      <c r="AD100" s="74">
        <v>1</v>
      </c>
      <c r="AE100" s="74"/>
      <c r="AF100" s="74"/>
      <c r="AG100" s="74"/>
      <c r="AH100" s="74">
        <v>45</v>
      </c>
    </row>
    <row r="101" spans="2:34" x14ac:dyDescent="0.25">
      <c r="B101" s="6" t="s">
        <v>1248</v>
      </c>
      <c r="C101" s="76">
        <v>5</v>
      </c>
      <c r="D101" s="76"/>
      <c r="E101" s="76"/>
      <c r="F101" s="74"/>
      <c r="G101" s="76">
        <v>7</v>
      </c>
      <c r="H101" s="76"/>
      <c r="I101" s="76"/>
      <c r="J101" s="74"/>
      <c r="K101" s="74"/>
      <c r="L101" s="74"/>
      <c r="M101" s="74">
        <v>12</v>
      </c>
      <c r="X101" s="52" t="s">
        <v>165</v>
      </c>
      <c r="Y101" s="74">
        <v>39</v>
      </c>
      <c r="Z101" s="74"/>
      <c r="AA101" s="74">
        <v>3</v>
      </c>
      <c r="AB101" s="74">
        <v>19</v>
      </c>
      <c r="AC101" s="74"/>
      <c r="AD101" s="74"/>
      <c r="AE101" s="74">
        <v>1</v>
      </c>
      <c r="AF101" s="74"/>
      <c r="AG101" s="74"/>
      <c r="AH101" s="74">
        <v>62</v>
      </c>
    </row>
    <row r="102" spans="2:34" x14ac:dyDescent="0.25">
      <c r="B102" s="7" t="s">
        <v>1248</v>
      </c>
      <c r="C102" s="76">
        <v>5</v>
      </c>
      <c r="D102" s="76"/>
      <c r="E102" s="76"/>
      <c r="F102" s="74"/>
      <c r="G102" s="76">
        <v>7</v>
      </c>
      <c r="H102" s="76"/>
      <c r="I102" s="76"/>
      <c r="J102" s="74"/>
      <c r="K102" s="74"/>
      <c r="L102" s="74"/>
      <c r="M102" s="74">
        <v>12</v>
      </c>
      <c r="X102" s="52" t="s">
        <v>172</v>
      </c>
      <c r="Y102" s="74">
        <v>23</v>
      </c>
      <c r="Z102" s="74">
        <v>9</v>
      </c>
      <c r="AA102" s="74">
        <v>2</v>
      </c>
      <c r="AB102" s="74">
        <v>15</v>
      </c>
      <c r="AC102" s="74">
        <v>1</v>
      </c>
      <c r="AD102" s="74"/>
      <c r="AE102" s="74"/>
      <c r="AF102" s="74">
        <v>2</v>
      </c>
      <c r="AG102" s="74">
        <v>2</v>
      </c>
      <c r="AH102" s="74">
        <v>54</v>
      </c>
    </row>
    <row r="103" spans="2:34" x14ac:dyDescent="0.25">
      <c r="B103" s="6" t="s">
        <v>74</v>
      </c>
      <c r="C103" s="76">
        <v>25</v>
      </c>
      <c r="D103" s="76">
        <v>16</v>
      </c>
      <c r="E103" s="76">
        <v>1</v>
      </c>
      <c r="F103" s="74"/>
      <c r="G103" s="76">
        <v>11</v>
      </c>
      <c r="H103" s="76"/>
      <c r="I103" s="76"/>
      <c r="J103" s="74"/>
      <c r="K103" s="74"/>
      <c r="L103" s="74"/>
      <c r="M103" s="74">
        <v>53</v>
      </c>
      <c r="X103" s="52" t="s">
        <v>177</v>
      </c>
      <c r="Y103" s="74">
        <v>16</v>
      </c>
      <c r="Z103" s="74">
        <v>6</v>
      </c>
      <c r="AA103" s="74">
        <v>2</v>
      </c>
      <c r="AB103" s="74">
        <v>1</v>
      </c>
      <c r="AC103" s="74">
        <v>2</v>
      </c>
      <c r="AD103" s="74"/>
      <c r="AE103" s="74"/>
      <c r="AF103" s="74"/>
      <c r="AG103" s="74">
        <v>2</v>
      </c>
      <c r="AH103" s="74">
        <v>29</v>
      </c>
    </row>
    <row r="104" spans="2:34" x14ac:dyDescent="0.25">
      <c r="B104" s="7" t="s">
        <v>74</v>
      </c>
      <c r="C104" s="76">
        <v>25</v>
      </c>
      <c r="D104" s="76">
        <v>16</v>
      </c>
      <c r="E104" s="76">
        <v>1</v>
      </c>
      <c r="F104" s="74"/>
      <c r="G104" s="76">
        <v>11</v>
      </c>
      <c r="H104" s="76"/>
      <c r="I104" s="76"/>
      <c r="J104" s="74"/>
      <c r="K104" s="74"/>
      <c r="L104" s="74"/>
      <c r="M104" s="74">
        <v>53</v>
      </c>
      <c r="X104" s="52" t="s">
        <v>181</v>
      </c>
      <c r="Y104" s="74">
        <v>18</v>
      </c>
      <c r="Z104" s="74"/>
      <c r="AA104" s="74">
        <v>1</v>
      </c>
      <c r="AB104" s="74">
        <v>1</v>
      </c>
      <c r="AC104" s="74"/>
      <c r="AD104" s="74"/>
      <c r="AE104" s="74"/>
      <c r="AF104" s="74"/>
      <c r="AG104" s="74"/>
      <c r="AH104" s="74">
        <v>20</v>
      </c>
    </row>
    <row r="105" spans="2:34" x14ac:dyDescent="0.25">
      <c r="B105" s="6" t="s">
        <v>2178</v>
      </c>
      <c r="C105" s="76">
        <v>2</v>
      </c>
      <c r="D105" s="76">
        <v>6</v>
      </c>
      <c r="E105" s="76">
        <v>2</v>
      </c>
      <c r="F105" s="74"/>
      <c r="G105" s="76"/>
      <c r="H105" s="76"/>
      <c r="I105" s="76"/>
      <c r="J105" s="74"/>
      <c r="K105" s="74"/>
      <c r="L105" s="74"/>
      <c r="M105" s="74">
        <v>10</v>
      </c>
      <c r="X105" s="6" t="s">
        <v>182</v>
      </c>
      <c r="Y105" s="74">
        <v>6</v>
      </c>
      <c r="Z105" s="74">
        <v>1</v>
      </c>
      <c r="AA105" s="74">
        <v>2</v>
      </c>
      <c r="AB105" s="74">
        <v>1</v>
      </c>
      <c r="AC105" s="74"/>
      <c r="AD105" s="74"/>
      <c r="AE105" s="74"/>
      <c r="AF105" s="74"/>
      <c r="AG105" s="74"/>
      <c r="AH105" s="74">
        <v>10</v>
      </c>
    </row>
    <row r="106" spans="2:34" x14ac:dyDescent="0.25">
      <c r="B106" s="7" t="s">
        <v>2178</v>
      </c>
      <c r="C106" s="76">
        <v>2</v>
      </c>
      <c r="D106" s="76">
        <v>6</v>
      </c>
      <c r="E106" s="76">
        <v>2</v>
      </c>
      <c r="F106" s="74"/>
      <c r="G106" s="76"/>
      <c r="H106" s="76"/>
      <c r="I106" s="76"/>
      <c r="J106" s="74"/>
      <c r="K106" s="74"/>
      <c r="L106" s="74"/>
      <c r="M106" s="74">
        <v>10</v>
      </c>
      <c r="X106" s="6" t="s">
        <v>186</v>
      </c>
      <c r="Y106" s="74">
        <v>19</v>
      </c>
      <c r="Z106" s="74">
        <v>14</v>
      </c>
      <c r="AA106" s="74">
        <v>6</v>
      </c>
      <c r="AB106" s="74">
        <v>1</v>
      </c>
      <c r="AC106" s="74"/>
      <c r="AD106" s="74"/>
      <c r="AE106" s="74"/>
      <c r="AF106" s="74"/>
      <c r="AG106" s="74"/>
      <c r="AH106" s="74">
        <v>40</v>
      </c>
    </row>
    <row r="107" spans="2:34" x14ac:dyDescent="0.25">
      <c r="B107" s="6" t="s">
        <v>97</v>
      </c>
      <c r="C107" s="76"/>
      <c r="D107" s="76"/>
      <c r="E107" s="76"/>
      <c r="F107" s="74"/>
      <c r="G107" s="76"/>
      <c r="H107" s="76"/>
      <c r="I107" s="76"/>
      <c r="J107" s="74"/>
      <c r="K107" s="74"/>
      <c r="L107" s="74"/>
      <c r="M107" s="74"/>
      <c r="X107" s="6" t="s">
        <v>85</v>
      </c>
      <c r="Y107" s="74">
        <v>207</v>
      </c>
      <c r="Z107" s="74">
        <v>57</v>
      </c>
      <c r="AA107" s="74">
        <v>33</v>
      </c>
      <c r="AB107" s="74">
        <v>52</v>
      </c>
      <c r="AC107" s="74">
        <v>6</v>
      </c>
      <c r="AD107" s="74">
        <v>2</v>
      </c>
      <c r="AE107" s="74">
        <v>1</v>
      </c>
      <c r="AF107" s="74">
        <v>5</v>
      </c>
      <c r="AG107" s="74">
        <v>4</v>
      </c>
      <c r="AH107" s="74">
        <v>367</v>
      </c>
    </row>
    <row r="108" spans="2:34" x14ac:dyDescent="0.25">
      <c r="B108" s="7" t="s">
        <v>97</v>
      </c>
      <c r="C108" s="76"/>
      <c r="D108" s="76"/>
      <c r="E108" s="76"/>
      <c r="F108" s="74"/>
      <c r="G108" s="76"/>
      <c r="H108" s="76"/>
      <c r="I108" s="76"/>
      <c r="J108" s="74"/>
      <c r="K108" s="74"/>
      <c r="L108" s="74"/>
      <c r="M108" s="74"/>
      <c r="X108"/>
      <c r="Y108"/>
    </row>
    <row r="109" spans="2:34" x14ac:dyDescent="0.25">
      <c r="B109" s="6" t="s">
        <v>122</v>
      </c>
      <c r="C109" s="76">
        <v>66</v>
      </c>
      <c r="D109" s="76">
        <v>74</v>
      </c>
      <c r="E109" s="76">
        <v>15</v>
      </c>
      <c r="F109" s="74"/>
      <c r="G109" s="76">
        <v>44</v>
      </c>
      <c r="H109" s="76"/>
      <c r="I109" s="76">
        <v>1</v>
      </c>
      <c r="J109" s="74"/>
      <c r="K109" s="74">
        <v>3</v>
      </c>
      <c r="L109" s="74">
        <v>2</v>
      </c>
      <c r="M109" s="74">
        <v>205</v>
      </c>
      <c r="X109"/>
      <c r="Y109"/>
    </row>
    <row r="110" spans="2:34" x14ac:dyDescent="0.25">
      <c r="B110" s="7" t="s">
        <v>121</v>
      </c>
      <c r="C110" s="76">
        <v>23</v>
      </c>
      <c r="D110" s="76">
        <v>15</v>
      </c>
      <c r="E110" s="76">
        <v>2</v>
      </c>
      <c r="F110" s="74"/>
      <c r="G110" s="76">
        <v>15</v>
      </c>
      <c r="H110" s="76"/>
      <c r="I110" s="76"/>
      <c r="J110" s="74"/>
      <c r="K110" s="74"/>
      <c r="L110" s="74">
        <v>2</v>
      </c>
      <c r="M110" s="74">
        <v>57</v>
      </c>
      <c r="X110"/>
      <c r="Y110"/>
    </row>
    <row r="111" spans="2:34" x14ac:dyDescent="0.25">
      <c r="B111" s="7" t="s">
        <v>137</v>
      </c>
      <c r="C111" s="76">
        <v>31</v>
      </c>
      <c r="D111" s="76">
        <v>44</v>
      </c>
      <c r="E111" s="76">
        <v>12</v>
      </c>
      <c r="F111" s="74"/>
      <c r="G111" s="76">
        <v>17</v>
      </c>
      <c r="H111" s="76"/>
      <c r="I111" s="76">
        <v>1</v>
      </c>
      <c r="J111" s="74"/>
      <c r="K111" s="74">
        <v>3</v>
      </c>
      <c r="L111" s="74"/>
      <c r="M111" s="74">
        <v>108</v>
      </c>
      <c r="X111"/>
      <c r="Y111"/>
    </row>
    <row r="112" spans="2:34" x14ac:dyDescent="0.25">
      <c r="B112" s="7" t="s">
        <v>699</v>
      </c>
      <c r="C112" s="76">
        <v>12</v>
      </c>
      <c r="D112" s="76">
        <v>15</v>
      </c>
      <c r="E112" s="76">
        <v>1</v>
      </c>
      <c r="F112" s="74"/>
      <c r="G112" s="76">
        <v>11</v>
      </c>
      <c r="H112" s="76"/>
      <c r="I112" s="76"/>
      <c r="J112" s="74"/>
      <c r="K112" s="74"/>
      <c r="L112" s="74"/>
      <c r="M112" s="74">
        <v>39</v>
      </c>
      <c r="X112"/>
      <c r="Y112"/>
    </row>
    <row r="113" spans="2:34" x14ac:dyDescent="0.25">
      <c r="B113" s="7" t="s">
        <v>6534</v>
      </c>
      <c r="C113" s="76"/>
      <c r="D113" s="76"/>
      <c r="E113" s="76"/>
      <c r="F113" s="74"/>
      <c r="G113" s="76">
        <v>1</v>
      </c>
      <c r="H113" s="76"/>
      <c r="I113" s="76"/>
      <c r="J113" s="74"/>
      <c r="K113" s="74"/>
      <c r="L113" s="74"/>
      <c r="M113" s="74">
        <v>1</v>
      </c>
      <c r="X113"/>
      <c r="Y113"/>
    </row>
    <row r="114" spans="2:34" x14ac:dyDescent="0.25">
      <c r="B114" s="6" t="s">
        <v>123</v>
      </c>
      <c r="C114" s="76">
        <v>65</v>
      </c>
      <c r="D114" s="76">
        <v>17</v>
      </c>
      <c r="E114" s="76">
        <v>11</v>
      </c>
      <c r="F114" s="74"/>
      <c r="G114" s="76">
        <v>13</v>
      </c>
      <c r="H114" s="76">
        <v>2</v>
      </c>
      <c r="I114" s="76">
        <v>2</v>
      </c>
      <c r="J114" s="74"/>
      <c r="K114" s="74">
        <v>1</v>
      </c>
      <c r="L114" s="74">
        <v>1</v>
      </c>
      <c r="M114" s="74">
        <v>112</v>
      </c>
      <c r="X114"/>
      <c r="Y114"/>
    </row>
    <row r="115" spans="2:34" x14ac:dyDescent="0.25">
      <c r="B115" s="7" t="s">
        <v>693</v>
      </c>
      <c r="C115" s="76">
        <v>23</v>
      </c>
      <c r="D115" s="76">
        <v>8</v>
      </c>
      <c r="E115" s="76">
        <v>3</v>
      </c>
      <c r="F115" s="74"/>
      <c r="G115" s="76">
        <v>6</v>
      </c>
      <c r="H115" s="76">
        <v>2</v>
      </c>
      <c r="I115" s="76">
        <v>2</v>
      </c>
      <c r="J115" s="74"/>
      <c r="K115" s="74"/>
      <c r="L115" s="74">
        <v>1</v>
      </c>
      <c r="M115" s="74">
        <v>45</v>
      </c>
      <c r="X115" s="3" t="s">
        <v>18</v>
      </c>
      <c r="Y115" s="5" t="s">
        <v>91</v>
      </c>
    </row>
    <row r="116" spans="2:34" x14ac:dyDescent="0.25">
      <c r="B116" s="7" t="s">
        <v>1390</v>
      </c>
      <c r="C116" s="76">
        <v>8</v>
      </c>
      <c r="D116" s="76">
        <v>4</v>
      </c>
      <c r="E116" s="76">
        <v>1</v>
      </c>
      <c r="F116" s="74"/>
      <c r="G116" s="76">
        <v>1</v>
      </c>
      <c r="H116" s="76"/>
      <c r="I116" s="76"/>
      <c r="J116" s="74"/>
      <c r="K116" s="74">
        <v>1</v>
      </c>
      <c r="L116" s="74"/>
      <c r="M116" s="74">
        <v>15</v>
      </c>
    </row>
    <row r="117" spans="2:34" x14ac:dyDescent="0.25">
      <c r="B117" s="7" t="s">
        <v>156</v>
      </c>
      <c r="C117" s="76">
        <v>31</v>
      </c>
      <c r="D117" s="76">
        <v>5</v>
      </c>
      <c r="E117" s="76">
        <v>7</v>
      </c>
      <c r="F117" s="74"/>
      <c r="G117" s="76">
        <v>3</v>
      </c>
      <c r="H117" s="76"/>
      <c r="I117" s="76"/>
      <c r="J117" s="74"/>
      <c r="K117" s="74"/>
      <c r="L117" s="74"/>
      <c r="M117" s="74">
        <v>46</v>
      </c>
      <c r="X117" s="3" t="s">
        <v>68</v>
      </c>
      <c r="Y117" s="3" t="s">
        <v>101</v>
      </c>
      <c r="Z117" s="5"/>
      <c r="AA117" s="27"/>
      <c r="AB117"/>
      <c r="AC117"/>
      <c r="AD117"/>
      <c r="AE117"/>
      <c r="AF117"/>
      <c r="AG117"/>
      <c r="AH117"/>
    </row>
    <row r="118" spans="2:34" x14ac:dyDescent="0.25">
      <c r="B118" s="7" t="s">
        <v>707</v>
      </c>
      <c r="C118" s="76">
        <v>3</v>
      </c>
      <c r="D118" s="76"/>
      <c r="E118" s="76"/>
      <c r="F118" s="74"/>
      <c r="G118" s="76">
        <v>3</v>
      </c>
      <c r="H118" s="76"/>
      <c r="I118" s="76"/>
      <c r="J118" s="74"/>
      <c r="K118" s="74"/>
      <c r="L118" s="74"/>
      <c r="M118" s="74">
        <v>6</v>
      </c>
      <c r="X118" s="5"/>
      <c r="Y118" s="5" t="s">
        <v>35</v>
      </c>
      <c r="Z118" s="5"/>
      <c r="AA118" s="2" t="s">
        <v>85</v>
      </c>
      <c r="AB118"/>
      <c r="AC118"/>
      <c r="AD118"/>
      <c r="AE118"/>
      <c r="AF118"/>
      <c r="AG118"/>
      <c r="AH118"/>
    </row>
    <row r="119" spans="2:34" x14ac:dyDescent="0.25">
      <c r="B119" s="6" t="s">
        <v>364</v>
      </c>
      <c r="C119" s="76">
        <v>22</v>
      </c>
      <c r="D119" s="76">
        <v>19</v>
      </c>
      <c r="E119" s="76">
        <v>2</v>
      </c>
      <c r="F119" s="74"/>
      <c r="G119" s="76">
        <v>3</v>
      </c>
      <c r="H119" s="76"/>
      <c r="I119" s="76"/>
      <c r="J119" s="74">
        <v>1</v>
      </c>
      <c r="K119" s="74">
        <v>1</v>
      </c>
      <c r="L119" s="74"/>
      <c r="M119" s="74">
        <v>48</v>
      </c>
      <c r="X119" s="29" t="s">
        <v>84</v>
      </c>
      <c r="Y119" s="5" t="s">
        <v>47</v>
      </c>
      <c r="Z119" s="5" t="s">
        <v>30</v>
      </c>
      <c r="AA119" s="2"/>
      <c r="AB119"/>
      <c r="AC119"/>
      <c r="AD119"/>
      <c r="AE119"/>
      <c r="AF119"/>
      <c r="AG119"/>
      <c r="AH119"/>
    </row>
    <row r="120" spans="2:34" x14ac:dyDescent="0.25">
      <c r="B120" s="7" t="s">
        <v>364</v>
      </c>
      <c r="C120" s="76">
        <v>22</v>
      </c>
      <c r="D120" s="76">
        <v>19</v>
      </c>
      <c r="E120" s="76">
        <v>2</v>
      </c>
      <c r="F120" s="74"/>
      <c r="G120" s="76">
        <v>3</v>
      </c>
      <c r="H120" s="76"/>
      <c r="I120" s="76"/>
      <c r="J120" s="74">
        <v>1</v>
      </c>
      <c r="K120" s="74">
        <v>1</v>
      </c>
      <c r="L120" s="74"/>
      <c r="M120" s="74">
        <v>48</v>
      </c>
      <c r="X120" s="52" t="s">
        <v>142</v>
      </c>
      <c r="Y120" s="74">
        <v>24</v>
      </c>
      <c r="Z120" s="74">
        <v>1</v>
      </c>
      <c r="AA120" s="74">
        <v>25</v>
      </c>
      <c r="AB120"/>
      <c r="AC120"/>
      <c r="AD120"/>
      <c r="AE120"/>
      <c r="AF120"/>
      <c r="AG120"/>
      <c r="AH120"/>
    </row>
    <row r="121" spans="2:34" x14ac:dyDescent="0.25">
      <c r="B121" s="6" t="s">
        <v>405</v>
      </c>
      <c r="C121" s="76">
        <v>32</v>
      </c>
      <c r="D121" s="76">
        <v>26</v>
      </c>
      <c r="E121" s="76">
        <v>12</v>
      </c>
      <c r="F121" s="74"/>
      <c r="G121" s="76">
        <v>18</v>
      </c>
      <c r="H121" s="76">
        <v>2</v>
      </c>
      <c r="I121" s="76">
        <v>1</v>
      </c>
      <c r="J121" s="74">
        <v>1</v>
      </c>
      <c r="K121" s="74">
        <v>2</v>
      </c>
      <c r="L121" s="74"/>
      <c r="M121" s="74">
        <v>94</v>
      </c>
      <c r="X121" s="52" t="s">
        <v>739</v>
      </c>
      <c r="Y121" s="74">
        <v>11</v>
      </c>
      <c r="Z121" s="74">
        <v>5</v>
      </c>
      <c r="AA121" s="74">
        <v>16</v>
      </c>
      <c r="AB121"/>
      <c r="AC121"/>
      <c r="AD121"/>
      <c r="AE121"/>
      <c r="AF121"/>
      <c r="AG121"/>
      <c r="AH121"/>
    </row>
    <row r="122" spans="2:34" x14ac:dyDescent="0.25">
      <c r="B122" s="7" t="s">
        <v>1917</v>
      </c>
      <c r="C122" s="76">
        <v>4</v>
      </c>
      <c r="D122" s="76">
        <v>2</v>
      </c>
      <c r="E122" s="76"/>
      <c r="F122" s="74"/>
      <c r="G122" s="76">
        <v>2</v>
      </c>
      <c r="H122" s="76"/>
      <c r="I122" s="76"/>
      <c r="J122" s="74"/>
      <c r="K122" s="74">
        <v>1</v>
      </c>
      <c r="L122" s="74"/>
      <c r="M122" s="74">
        <v>9</v>
      </c>
      <c r="X122" s="52" t="s">
        <v>146</v>
      </c>
      <c r="Y122" s="74">
        <v>24</v>
      </c>
      <c r="Z122" s="74">
        <v>5</v>
      </c>
      <c r="AA122" s="74">
        <v>29</v>
      </c>
      <c r="AB122"/>
      <c r="AC122"/>
      <c r="AD122"/>
      <c r="AE122"/>
      <c r="AF122"/>
      <c r="AG122"/>
      <c r="AH122"/>
    </row>
    <row r="123" spans="2:34" x14ac:dyDescent="0.25">
      <c r="B123" s="7" t="s">
        <v>404</v>
      </c>
      <c r="C123" s="76">
        <v>20</v>
      </c>
      <c r="D123" s="76">
        <v>18</v>
      </c>
      <c r="E123" s="76">
        <v>11</v>
      </c>
      <c r="F123" s="74"/>
      <c r="G123" s="76">
        <v>14</v>
      </c>
      <c r="H123" s="76">
        <v>1</v>
      </c>
      <c r="I123" s="76">
        <v>1</v>
      </c>
      <c r="J123" s="74"/>
      <c r="K123" s="74">
        <v>1</v>
      </c>
      <c r="L123" s="74"/>
      <c r="M123" s="74">
        <v>66</v>
      </c>
      <c r="X123" s="52" t="s">
        <v>143</v>
      </c>
      <c r="Y123" s="74">
        <v>17</v>
      </c>
      <c r="Z123" s="74">
        <v>4</v>
      </c>
      <c r="AA123" s="74">
        <v>21</v>
      </c>
      <c r="AB123"/>
      <c r="AC123"/>
      <c r="AD123"/>
      <c r="AE123"/>
      <c r="AF123"/>
      <c r="AG123"/>
      <c r="AH123"/>
    </row>
    <row r="124" spans="2:34" x14ac:dyDescent="0.25">
      <c r="B124" s="7" t="s">
        <v>741</v>
      </c>
      <c r="C124" s="76">
        <v>8</v>
      </c>
      <c r="D124" s="76">
        <v>6</v>
      </c>
      <c r="E124" s="76">
        <v>1</v>
      </c>
      <c r="F124" s="74"/>
      <c r="G124" s="76">
        <v>2</v>
      </c>
      <c r="H124" s="76"/>
      <c r="I124" s="76"/>
      <c r="J124" s="74"/>
      <c r="K124" s="74"/>
      <c r="L124" s="74"/>
      <c r="M124" s="74">
        <v>17</v>
      </c>
      <c r="X124" s="52" t="s">
        <v>144</v>
      </c>
      <c r="Y124" s="74">
        <v>31</v>
      </c>
      <c r="Z124" s="74">
        <v>9</v>
      </c>
      <c r="AA124" s="74">
        <v>40</v>
      </c>
      <c r="AB124"/>
      <c r="AC124"/>
      <c r="AD124"/>
      <c r="AE124"/>
      <c r="AF124"/>
      <c r="AG124"/>
      <c r="AH124"/>
    </row>
    <row r="125" spans="2:34" x14ac:dyDescent="0.25">
      <c r="B125" s="7" t="s">
        <v>2096</v>
      </c>
      <c r="C125" s="76"/>
      <c r="D125" s="76"/>
      <c r="E125" s="76"/>
      <c r="F125" s="74"/>
      <c r="G125" s="76"/>
      <c r="H125" s="76"/>
      <c r="I125" s="76"/>
      <c r="J125" s="74">
        <v>1</v>
      </c>
      <c r="K125" s="74"/>
      <c r="L125" s="74"/>
      <c r="M125" s="74">
        <v>1</v>
      </c>
      <c r="X125" s="52" t="s">
        <v>151</v>
      </c>
      <c r="Y125" s="74">
        <v>44</v>
      </c>
      <c r="Z125" s="74">
        <v>16</v>
      </c>
      <c r="AA125" s="74">
        <v>60</v>
      </c>
      <c r="AB125"/>
      <c r="AC125"/>
      <c r="AD125"/>
      <c r="AE125"/>
      <c r="AF125"/>
      <c r="AG125"/>
      <c r="AH125"/>
    </row>
    <row r="126" spans="2:34" x14ac:dyDescent="0.25">
      <c r="B126" s="7" t="s">
        <v>2037</v>
      </c>
      <c r="C126" s="76"/>
      <c r="D126" s="76"/>
      <c r="E126" s="76"/>
      <c r="F126" s="74"/>
      <c r="G126" s="76"/>
      <c r="H126" s="76">
        <v>1</v>
      </c>
      <c r="I126" s="76"/>
      <c r="J126" s="74"/>
      <c r="K126" s="74"/>
      <c r="L126" s="74"/>
      <c r="M126" s="74">
        <v>1</v>
      </c>
      <c r="X126" s="52" t="s">
        <v>165</v>
      </c>
      <c r="Y126" s="74">
        <v>77</v>
      </c>
      <c r="Z126" s="74">
        <v>30</v>
      </c>
      <c r="AA126" s="74">
        <v>107</v>
      </c>
      <c r="AB126"/>
      <c r="AC126"/>
      <c r="AD126"/>
      <c r="AE126"/>
      <c r="AF126"/>
      <c r="AG126"/>
      <c r="AH126"/>
    </row>
    <row r="127" spans="2:34" x14ac:dyDescent="0.25">
      <c r="B127" s="6" t="s">
        <v>537</v>
      </c>
      <c r="C127" s="76">
        <v>32</v>
      </c>
      <c r="D127" s="76">
        <v>3</v>
      </c>
      <c r="E127" s="76">
        <v>6</v>
      </c>
      <c r="F127" s="74"/>
      <c r="G127" s="76">
        <v>1</v>
      </c>
      <c r="H127" s="76">
        <v>1</v>
      </c>
      <c r="I127" s="76">
        <v>1</v>
      </c>
      <c r="J127" s="74"/>
      <c r="K127" s="74">
        <v>1</v>
      </c>
      <c r="L127" s="74"/>
      <c r="M127" s="74">
        <v>45</v>
      </c>
      <c r="X127" s="52" t="s">
        <v>172</v>
      </c>
      <c r="Y127" s="74">
        <v>63</v>
      </c>
      <c r="Z127" s="74">
        <v>20</v>
      </c>
      <c r="AA127" s="74">
        <v>83</v>
      </c>
      <c r="AB127"/>
      <c r="AC127"/>
      <c r="AD127"/>
      <c r="AE127"/>
      <c r="AF127"/>
      <c r="AG127"/>
      <c r="AH127"/>
    </row>
    <row r="128" spans="2:34" x14ac:dyDescent="0.25">
      <c r="B128" s="7" t="s">
        <v>2407</v>
      </c>
      <c r="C128" s="76">
        <v>2</v>
      </c>
      <c r="D128" s="76">
        <v>1</v>
      </c>
      <c r="E128" s="76"/>
      <c r="F128" s="74"/>
      <c r="G128" s="76"/>
      <c r="H128" s="76"/>
      <c r="I128" s="76"/>
      <c r="J128" s="74"/>
      <c r="K128" s="74"/>
      <c r="L128" s="74"/>
      <c r="M128" s="74">
        <v>3</v>
      </c>
      <c r="X128" s="52" t="s">
        <v>177</v>
      </c>
      <c r="Y128" s="74">
        <v>39</v>
      </c>
      <c r="Z128" s="74">
        <v>9</v>
      </c>
      <c r="AA128" s="74">
        <v>48</v>
      </c>
      <c r="AB128"/>
      <c r="AC128"/>
      <c r="AD128"/>
      <c r="AE128"/>
      <c r="AF128"/>
      <c r="AG128"/>
      <c r="AH128"/>
    </row>
    <row r="129" spans="2:34" x14ac:dyDescent="0.25">
      <c r="B129" s="7" t="s">
        <v>827</v>
      </c>
      <c r="C129" s="76">
        <v>7</v>
      </c>
      <c r="D129" s="76"/>
      <c r="E129" s="76">
        <v>1</v>
      </c>
      <c r="F129" s="74"/>
      <c r="G129" s="76"/>
      <c r="H129" s="76"/>
      <c r="I129" s="76"/>
      <c r="J129" s="74"/>
      <c r="K129" s="74">
        <v>1</v>
      </c>
      <c r="L129" s="74"/>
      <c r="M129" s="74">
        <v>9</v>
      </c>
      <c r="X129" s="52" t="s">
        <v>181</v>
      </c>
      <c r="Y129" s="74">
        <v>37</v>
      </c>
      <c r="Z129" s="74">
        <v>14</v>
      </c>
      <c r="AA129" s="74">
        <v>51</v>
      </c>
      <c r="AB129"/>
      <c r="AC129"/>
      <c r="AD129"/>
      <c r="AE129"/>
      <c r="AF129"/>
      <c r="AG129"/>
      <c r="AH129"/>
    </row>
    <row r="130" spans="2:34" x14ac:dyDescent="0.25">
      <c r="B130" s="7" t="s">
        <v>557</v>
      </c>
      <c r="C130" s="76">
        <v>4</v>
      </c>
      <c r="D130" s="76"/>
      <c r="E130" s="76"/>
      <c r="F130" s="74"/>
      <c r="G130" s="76"/>
      <c r="H130" s="76"/>
      <c r="I130" s="76"/>
      <c r="J130" s="74"/>
      <c r="K130" s="74"/>
      <c r="L130" s="74"/>
      <c r="M130" s="74">
        <v>4</v>
      </c>
      <c r="X130" s="6" t="s">
        <v>182</v>
      </c>
      <c r="Y130" s="74">
        <v>18</v>
      </c>
      <c r="Z130" s="74">
        <v>1</v>
      </c>
      <c r="AA130" s="74">
        <v>19</v>
      </c>
      <c r="AB130"/>
      <c r="AC130"/>
      <c r="AD130"/>
      <c r="AE130"/>
      <c r="AF130"/>
      <c r="AG130"/>
      <c r="AH130"/>
    </row>
    <row r="131" spans="2:34" x14ac:dyDescent="0.25">
      <c r="B131" s="7" t="s">
        <v>536</v>
      </c>
      <c r="C131" s="76">
        <v>4</v>
      </c>
      <c r="D131" s="76">
        <v>2</v>
      </c>
      <c r="E131" s="76"/>
      <c r="F131" s="74"/>
      <c r="G131" s="76"/>
      <c r="H131" s="76"/>
      <c r="I131" s="76"/>
      <c r="J131" s="74"/>
      <c r="K131" s="74"/>
      <c r="L131" s="74"/>
      <c r="M131" s="74">
        <v>6</v>
      </c>
      <c r="X131" s="6" t="s">
        <v>186</v>
      </c>
      <c r="Y131" s="74">
        <v>28</v>
      </c>
      <c r="Z131" s="74">
        <v>6</v>
      </c>
      <c r="AA131" s="74">
        <v>34</v>
      </c>
      <c r="AB131"/>
      <c r="AC131"/>
      <c r="AD131"/>
      <c r="AE131"/>
      <c r="AF131"/>
      <c r="AG131"/>
      <c r="AH131"/>
    </row>
    <row r="132" spans="2:34" x14ac:dyDescent="0.25">
      <c r="B132" s="7" t="s">
        <v>654</v>
      </c>
      <c r="C132" s="76">
        <v>7</v>
      </c>
      <c r="D132" s="76"/>
      <c r="E132" s="76">
        <v>3</v>
      </c>
      <c r="F132" s="74"/>
      <c r="G132" s="76"/>
      <c r="H132" s="76"/>
      <c r="I132" s="76">
        <v>1</v>
      </c>
      <c r="J132" s="74"/>
      <c r="K132" s="74"/>
      <c r="L132" s="74"/>
      <c r="M132" s="74">
        <v>11</v>
      </c>
      <c r="X132" s="6" t="s">
        <v>85</v>
      </c>
      <c r="Y132" s="74">
        <v>413</v>
      </c>
      <c r="Z132" s="74">
        <v>120</v>
      </c>
      <c r="AA132" s="74">
        <v>533</v>
      </c>
      <c r="AB132"/>
    </row>
    <row r="133" spans="2:34" x14ac:dyDescent="0.25">
      <c r="B133" s="7" t="s">
        <v>1255</v>
      </c>
      <c r="C133" s="76">
        <v>3</v>
      </c>
      <c r="D133" s="76"/>
      <c r="E133" s="76"/>
      <c r="F133" s="74"/>
      <c r="G133" s="76">
        <v>1</v>
      </c>
      <c r="H133" s="76">
        <v>1</v>
      </c>
      <c r="I133" s="76"/>
      <c r="J133" s="74"/>
      <c r="K133" s="74"/>
      <c r="L133" s="74"/>
      <c r="M133" s="74">
        <v>5</v>
      </c>
    </row>
    <row r="134" spans="2:34" x14ac:dyDescent="0.25">
      <c r="B134" s="7" t="s">
        <v>2922</v>
      </c>
      <c r="C134" s="76">
        <v>1</v>
      </c>
      <c r="D134" s="76"/>
      <c r="E134" s="76"/>
      <c r="F134" s="74"/>
      <c r="G134" s="76"/>
      <c r="H134" s="76"/>
      <c r="I134" s="76"/>
      <c r="J134" s="74"/>
      <c r="K134" s="74"/>
      <c r="L134" s="74"/>
      <c r="M134" s="74">
        <v>1</v>
      </c>
    </row>
    <row r="135" spans="2:34" x14ac:dyDescent="0.25">
      <c r="B135" s="7" t="s">
        <v>2877</v>
      </c>
      <c r="C135" s="76">
        <v>3</v>
      </c>
      <c r="D135" s="76"/>
      <c r="E135" s="76"/>
      <c r="F135" s="74"/>
      <c r="G135" s="76"/>
      <c r="H135" s="76"/>
      <c r="I135" s="76"/>
      <c r="J135" s="74"/>
      <c r="K135" s="74"/>
      <c r="L135" s="74"/>
      <c r="M135" s="74">
        <v>3</v>
      </c>
    </row>
    <row r="136" spans="2:34" x14ac:dyDescent="0.25">
      <c r="B136" s="7" t="s">
        <v>552</v>
      </c>
      <c r="C136" s="76">
        <v>1</v>
      </c>
      <c r="D136" s="76"/>
      <c r="E136" s="76">
        <v>2</v>
      </c>
      <c r="F136" s="74"/>
      <c r="G136" s="76"/>
      <c r="H136" s="76"/>
      <c r="I136" s="76"/>
      <c r="J136" s="74"/>
      <c r="K136" s="74"/>
      <c r="L136" s="74"/>
      <c r="M136" s="74">
        <v>3</v>
      </c>
      <c r="X136" s="3" t="s">
        <v>18</v>
      </c>
      <c r="Y136" s="5" t="s">
        <v>161</v>
      </c>
    </row>
    <row r="137" spans="2:34" x14ac:dyDescent="0.25">
      <c r="B137" s="6" t="s">
        <v>587</v>
      </c>
      <c r="C137" s="76">
        <v>8</v>
      </c>
      <c r="D137" s="76">
        <v>3</v>
      </c>
      <c r="E137" s="76">
        <v>1</v>
      </c>
      <c r="F137" s="74"/>
      <c r="G137" s="76">
        <v>1</v>
      </c>
      <c r="H137" s="76"/>
      <c r="I137" s="76"/>
      <c r="J137" s="74"/>
      <c r="K137" s="74"/>
      <c r="L137" s="74"/>
      <c r="M137" s="74">
        <v>13</v>
      </c>
    </row>
    <row r="138" spans="2:34" x14ac:dyDescent="0.25">
      <c r="B138" s="7" t="s">
        <v>668</v>
      </c>
      <c r="C138" s="76">
        <v>2</v>
      </c>
      <c r="D138" s="76"/>
      <c r="E138" s="76"/>
      <c r="F138" s="74"/>
      <c r="G138" s="76"/>
      <c r="H138" s="76"/>
      <c r="I138" s="76"/>
      <c r="J138" s="74"/>
      <c r="K138" s="74"/>
      <c r="L138" s="74"/>
      <c r="M138" s="74">
        <v>2</v>
      </c>
      <c r="X138" s="3" t="s">
        <v>68</v>
      </c>
      <c r="Y138" s="3" t="s">
        <v>101</v>
      </c>
      <c r="Z138" s="5"/>
      <c r="AA138" s="27"/>
    </row>
    <row r="139" spans="2:34" x14ac:dyDescent="0.25">
      <c r="B139" s="7" t="s">
        <v>586</v>
      </c>
      <c r="C139" s="76">
        <v>6</v>
      </c>
      <c r="D139" s="76">
        <v>3</v>
      </c>
      <c r="E139" s="76">
        <v>1</v>
      </c>
      <c r="F139" s="74"/>
      <c r="G139" s="76">
        <v>1</v>
      </c>
      <c r="H139" s="76"/>
      <c r="I139" s="76"/>
      <c r="J139" s="74"/>
      <c r="K139" s="74"/>
      <c r="L139" s="74"/>
      <c r="M139" s="74">
        <v>11</v>
      </c>
      <c r="X139" s="5"/>
      <c r="Y139" s="5" t="s">
        <v>35</v>
      </c>
      <c r="Z139" s="5"/>
      <c r="AA139" s="2" t="s">
        <v>85</v>
      </c>
    </row>
    <row r="140" spans="2:34" x14ac:dyDescent="0.25">
      <c r="B140" s="6" t="s">
        <v>305</v>
      </c>
      <c r="C140" s="76">
        <v>3</v>
      </c>
      <c r="D140" s="76"/>
      <c r="E140" s="76"/>
      <c r="F140" s="74"/>
      <c r="G140" s="76">
        <v>1</v>
      </c>
      <c r="H140" s="76"/>
      <c r="I140" s="76"/>
      <c r="J140" s="74"/>
      <c r="K140" s="74"/>
      <c r="L140" s="74"/>
      <c r="M140" s="74">
        <v>4</v>
      </c>
      <c r="X140" s="29" t="s">
        <v>84</v>
      </c>
      <c r="Y140" s="5" t="s">
        <v>47</v>
      </c>
      <c r="Z140" s="5" t="s">
        <v>30</v>
      </c>
      <c r="AA140" s="2"/>
    </row>
    <row r="141" spans="2:34" x14ac:dyDescent="0.25">
      <c r="B141" s="7" t="s">
        <v>305</v>
      </c>
      <c r="C141" s="76">
        <v>3</v>
      </c>
      <c r="D141" s="76"/>
      <c r="E141" s="76"/>
      <c r="F141" s="74"/>
      <c r="G141" s="76">
        <v>1</v>
      </c>
      <c r="H141" s="76"/>
      <c r="I141" s="76"/>
      <c r="J141" s="74"/>
      <c r="K141" s="74"/>
      <c r="L141" s="74"/>
      <c r="M141" s="74">
        <v>4</v>
      </c>
      <c r="X141" s="52" t="s">
        <v>142</v>
      </c>
      <c r="Y141" s="74">
        <v>11</v>
      </c>
      <c r="Z141" s="74">
        <v>1</v>
      </c>
      <c r="AA141" s="74">
        <v>12</v>
      </c>
    </row>
    <row r="142" spans="2:34" x14ac:dyDescent="0.25">
      <c r="B142" s="6" t="s">
        <v>5293</v>
      </c>
      <c r="C142" s="76"/>
      <c r="D142" s="76"/>
      <c r="E142" s="76">
        <v>1</v>
      </c>
      <c r="F142" s="74"/>
      <c r="G142" s="76"/>
      <c r="H142" s="76"/>
      <c r="I142" s="76"/>
      <c r="J142" s="74"/>
      <c r="K142" s="74"/>
      <c r="L142" s="74"/>
      <c r="M142" s="74">
        <v>1</v>
      </c>
      <c r="X142" s="52" t="s">
        <v>739</v>
      </c>
      <c r="Y142" s="74">
        <v>4</v>
      </c>
      <c r="Z142" s="74"/>
      <c r="AA142" s="74">
        <v>4</v>
      </c>
    </row>
    <row r="143" spans="2:34" x14ac:dyDescent="0.25">
      <c r="B143" s="7" t="s">
        <v>5293</v>
      </c>
      <c r="C143" s="76"/>
      <c r="D143" s="76"/>
      <c r="E143" s="76">
        <v>1</v>
      </c>
      <c r="F143" s="74"/>
      <c r="G143" s="76"/>
      <c r="H143" s="76"/>
      <c r="I143" s="76"/>
      <c r="J143" s="74"/>
      <c r="K143" s="74"/>
      <c r="L143" s="74"/>
      <c r="M143" s="74">
        <v>1</v>
      </c>
      <c r="X143" s="52" t="s">
        <v>146</v>
      </c>
      <c r="Y143" s="74">
        <v>11</v>
      </c>
      <c r="Z143" s="74">
        <v>3</v>
      </c>
      <c r="AA143" s="74">
        <v>14</v>
      </c>
    </row>
    <row r="144" spans="2:34" x14ac:dyDescent="0.25">
      <c r="B144" s="6" t="s">
        <v>5032</v>
      </c>
      <c r="C144" s="76">
        <v>1</v>
      </c>
      <c r="D144" s="76"/>
      <c r="E144" s="76">
        <v>1</v>
      </c>
      <c r="F144" s="74"/>
      <c r="G144" s="76"/>
      <c r="H144" s="76"/>
      <c r="I144" s="76"/>
      <c r="J144" s="74"/>
      <c r="K144" s="74"/>
      <c r="L144" s="74"/>
      <c r="M144" s="74">
        <v>2</v>
      </c>
      <c r="X144" s="52" t="s">
        <v>143</v>
      </c>
      <c r="Y144" s="74">
        <v>10</v>
      </c>
      <c r="Z144" s="74">
        <v>2</v>
      </c>
      <c r="AA144" s="74">
        <v>12</v>
      </c>
    </row>
    <row r="145" spans="2:27" x14ac:dyDescent="0.25">
      <c r="B145" s="7" t="s">
        <v>5032</v>
      </c>
      <c r="C145" s="76">
        <v>1</v>
      </c>
      <c r="D145" s="76"/>
      <c r="E145" s="76">
        <v>1</v>
      </c>
      <c r="F145" s="74"/>
      <c r="G145" s="76"/>
      <c r="H145" s="76"/>
      <c r="I145" s="76"/>
      <c r="J145" s="74"/>
      <c r="K145" s="74"/>
      <c r="L145" s="74"/>
      <c r="M145" s="74">
        <v>2</v>
      </c>
      <c r="X145" s="52" t="s">
        <v>144</v>
      </c>
      <c r="Y145" s="74">
        <v>20</v>
      </c>
      <c r="Z145" s="74">
        <v>9</v>
      </c>
      <c r="AA145" s="74">
        <v>29</v>
      </c>
    </row>
    <row r="146" spans="2:27" x14ac:dyDescent="0.25">
      <c r="B146" s="6" t="s">
        <v>85</v>
      </c>
      <c r="C146" s="76">
        <v>533</v>
      </c>
      <c r="D146" s="76">
        <v>404</v>
      </c>
      <c r="E146" s="76">
        <v>122</v>
      </c>
      <c r="F146" s="74"/>
      <c r="G146" s="76">
        <v>161</v>
      </c>
      <c r="H146" s="76">
        <v>26</v>
      </c>
      <c r="I146" s="76">
        <v>10</v>
      </c>
      <c r="J146" s="74">
        <v>2</v>
      </c>
      <c r="K146" s="74">
        <v>14</v>
      </c>
      <c r="L146" s="74">
        <v>8</v>
      </c>
      <c r="M146" s="74">
        <v>1280</v>
      </c>
      <c r="X146" s="52" t="s">
        <v>151</v>
      </c>
      <c r="Y146" s="74">
        <v>24</v>
      </c>
      <c r="Z146" s="74">
        <v>10</v>
      </c>
      <c r="AA146" s="74">
        <v>34</v>
      </c>
    </row>
    <row r="147" spans="2:27" x14ac:dyDescent="0.25">
      <c r="B147"/>
      <c r="C147"/>
      <c r="D147"/>
      <c r="E147"/>
      <c r="F147"/>
      <c r="G147"/>
      <c r="H147"/>
      <c r="I147"/>
      <c r="J147"/>
      <c r="K147"/>
      <c r="L147"/>
      <c r="M147"/>
      <c r="X147" s="52" t="s">
        <v>165</v>
      </c>
      <c r="Y147" s="74">
        <v>50</v>
      </c>
      <c r="Z147" s="74">
        <v>18</v>
      </c>
      <c r="AA147" s="74">
        <v>68</v>
      </c>
    </row>
    <row r="148" spans="2:27" x14ac:dyDescent="0.25">
      <c r="B148"/>
      <c r="C148"/>
      <c r="D148"/>
      <c r="E148"/>
      <c r="F148"/>
      <c r="G148"/>
      <c r="H148"/>
      <c r="I148"/>
      <c r="J148"/>
      <c r="K148"/>
      <c r="L148"/>
      <c r="M148"/>
      <c r="X148" s="52" t="s">
        <v>172</v>
      </c>
      <c r="Y148" s="74">
        <v>47</v>
      </c>
      <c r="Z148" s="74">
        <v>13</v>
      </c>
      <c r="AA148" s="74">
        <v>60</v>
      </c>
    </row>
    <row r="149" spans="2:27" x14ac:dyDescent="0.25">
      <c r="B149"/>
      <c r="C149"/>
      <c r="D149"/>
      <c r="E149"/>
      <c r="F149"/>
      <c r="G149"/>
      <c r="H149"/>
      <c r="I149"/>
      <c r="J149"/>
      <c r="K149"/>
      <c r="L149"/>
      <c r="M149"/>
      <c r="X149" s="52" t="s">
        <v>177</v>
      </c>
      <c r="Y149" s="74">
        <v>26</v>
      </c>
      <c r="Z149" s="74">
        <v>6</v>
      </c>
      <c r="AA149" s="74">
        <v>32</v>
      </c>
    </row>
    <row r="150" spans="2:27" x14ac:dyDescent="0.25">
      <c r="B150"/>
      <c r="C150"/>
      <c r="D150"/>
      <c r="E150"/>
      <c r="F150"/>
      <c r="G150"/>
      <c r="H150"/>
      <c r="I150"/>
      <c r="J150"/>
      <c r="K150"/>
      <c r="L150"/>
      <c r="M150"/>
      <c r="X150" s="52" t="s">
        <v>181</v>
      </c>
      <c r="Y150" s="74">
        <v>23</v>
      </c>
      <c r="Z150" s="74">
        <v>10</v>
      </c>
      <c r="AA150" s="74">
        <v>33</v>
      </c>
    </row>
    <row r="151" spans="2:27" x14ac:dyDescent="0.25">
      <c r="B151"/>
      <c r="C151"/>
      <c r="D151"/>
      <c r="E151"/>
      <c r="F151"/>
      <c r="G151"/>
      <c r="H151"/>
      <c r="I151"/>
      <c r="J151"/>
      <c r="K151"/>
      <c r="L151"/>
      <c r="M151"/>
      <c r="X151" s="6" t="s">
        <v>182</v>
      </c>
      <c r="Y151" s="74">
        <v>12</v>
      </c>
      <c r="Z151" s="74">
        <v>1</v>
      </c>
      <c r="AA151" s="74">
        <v>13</v>
      </c>
    </row>
    <row r="152" spans="2:27" x14ac:dyDescent="0.25">
      <c r="B152"/>
      <c r="C152"/>
      <c r="D152"/>
      <c r="E152"/>
      <c r="F152"/>
      <c r="G152"/>
      <c r="H152"/>
      <c r="I152"/>
      <c r="J152"/>
      <c r="K152"/>
      <c r="L152"/>
      <c r="M152"/>
      <c r="X152" s="6" t="s">
        <v>186</v>
      </c>
      <c r="Y152" s="74">
        <v>13</v>
      </c>
      <c r="Z152" s="74">
        <v>2</v>
      </c>
      <c r="AA152" s="74">
        <v>15</v>
      </c>
    </row>
    <row r="153" spans="2:27" x14ac:dyDescent="0.25">
      <c r="B153"/>
      <c r="C153" s="8"/>
      <c r="X153" s="6" t="s">
        <v>85</v>
      </c>
      <c r="Y153" s="74">
        <v>251</v>
      </c>
      <c r="Z153" s="74">
        <v>75</v>
      </c>
      <c r="AA153" s="74">
        <v>326</v>
      </c>
    </row>
    <row r="154" spans="2:27" x14ac:dyDescent="0.25">
      <c r="B154"/>
      <c r="C154" s="8"/>
    </row>
    <row r="155" spans="2:27" x14ac:dyDescent="0.25">
      <c r="B155"/>
      <c r="C155" s="8"/>
    </row>
    <row r="156" spans="2:27" x14ac:dyDescent="0.25">
      <c r="B156"/>
      <c r="C156" s="8"/>
    </row>
    <row r="157" spans="2:27" x14ac:dyDescent="0.25">
      <c r="B157" s="3" t="s">
        <v>5</v>
      </c>
      <c r="C157" s="5" t="s">
        <v>161</v>
      </c>
      <c r="X157" s="3" t="s">
        <v>18</v>
      </c>
      <c r="Y157" s="5" t="s">
        <v>161</v>
      </c>
    </row>
    <row r="158" spans="2:27" x14ac:dyDescent="0.25">
      <c r="B158"/>
      <c r="C158" s="8"/>
    </row>
    <row r="159" spans="2:27" x14ac:dyDescent="0.25">
      <c r="B159" s="3" t="s">
        <v>69</v>
      </c>
      <c r="C159" s="29" t="s">
        <v>101</v>
      </c>
      <c r="D159" s="27"/>
      <c r="E159" s="27"/>
      <c r="F159" s="27"/>
      <c r="G159" s="27"/>
      <c r="H159" s="27"/>
      <c r="I159" s="27"/>
      <c r="J159" s="27"/>
      <c r="K159" s="27"/>
      <c r="L159" s="27"/>
      <c r="M159" s="27"/>
      <c r="N159" s="27"/>
      <c r="O159" s="27"/>
      <c r="X159" s="3" t="s">
        <v>68</v>
      </c>
      <c r="Y159" s="3" t="s">
        <v>101</v>
      </c>
      <c r="Z159" s="5"/>
      <c r="AA159" s="27"/>
    </row>
    <row r="160" spans="2:27" x14ac:dyDescent="0.25">
      <c r="B160" s="3" t="s">
        <v>84</v>
      </c>
      <c r="C160" s="2" t="s">
        <v>142</v>
      </c>
      <c r="D160" s="2" t="s">
        <v>739</v>
      </c>
      <c r="E160" s="2" t="s">
        <v>146</v>
      </c>
      <c r="F160" s="2" t="s">
        <v>143</v>
      </c>
      <c r="G160" s="2" t="s">
        <v>144</v>
      </c>
      <c r="H160" s="2" t="s">
        <v>151</v>
      </c>
      <c r="I160" s="2" t="s">
        <v>165</v>
      </c>
      <c r="J160" s="2" t="s">
        <v>172</v>
      </c>
      <c r="K160" s="5" t="s">
        <v>177</v>
      </c>
      <c r="L160" s="5" t="s">
        <v>181</v>
      </c>
      <c r="M160" s="5" t="s">
        <v>182</v>
      </c>
      <c r="N160" s="5" t="s">
        <v>186</v>
      </c>
      <c r="O160" s="2" t="s">
        <v>85</v>
      </c>
      <c r="X160" s="5"/>
      <c r="Y160" s="5" t="s">
        <v>35</v>
      </c>
      <c r="Z160" s="5"/>
      <c r="AA160" s="2" t="s">
        <v>85</v>
      </c>
    </row>
    <row r="161" spans="2:27" x14ac:dyDescent="0.25">
      <c r="B161" s="88" t="s">
        <v>35</v>
      </c>
      <c r="C161" s="89">
        <v>3</v>
      </c>
      <c r="D161" s="89">
        <v>4</v>
      </c>
      <c r="E161" s="89">
        <v>2</v>
      </c>
      <c r="F161" s="89">
        <v>2</v>
      </c>
      <c r="G161" s="89">
        <v>10</v>
      </c>
      <c r="H161" s="89">
        <v>7</v>
      </c>
      <c r="I161" s="89">
        <v>10</v>
      </c>
      <c r="J161" s="89">
        <v>11</v>
      </c>
      <c r="K161" s="89">
        <v>8</v>
      </c>
      <c r="L161" s="89">
        <v>5</v>
      </c>
      <c r="M161" s="89">
        <v>4</v>
      </c>
      <c r="N161" s="89">
        <v>7</v>
      </c>
      <c r="O161" s="89">
        <v>73</v>
      </c>
      <c r="X161" s="29" t="s">
        <v>84</v>
      </c>
      <c r="Y161" s="5" t="s">
        <v>47</v>
      </c>
      <c r="Z161" s="5" t="s">
        <v>30</v>
      </c>
      <c r="AA161" s="2"/>
    </row>
    <row r="162" spans="2:27" x14ac:dyDescent="0.25">
      <c r="B162" s="90" t="s">
        <v>1291</v>
      </c>
      <c r="C162" s="89"/>
      <c r="D162" s="89"/>
      <c r="E162" s="89"/>
      <c r="F162" s="89"/>
      <c r="G162" s="89">
        <v>1</v>
      </c>
      <c r="H162" s="89">
        <v>2</v>
      </c>
      <c r="I162" s="89">
        <v>1</v>
      </c>
      <c r="J162" s="89">
        <v>4</v>
      </c>
      <c r="K162" s="89">
        <v>2</v>
      </c>
      <c r="L162" s="89"/>
      <c r="M162" s="89"/>
      <c r="N162" s="89"/>
      <c r="O162" s="89">
        <v>10</v>
      </c>
      <c r="X162" s="52" t="s">
        <v>142</v>
      </c>
      <c r="Y162" s="74">
        <v>13</v>
      </c>
      <c r="Z162" s="74"/>
      <c r="AA162" s="74">
        <v>13</v>
      </c>
    </row>
    <row r="163" spans="2:27" x14ac:dyDescent="0.25">
      <c r="B163" s="90" t="s">
        <v>125</v>
      </c>
      <c r="C163" s="89"/>
      <c r="D163" s="89">
        <v>2</v>
      </c>
      <c r="E163" s="89"/>
      <c r="F163" s="89">
        <v>1</v>
      </c>
      <c r="G163" s="89">
        <v>1</v>
      </c>
      <c r="H163" s="89">
        <v>1</v>
      </c>
      <c r="I163" s="89">
        <v>1</v>
      </c>
      <c r="J163" s="89">
        <v>2</v>
      </c>
      <c r="K163" s="89">
        <v>2</v>
      </c>
      <c r="L163" s="89">
        <v>2</v>
      </c>
      <c r="M163" s="89"/>
      <c r="N163" s="89">
        <v>1</v>
      </c>
      <c r="O163" s="89">
        <v>13</v>
      </c>
      <c r="X163" s="52" t="s">
        <v>739</v>
      </c>
      <c r="Y163" s="74">
        <v>7</v>
      </c>
      <c r="Z163" s="74">
        <v>5</v>
      </c>
      <c r="AA163" s="74">
        <v>12</v>
      </c>
    </row>
    <row r="164" spans="2:27" x14ac:dyDescent="0.25">
      <c r="B164" s="90" t="s">
        <v>577</v>
      </c>
      <c r="C164" s="89">
        <v>1</v>
      </c>
      <c r="D164" s="89">
        <v>1</v>
      </c>
      <c r="E164" s="89"/>
      <c r="F164" s="89"/>
      <c r="G164" s="89"/>
      <c r="H164" s="89"/>
      <c r="I164" s="89"/>
      <c r="J164" s="89">
        <v>1</v>
      </c>
      <c r="K164" s="89"/>
      <c r="L164" s="89">
        <v>1</v>
      </c>
      <c r="M164" s="89">
        <v>1</v>
      </c>
      <c r="N164" s="89"/>
      <c r="O164" s="89">
        <v>5</v>
      </c>
      <c r="X164" s="52" t="s">
        <v>146</v>
      </c>
      <c r="Y164" s="74">
        <v>13</v>
      </c>
      <c r="Z164" s="74">
        <v>2</v>
      </c>
      <c r="AA164" s="74">
        <v>15</v>
      </c>
    </row>
    <row r="165" spans="2:27" x14ac:dyDescent="0.25">
      <c r="B165" s="90" t="s">
        <v>867</v>
      </c>
      <c r="C165" s="89"/>
      <c r="D165" s="89"/>
      <c r="E165" s="89">
        <v>1</v>
      </c>
      <c r="F165" s="89"/>
      <c r="G165" s="89">
        <v>2</v>
      </c>
      <c r="H165" s="89">
        <v>2</v>
      </c>
      <c r="I165" s="89">
        <v>1</v>
      </c>
      <c r="J165" s="89"/>
      <c r="K165" s="89">
        <v>1</v>
      </c>
      <c r="L165" s="89"/>
      <c r="M165" s="89"/>
      <c r="N165" s="89">
        <v>2</v>
      </c>
      <c r="O165" s="89">
        <v>9</v>
      </c>
      <c r="X165" s="52" t="s">
        <v>143</v>
      </c>
      <c r="Y165" s="74">
        <v>7</v>
      </c>
      <c r="Z165" s="74">
        <v>2</v>
      </c>
      <c r="AA165" s="74">
        <v>9</v>
      </c>
    </row>
    <row r="166" spans="2:27" x14ac:dyDescent="0.25">
      <c r="B166" s="90" t="s">
        <v>1355</v>
      </c>
      <c r="C166" s="89"/>
      <c r="D166" s="89"/>
      <c r="E166" s="89"/>
      <c r="F166" s="89"/>
      <c r="G166" s="89">
        <v>1</v>
      </c>
      <c r="H166" s="89"/>
      <c r="I166" s="89">
        <v>1</v>
      </c>
      <c r="J166" s="89">
        <v>1</v>
      </c>
      <c r="K166" s="89"/>
      <c r="L166" s="89"/>
      <c r="M166" s="89">
        <v>2</v>
      </c>
      <c r="N166" s="89">
        <v>1</v>
      </c>
      <c r="O166" s="89">
        <v>6</v>
      </c>
      <c r="X166" s="52" t="s">
        <v>144</v>
      </c>
      <c r="Y166" s="74">
        <v>11</v>
      </c>
      <c r="Z166" s="74"/>
      <c r="AA166" s="74">
        <v>11</v>
      </c>
    </row>
    <row r="167" spans="2:27" x14ac:dyDescent="0.25">
      <c r="B167" s="90" t="s">
        <v>297</v>
      </c>
      <c r="C167" s="89">
        <v>2</v>
      </c>
      <c r="D167" s="89"/>
      <c r="E167" s="89">
        <v>1</v>
      </c>
      <c r="F167" s="89">
        <v>1</v>
      </c>
      <c r="G167" s="89">
        <v>4</v>
      </c>
      <c r="H167" s="89">
        <v>2</v>
      </c>
      <c r="I167" s="89">
        <v>6</v>
      </c>
      <c r="J167" s="89">
        <v>3</v>
      </c>
      <c r="K167" s="89">
        <v>1</v>
      </c>
      <c r="L167" s="89">
        <v>2</v>
      </c>
      <c r="M167" s="89">
        <v>1</v>
      </c>
      <c r="N167" s="89">
        <v>3</v>
      </c>
      <c r="O167" s="89">
        <v>26</v>
      </c>
      <c r="X167" s="52" t="s">
        <v>151</v>
      </c>
      <c r="Y167" s="74">
        <v>20</v>
      </c>
      <c r="Z167" s="74">
        <v>6</v>
      </c>
      <c r="AA167" s="74">
        <v>26</v>
      </c>
    </row>
    <row r="168" spans="2:27" x14ac:dyDescent="0.25">
      <c r="B168" s="7" t="s">
        <v>5032</v>
      </c>
      <c r="C168" s="74"/>
      <c r="D168" s="74"/>
      <c r="E168" s="74"/>
      <c r="F168" s="74"/>
      <c r="G168" s="74"/>
      <c r="H168" s="74"/>
      <c r="I168" s="74"/>
      <c r="J168" s="74"/>
      <c r="K168" s="74">
        <v>1</v>
      </c>
      <c r="L168" s="74"/>
      <c r="M168" s="74"/>
      <c r="N168" s="74"/>
      <c r="O168" s="74">
        <v>1</v>
      </c>
      <c r="X168" s="52" t="s">
        <v>165</v>
      </c>
      <c r="Y168" s="74">
        <v>27</v>
      </c>
      <c r="Z168" s="74">
        <v>12</v>
      </c>
      <c r="AA168" s="74">
        <v>39</v>
      </c>
    </row>
    <row r="169" spans="2:27" x14ac:dyDescent="0.25">
      <c r="B169" s="90" t="s">
        <v>497</v>
      </c>
      <c r="C169" s="89"/>
      <c r="D169" s="89">
        <v>1</v>
      </c>
      <c r="E169" s="89"/>
      <c r="F169" s="89"/>
      <c r="G169" s="89">
        <v>1</v>
      </c>
      <c r="H169" s="89"/>
      <c r="I169" s="89"/>
      <c r="J169" s="89"/>
      <c r="K169" s="89">
        <v>1</v>
      </c>
      <c r="L169" s="89"/>
      <c r="M169" s="89"/>
      <c r="N169" s="89"/>
      <c r="O169" s="89">
        <v>3</v>
      </c>
      <c r="X169" s="52" t="s">
        <v>172</v>
      </c>
      <c r="Y169" s="74">
        <v>16</v>
      </c>
      <c r="Z169" s="74">
        <v>7</v>
      </c>
      <c r="AA169" s="74">
        <v>23</v>
      </c>
    </row>
    <row r="170" spans="2:27" x14ac:dyDescent="0.25">
      <c r="B170" s="6" t="s">
        <v>50</v>
      </c>
      <c r="C170" s="74"/>
      <c r="D170" s="74">
        <v>4</v>
      </c>
      <c r="E170" s="74">
        <v>3</v>
      </c>
      <c r="F170" s="74">
        <v>1</v>
      </c>
      <c r="G170" s="74">
        <v>12</v>
      </c>
      <c r="H170" s="74">
        <v>11</v>
      </c>
      <c r="I170" s="74"/>
      <c r="J170" s="74">
        <v>37</v>
      </c>
      <c r="K170" s="74">
        <v>4</v>
      </c>
      <c r="L170" s="74">
        <v>3</v>
      </c>
      <c r="M170" s="74"/>
      <c r="N170" s="74"/>
      <c r="O170" s="74">
        <v>75</v>
      </c>
      <c r="X170" s="52" t="s">
        <v>177</v>
      </c>
      <c r="Y170" s="74">
        <v>13</v>
      </c>
      <c r="Z170" s="74">
        <v>3</v>
      </c>
      <c r="AA170" s="74">
        <v>16</v>
      </c>
    </row>
    <row r="171" spans="2:27" x14ac:dyDescent="0.25">
      <c r="B171" s="7" t="s">
        <v>1291</v>
      </c>
      <c r="C171" s="74"/>
      <c r="D171" s="74"/>
      <c r="E171" s="74"/>
      <c r="F171" s="74"/>
      <c r="G171" s="74"/>
      <c r="H171" s="74"/>
      <c r="I171" s="74"/>
      <c r="J171" s="74">
        <v>3</v>
      </c>
      <c r="K171" s="74">
        <v>2</v>
      </c>
      <c r="L171" s="74"/>
      <c r="M171" s="74"/>
      <c r="N171" s="74"/>
      <c r="O171" s="74">
        <v>5</v>
      </c>
      <c r="X171" s="52" t="s">
        <v>181</v>
      </c>
      <c r="Y171" s="74">
        <v>14</v>
      </c>
      <c r="Z171" s="74">
        <v>4</v>
      </c>
      <c r="AA171" s="74">
        <v>18</v>
      </c>
    </row>
    <row r="172" spans="2:27" x14ac:dyDescent="0.25">
      <c r="B172" s="7" t="s">
        <v>125</v>
      </c>
      <c r="C172" s="74"/>
      <c r="D172" s="74">
        <v>3</v>
      </c>
      <c r="E172" s="74"/>
      <c r="F172" s="74"/>
      <c r="G172" s="74">
        <v>9</v>
      </c>
      <c r="H172" s="74">
        <v>5</v>
      </c>
      <c r="I172" s="74"/>
      <c r="J172" s="74">
        <v>28</v>
      </c>
      <c r="K172" s="74"/>
      <c r="L172" s="74">
        <v>1</v>
      </c>
      <c r="M172" s="74"/>
      <c r="N172" s="74"/>
      <c r="O172" s="74">
        <v>46</v>
      </c>
      <c r="X172" s="6" t="s">
        <v>182</v>
      </c>
      <c r="Y172" s="74">
        <v>6</v>
      </c>
      <c r="Z172" s="74"/>
      <c r="AA172" s="74">
        <v>6</v>
      </c>
    </row>
    <row r="173" spans="2:27" x14ac:dyDescent="0.25">
      <c r="B173" s="7" t="s">
        <v>867</v>
      </c>
      <c r="C173" s="74"/>
      <c r="D173" s="74"/>
      <c r="E173" s="74">
        <v>2</v>
      </c>
      <c r="F173" s="74"/>
      <c r="G173" s="74"/>
      <c r="H173" s="74"/>
      <c r="I173" s="74"/>
      <c r="J173" s="74"/>
      <c r="K173" s="74">
        <v>2</v>
      </c>
      <c r="L173" s="74">
        <v>2</v>
      </c>
      <c r="M173" s="74"/>
      <c r="N173" s="74"/>
      <c r="O173" s="74">
        <v>6</v>
      </c>
      <c r="X173" s="6" t="s">
        <v>186</v>
      </c>
      <c r="Y173" s="74">
        <v>15</v>
      </c>
      <c r="Z173" s="74">
        <v>4</v>
      </c>
      <c r="AA173" s="74">
        <v>19</v>
      </c>
    </row>
    <row r="174" spans="2:27" x14ac:dyDescent="0.25">
      <c r="B174" s="7" t="s">
        <v>1355</v>
      </c>
      <c r="C174" s="74"/>
      <c r="D174" s="74"/>
      <c r="E174" s="74"/>
      <c r="F174" s="74"/>
      <c r="G174" s="74"/>
      <c r="H174" s="74">
        <v>6</v>
      </c>
      <c r="I174" s="74"/>
      <c r="J174" s="74"/>
      <c r="K174" s="74"/>
      <c r="L174" s="74"/>
      <c r="M174" s="74"/>
      <c r="N174" s="74"/>
      <c r="O174" s="74">
        <v>6</v>
      </c>
      <c r="X174" s="6" t="s">
        <v>85</v>
      </c>
      <c r="Y174" s="74">
        <v>162</v>
      </c>
      <c r="Z174" s="74">
        <v>45</v>
      </c>
      <c r="AA174" s="74">
        <v>207</v>
      </c>
    </row>
    <row r="175" spans="2:27" x14ac:dyDescent="0.25">
      <c r="B175" s="7" t="s">
        <v>297</v>
      </c>
      <c r="C175" s="74"/>
      <c r="D175" s="74">
        <v>1</v>
      </c>
      <c r="E175" s="74">
        <v>1</v>
      </c>
      <c r="F175" s="74"/>
      <c r="G175" s="74">
        <v>3</v>
      </c>
      <c r="H175" s="74"/>
      <c r="I175" s="74"/>
      <c r="J175" s="74">
        <v>6</v>
      </c>
      <c r="K175" s="74"/>
      <c r="L175" s="74"/>
      <c r="M175" s="74"/>
      <c r="N175" s="74"/>
      <c r="O175" s="74">
        <v>11</v>
      </c>
    </row>
    <row r="176" spans="2:27" x14ac:dyDescent="0.25">
      <c r="B176" s="7" t="s">
        <v>497</v>
      </c>
      <c r="C176" s="74"/>
      <c r="D176" s="74"/>
      <c r="E176" s="74"/>
      <c r="F176" s="74">
        <v>1</v>
      </c>
      <c r="G176" s="74"/>
      <c r="H176" s="74"/>
      <c r="I176" s="74"/>
      <c r="J176" s="74"/>
      <c r="K176" s="74"/>
      <c r="L176" s="74"/>
      <c r="M176" s="74"/>
      <c r="N176" s="74"/>
      <c r="O176" s="74">
        <v>1</v>
      </c>
    </row>
    <row r="177" spans="2:15" x14ac:dyDescent="0.25">
      <c r="B177" s="6" t="s">
        <v>56</v>
      </c>
      <c r="C177" s="74">
        <v>5</v>
      </c>
      <c r="D177" s="74">
        <v>1</v>
      </c>
      <c r="E177" s="74">
        <v>1</v>
      </c>
      <c r="F177" s="74">
        <v>1</v>
      </c>
      <c r="G177" s="74"/>
      <c r="H177" s="74"/>
      <c r="I177" s="74">
        <v>1</v>
      </c>
      <c r="J177" s="74">
        <v>1</v>
      </c>
      <c r="K177" s="74">
        <v>3</v>
      </c>
      <c r="L177" s="74"/>
      <c r="M177" s="74">
        <v>1</v>
      </c>
      <c r="N177" s="74">
        <v>4</v>
      </c>
      <c r="O177" s="74">
        <v>18</v>
      </c>
    </row>
    <row r="178" spans="2:15" x14ac:dyDescent="0.25">
      <c r="B178" s="7" t="s">
        <v>1291</v>
      </c>
      <c r="C178" s="74"/>
      <c r="D178" s="74"/>
      <c r="E178" s="74"/>
      <c r="F178" s="74"/>
      <c r="G178" s="74"/>
      <c r="H178" s="74"/>
      <c r="I178" s="74"/>
      <c r="J178" s="74"/>
      <c r="K178" s="74"/>
      <c r="L178" s="74"/>
      <c r="M178" s="74"/>
      <c r="N178" s="74">
        <v>1</v>
      </c>
      <c r="O178" s="74">
        <v>1</v>
      </c>
    </row>
    <row r="179" spans="2:15" x14ac:dyDescent="0.25">
      <c r="B179" s="7" t="s">
        <v>125</v>
      </c>
      <c r="C179" s="74">
        <v>5</v>
      </c>
      <c r="D179" s="74"/>
      <c r="E179" s="74"/>
      <c r="F179" s="74"/>
      <c r="G179" s="74"/>
      <c r="H179" s="74"/>
      <c r="I179" s="74"/>
      <c r="J179" s="74"/>
      <c r="K179" s="74"/>
      <c r="L179" s="74"/>
      <c r="M179" s="74"/>
      <c r="N179" s="74">
        <v>1</v>
      </c>
      <c r="O179" s="74">
        <v>6</v>
      </c>
    </row>
    <row r="180" spans="2:15" x14ac:dyDescent="0.25">
      <c r="B180" s="7" t="s">
        <v>5293</v>
      </c>
      <c r="C180" s="74"/>
      <c r="D180" s="74"/>
      <c r="E180" s="74"/>
      <c r="F180" s="74"/>
      <c r="G180" s="74"/>
      <c r="H180" s="74"/>
      <c r="I180" s="74"/>
      <c r="J180" s="74"/>
      <c r="K180" s="74">
        <v>1</v>
      </c>
      <c r="L180" s="74"/>
      <c r="M180" s="74"/>
      <c r="N180" s="74"/>
      <c r="O180" s="74">
        <v>1</v>
      </c>
    </row>
    <row r="181" spans="2:15" x14ac:dyDescent="0.25">
      <c r="B181" s="7" t="s">
        <v>577</v>
      </c>
      <c r="C181" s="74"/>
      <c r="D181" s="74"/>
      <c r="E181" s="74">
        <v>1</v>
      </c>
      <c r="F181" s="74"/>
      <c r="G181" s="74"/>
      <c r="H181" s="74"/>
      <c r="I181" s="74"/>
      <c r="J181" s="74"/>
      <c r="K181" s="74"/>
      <c r="L181" s="74"/>
      <c r="M181" s="74"/>
      <c r="N181" s="74">
        <v>2</v>
      </c>
      <c r="O181" s="74">
        <v>3</v>
      </c>
    </row>
    <row r="182" spans="2:15" x14ac:dyDescent="0.25">
      <c r="B182" s="7" t="s">
        <v>867</v>
      </c>
      <c r="C182" s="74"/>
      <c r="D182" s="74"/>
      <c r="E182" s="74"/>
      <c r="F182" s="74"/>
      <c r="G182" s="74"/>
      <c r="H182" s="74"/>
      <c r="I182" s="74"/>
      <c r="J182" s="74"/>
      <c r="K182" s="74">
        <v>1</v>
      </c>
      <c r="L182" s="74"/>
      <c r="M182" s="74">
        <v>1</v>
      </c>
      <c r="N182" s="74"/>
      <c r="O182" s="74">
        <v>2</v>
      </c>
    </row>
    <row r="183" spans="2:15" x14ac:dyDescent="0.25">
      <c r="B183" s="7" t="s">
        <v>297</v>
      </c>
      <c r="C183" s="74"/>
      <c r="D183" s="74"/>
      <c r="E183" s="74"/>
      <c r="F183" s="74">
        <v>1</v>
      </c>
      <c r="G183" s="74"/>
      <c r="H183" s="74"/>
      <c r="I183" s="74">
        <v>1</v>
      </c>
      <c r="J183" s="74">
        <v>1</v>
      </c>
      <c r="K183" s="74"/>
      <c r="L183" s="74"/>
      <c r="M183" s="74"/>
      <c r="N183" s="74"/>
      <c r="O183" s="74">
        <v>3</v>
      </c>
    </row>
    <row r="184" spans="2:15" x14ac:dyDescent="0.25">
      <c r="B184" s="7" t="s">
        <v>5032</v>
      </c>
      <c r="C184" s="74"/>
      <c r="D184" s="74"/>
      <c r="E184" s="74"/>
      <c r="F184" s="74"/>
      <c r="G184" s="74"/>
      <c r="H184" s="74"/>
      <c r="I184" s="74"/>
      <c r="J184" s="74"/>
      <c r="K184" s="74">
        <v>1</v>
      </c>
      <c r="L184" s="74"/>
      <c r="M184" s="74"/>
      <c r="N184" s="74"/>
      <c r="O184" s="74">
        <v>1</v>
      </c>
    </row>
    <row r="185" spans="2:15" x14ac:dyDescent="0.25">
      <c r="B185" s="7" t="s">
        <v>497</v>
      </c>
      <c r="C185" s="74"/>
      <c r="D185" s="74">
        <v>1</v>
      </c>
      <c r="E185" s="74"/>
      <c r="F185" s="74"/>
      <c r="G185" s="74"/>
      <c r="H185" s="74"/>
      <c r="I185" s="74"/>
      <c r="J185" s="74"/>
      <c r="K185" s="74"/>
      <c r="L185" s="74"/>
      <c r="M185" s="74"/>
      <c r="N185" s="74"/>
      <c r="O185" s="74">
        <v>1</v>
      </c>
    </row>
    <row r="186" spans="2:15" x14ac:dyDescent="0.25">
      <c r="B186" s="6" t="s">
        <v>76</v>
      </c>
      <c r="C186" s="74"/>
      <c r="D186" s="74"/>
      <c r="E186" s="74"/>
      <c r="F186" s="74">
        <v>1</v>
      </c>
      <c r="G186" s="74"/>
      <c r="H186" s="74">
        <v>1</v>
      </c>
      <c r="I186" s="74">
        <v>5</v>
      </c>
      <c r="J186" s="74"/>
      <c r="K186" s="74"/>
      <c r="L186" s="74"/>
      <c r="M186" s="74"/>
      <c r="N186" s="74"/>
      <c r="O186" s="74">
        <v>7</v>
      </c>
    </row>
    <row r="187" spans="2:15" x14ac:dyDescent="0.25">
      <c r="B187" s="7" t="s">
        <v>1291</v>
      </c>
      <c r="C187" s="74"/>
      <c r="D187" s="74"/>
      <c r="E187" s="74"/>
      <c r="F187" s="74"/>
      <c r="G187" s="74"/>
      <c r="H187" s="74">
        <v>1</v>
      </c>
      <c r="I187" s="74"/>
      <c r="J187" s="74"/>
      <c r="K187" s="74"/>
      <c r="L187" s="74"/>
      <c r="M187" s="74"/>
      <c r="N187" s="74"/>
      <c r="O187" s="74">
        <v>1</v>
      </c>
    </row>
    <row r="188" spans="2:15" x14ac:dyDescent="0.25">
      <c r="B188" s="7" t="s">
        <v>125</v>
      </c>
      <c r="C188" s="74"/>
      <c r="D188" s="74"/>
      <c r="E188" s="74"/>
      <c r="F188" s="74"/>
      <c r="G188" s="74"/>
      <c r="H188" s="74"/>
      <c r="I188" s="74">
        <v>2</v>
      </c>
      <c r="J188" s="74"/>
      <c r="K188" s="74"/>
      <c r="L188" s="74"/>
      <c r="M188" s="74"/>
      <c r="N188" s="74"/>
      <c r="O188" s="74">
        <v>2</v>
      </c>
    </row>
    <row r="189" spans="2:15" x14ac:dyDescent="0.25">
      <c r="B189" s="7" t="s">
        <v>867</v>
      </c>
      <c r="C189" s="74"/>
      <c r="D189" s="74"/>
      <c r="E189" s="74"/>
      <c r="F189" s="74"/>
      <c r="G189" s="74"/>
      <c r="H189" s="74"/>
      <c r="I189" s="74">
        <v>1</v>
      </c>
      <c r="J189" s="74"/>
      <c r="K189" s="74"/>
      <c r="L189" s="74"/>
      <c r="M189" s="74"/>
      <c r="N189" s="74"/>
      <c r="O189" s="74">
        <v>1</v>
      </c>
    </row>
    <row r="190" spans="2:15" x14ac:dyDescent="0.25">
      <c r="B190" s="7" t="s">
        <v>1355</v>
      </c>
      <c r="C190" s="74"/>
      <c r="D190" s="74"/>
      <c r="E190" s="74"/>
      <c r="F190" s="74">
        <v>1</v>
      </c>
      <c r="G190" s="74"/>
      <c r="H190" s="74"/>
      <c r="I190" s="74"/>
      <c r="J190" s="74"/>
      <c r="K190" s="74"/>
      <c r="L190" s="74"/>
      <c r="M190" s="74"/>
      <c r="N190" s="74"/>
      <c r="O190" s="74">
        <v>1</v>
      </c>
    </row>
    <row r="191" spans="2:15" x14ac:dyDescent="0.25">
      <c r="B191" s="7" t="s">
        <v>297</v>
      </c>
      <c r="C191" s="74"/>
      <c r="D191" s="74"/>
      <c r="E191" s="74"/>
      <c r="F191" s="74"/>
      <c r="G191" s="74"/>
      <c r="H191" s="74"/>
      <c r="I191" s="74">
        <v>2</v>
      </c>
      <c r="J191" s="74"/>
      <c r="K191" s="74"/>
      <c r="L191" s="74"/>
      <c r="M191" s="74"/>
      <c r="N191" s="74"/>
      <c r="O191" s="74">
        <v>2</v>
      </c>
    </row>
    <row r="192" spans="2:15" x14ac:dyDescent="0.25">
      <c r="B192" s="6" t="s">
        <v>81</v>
      </c>
      <c r="C192" s="74"/>
      <c r="D192" s="74"/>
      <c r="E192" s="74">
        <v>1</v>
      </c>
      <c r="F192" s="74"/>
      <c r="G192" s="74"/>
      <c r="H192" s="74"/>
      <c r="I192" s="74"/>
      <c r="J192" s="74">
        <v>1</v>
      </c>
      <c r="K192" s="74">
        <v>1</v>
      </c>
      <c r="L192" s="74"/>
      <c r="M192" s="74"/>
      <c r="N192" s="74"/>
      <c r="O192" s="74">
        <v>3</v>
      </c>
    </row>
    <row r="193" spans="2:15" x14ac:dyDescent="0.25">
      <c r="B193" s="7" t="s">
        <v>577</v>
      </c>
      <c r="C193" s="74"/>
      <c r="D193" s="74"/>
      <c r="E193" s="74"/>
      <c r="F193" s="74"/>
      <c r="G193" s="74"/>
      <c r="H193" s="74"/>
      <c r="I193" s="74"/>
      <c r="J193" s="74"/>
      <c r="K193" s="74">
        <v>1</v>
      </c>
      <c r="L193" s="74"/>
      <c r="M193" s="74"/>
      <c r="N193" s="74"/>
      <c r="O193" s="74">
        <v>1</v>
      </c>
    </row>
    <row r="194" spans="2:15" x14ac:dyDescent="0.25">
      <c r="B194" s="7" t="s">
        <v>867</v>
      </c>
      <c r="C194" s="74"/>
      <c r="D194" s="74"/>
      <c r="E194" s="74"/>
      <c r="F194" s="74"/>
      <c r="G194" s="74"/>
      <c r="H194" s="74"/>
      <c r="I194" s="74"/>
      <c r="J194" s="74">
        <v>1</v>
      </c>
      <c r="K194" s="74"/>
      <c r="L194" s="74"/>
      <c r="M194" s="74"/>
      <c r="N194" s="74"/>
      <c r="O194" s="74">
        <v>1</v>
      </c>
    </row>
    <row r="195" spans="2:15" x14ac:dyDescent="0.25">
      <c r="B195" s="7" t="s">
        <v>497</v>
      </c>
      <c r="C195" s="74"/>
      <c r="D195" s="74"/>
      <c r="E195" s="74">
        <v>1</v>
      </c>
      <c r="F195" s="74"/>
      <c r="G195" s="74"/>
      <c r="H195" s="74"/>
      <c r="I195" s="74"/>
      <c r="J195" s="74"/>
      <c r="K195" s="74"/>
      <c r="L195" s="74"/>
      <c r="M195" s="74"/>
      <c r="N195" s="74"/>
      <c r="O195" s="74">
        <v>1</v>
      </c>
    </row>
    <row r="196" spans="2:15" x14ac:dyDescent="0.25">
      <c r="B196" s="6" t="s">
        <v>153</v>
      </c>
      <c r="C196" s="74"/>
      <c r="D196" s="74"/>
      <c r="E196" s="74">
        <v>2</v>
      </c>
      <c r="F196" s="74"/>
      <c r="G196" s="74"/>
      <c r="H196" s="74"/>
      <c r="I196" s="74"/>
      <c r="J196" s="74"/>
      <c r="K196" s="74"/>
      <c r="L196" s="74"/>
      <c r="M196" s="74"/>
      <c r="N196" s="74"/>
      <c r="O196" s="74">
        <v>2</v>
      </c>
    </row>
    <row r="197" spans="2:15" x14ac:dyDescent="0.25">
      <c r="B197" s="7" t="s">
        <v>867</v>
      </c>
      <c r="C197" s="74"/>
      <c r="D197" s="74"/>
      <c r="E197" s="74">
        <v>2</v>
      </c>
      <c r="F197" s="74"/>
      <c r="G197" s="74"/>
      <c r="H197" s="74"/>
      <c r="I197" s="74"/>
      <c r="J197" s="74"/>
      <c r="K197" s="74"/>
      <c r="L197" s="74"/>
      <c r="M197" s="74"/>
      <c r="N197" s="74"/>
      <c r="O197" s="74">
        <v>2</v>
      </c>
    </row>
    <row r="198" spans="2:15" x14ac:dyDescent="0.25">
      <c r="B198" s="6" t="s">
        <v>85</v>
      </c>
      <c r="C198" s="74">
        <v>8</v>
      </c>
      <c r="D198" s="74">
        <v>9</v>
      </c>
      <c r="E198" s="74">
        <v>9</v>
      </c>
      <c r="F198" s="74">
        <v>5</v>
      </c>
      <c r="G198" s="74">
        <v>22</v>
      </c>
      <c r="H198" s="74">
        <v>19</v>
      </c>
      <c r="I198" s="74">
        <v>16</v>
      </c>
      <c r="J198" s="74">
        <v>50</v>
      </c>
      <c r="K198" s="74">
        <v>16</v>
      </c>
      <c r="L198" s="74">
        <v>8</v>
      </c>
      <c r="M198" s="74">
        <v>5</v>
      </c>
      <c r="N198" s="74">
        <v>11</v>
      </c>
      <c r="O198" s="74">
        <v>178</v>
      </c>
    </row>
    <row r="199" spans="2:15" x14ac:dyDescent="0.25">
      <c r="B199"/>
      <c r="C199"/>
      <c r="D199"/>
      <c r="E199"/>
      <c r="F199"/>
      <c r="G199"/>
      <c r="H199"/>
      <c r="I199"/>
      <c r="J199"/>
      <c r="K199"/>
    </row>
    <row r="200" spans="2:15" x14ac:dyDescent="0.25">
      <c r="B200"/>
      <c r="C200"/>
      <c r="D200"/>
      <c r="E200"/>
      <c r="F200"/>
      <c r="G200"/>
      <c r="H200"/>
      <c r="I200"/>
      <c r="J200"/>
      <c r="K200"/>
    </row>
    <row r="201" spans="2:15" x14ac:dyDescent="0.25">
      <c r="B201"/>
      <c r="C201"/>
      <c r="D201"/>
      <c r="E201"/>
      <c r="F201"/>
      <c r="G201"/>
      <c r="H201"/>
      <c r="I201"/>
      <c r="J201"/>
      <c r="K201"/>
    </row>
    <row r="202" spans="2:15" x14ac:dyDescent="0.25">
      <c r="B202"/>
      <c r="C202"/>
      <c r="D202"/>
      <c r="E202"/>
      <c r="F202"/>
      <c r="G202"/>
      <c r="H202"/>
      <c r="I202"/>
      <c r="J202"/>
      <c r="K202"/>
    </row>
    <row r="203" spans="2:15" x14ac:dyDescent="0.25">
      <c r="B203"/>
      <c r="C203"/>
      <c r="D203"/>
      <c r="E203"/>
      <c r="F203"/>
      <c r="G203"/>
      <c r="H203"/>
      <c r="I203"/>
      <c r="J203"/>
      <c r="K203"/>
    </row>
    <row r="204" spans="2:15" x14ac:dyDescent="0.25">
      <c r="B204"/>
      <c r="C204"/>
      <c r="D204"/>
      <c r="E204"/>
      <c r="F204"/>
      <c r="G204"/>
      <c r="H204"/>
      <c r="I204"/>
      <c r="J204"/>
      <c r="K204"/>
    </row>
    <row r="205" spans="2:15" x14ac:dyDescent="0.25">
      <c r="B205"/>
      <c r="C205"/>
      <c r="D205"/>
      <c r="E205"/>
      <c r="F205"/>
      <c r="G205"/>
      <c r="H205"/>
      <c r="I205"/>
      <c r="J205"/>
      <c r="K205"/>
    </row>
    <row r="206" spans="2:15" x14ac:dyDescent="0.25">
      <c r="B206"/>
      <c r="C206"/>
      <c r="D206"/>
      <c r="E206"/>
      <c r="F206"/>
      <c r="G206"/>
      <c r="H206"/>
      <c r="I206"/>
      <c r="J206"/>
      <c r="K206"/>
    </row>
    <row r="207" spans="2:15" x14ac:dyDescent="0.25">
      <c r="B207"/>
      <c r="C207"/>
      <c r="D207"/>
      <c r="E207"/>
      <c r="F207"/>
      <c r="G207"/>
      <c r="H207"/>
      <c r="I207"/>
      <c r="J207"/>
      <c r="K207"/>
    </row>
    <row r="208" spans="2:15" x14ac:dyDescent="0.25">
      <c r="B208"/>
      <c r="C208"/>
      <c r="D208"/>
      <c r="E208"/>
      <c r="F208"/>
      <c r="G208"/>
      <c r="H208"/>
      <c r="I208"/>
      <c r="J208"/>
      <c r="K208"/>
    </row>
    <row r="209" spans="2:11" x14ac:dyDescent="0.25">
      <c r="B209"/>
      <c r="C209"/>
      <c r="D209"/>
      <c r="E209"/>
      <c r="F209"/>
      <c r="G209"/>
      <c r="H209"/>
      <c r="I209"/>
      <c r="J209"/>
      <c r="K209"/>
    </row>
    <row r="210" spans="2:11" x14ac:dyDescent="0.25">
      <c r="B210"/>
      <c r="C210"/>
      <c r="D210"/>
      <c r="E210"/>
      <c r="F210"/>
      <c r="G210"/>
      <c r="H210"/>
      <c r="I210"/>
      <c r="J210"/>
      <c r="K210"/>
    </row>
    <row r="211" spans="2:11" x14ac:dyDescent="0.25">
      <c r="B211"/>
      <c r="C211"/>
      <c r="D211"/>
      <c r="E211"/>
      <c r="F211"/>
      <c r="G211"/>
      <c r="H211"/>
      <c r="I211"/>
      <c r="J211"/>
      <c r="K211"/>
    </row>
    <row r="212" spans="2:11" x14ac:dyDescent="0.25">
      <c r="B212"/>
      <c r="C212"/>
      <c r="D212"/>
      <c r="E212"/>
      <c r="F212"/>
      <c r="G212"/>
      <c r="H212"/>
      <c r="I212"/>
      <c r="J212"/>
      <c r="K212"/>
    </row>
    <row r="213" spans="2:11" x14ac:dyDescent="0.25">
      <c r="B213"/>
      <c r="C213"/>
      <c r="D213"/>
      <c r="E213"/>
      <c r="F213"/>
      <c r="G213"/>
      <c r="H213"/>
      <c r="I213"/>
      <c r="J213"/>
      <c r="K213"/>
    </row>
    <row r="214" spans="2:11" x14ac:dyDescent="0.25">
      <c r="B214"/>
      <c r="C214"/>
      <c r="D214"/>
      <c r="E214"/>
      <c r="F214"/>
      <c r="G214"/>
      <c r="H214"/>
      <c r="I214"/>
      <c r="J214"/>
      <c r="K214"/>
    </row>
    <row r="215" spans="2:11" x14ac:dyDescent="0.25">
      <c r="B215"/>
      <c r="C215"/>
      <c r="D215"/>
      <c r="E215"/>
      <c r="F215"/>
      <c r="G215"/>
      <c r="H215"/>
      <c r="I215"/>
      <c r="J215"/>
      <c r="K215"/>
    </row>
    <row r="216" spans="2:11" x14ac:dyDescent="0.25">
      <c r="B216"/>
      <c r="C216"/>
      <c r="D216"/>
      <c r="E216"/>
      <c r="F216"/>
      <c r="G216"/>
      <c r="H216"/>
      <c r="I216"/>
      <c r="J216"/>
      <c r="K216"/>
    </row>
    <row r="217" spans="2:11" x14ac:dyDescent="0.25">
      <c r="B217"/>
      <c r="C217"/>
      <c r="D217"/>
      <c r="E217"/>
      <c r="F217"/>
      <c r="G217"/>
      <c r="H217"/>
      <c r="I217"/>
      <c r="J217"/>
      <c r="K217"/>
    </row>
    <row r="218" spans="2:11" x14ac:dyDescent="0.25">
      <c r="B218"/>
      <c r="C218"/>
      <c r="D218"/>
      <c r="E218"/>
      <c r="F218"/>
      <c r="G218"/>
      <c r="H218"/>
      <c r="I218"/>
      <c r="J218"/>
      <c r="K218"/>
    </row>
    <row r="219" spans="2:11" x14ac:dyDescent="0.25">
      <c r="B219"/>
      <c r="C219"/>
      <c r="D219"/>
      <c r="E219"/>
      <c r="F219"/>
      <c r="G219"/>
      <c r="H219"/>
      <c r="I219"/>
      <c r="J219"/>
      <c r="K219"/>
    </row>
    <row r="220" spans="2:11" x14ac:dyDescent="0.25">
      <c r="B220"/>
      <c r="C220"/>
      <c r="D220"/>
      <c r="E220"/>
      <c r="F220"/>
      <c r="G220"/>
      <c r="H220"/>
      <c r="I220"/>
      <c r="J220"/>
      <c r="K220"/>
    </row>
    <row r="221" spans="2:11" x14ac:dyDescent="0.25">
      <c r="B221"/>
      <c r="C221"/>
      <c r="D221"/>
      <c r="E221"/>
      <c r="F221"/>
      <c r="G221"/>
      <c r="H221"/>
      <c r="I221"/>
      <c r="J221"/>
      <c r="K221"/>
    </row>
    <row r="222" spans="2:11" x14ac:dyDescent="0.25">
      <c r="B222"/>
      <c r="C222"/>
      <c r="D222"/>
      <c r="E222"/>
      <c r="F222"/>
      <c r="G222"/>
      <c r="H222"/>
      <c r="I222"/>
      <c r="J222"/>
      <c r="K222"/>
    </row>
    <row r="223" spans="2:11" x14ac:dyDescent="0.25">
      <c r="B223"/>
      <c r="C223"/>
      <c r="D223"/>
      <c r="E223"/>
      <c r="F223"/>
      <c r="G223"/>
      <c r="H223"/>
      <c r="I223"/>
      <c r="J223"/>
      <c r="K223"/>
    </row>
    <row r="224" spans="2:11" x14ac:dyDescent="0.25">
      <c r="B224"/>
      <c r="C224"/>
      <c r="D224"/>
      <c r="E224"/>
      <c r="F224"/>
      <c r="G224"/>
      <c r="H224"/>
      <c r="I224"/>
      <c r="J224"/>
      <c r="K224"/>
    </row>
    <row r="225" spans="2:11" x14ac:dyDescent="0.25">
      <c r="B225"/>
      <c r="C225"/>
      <c r="D225"/>
      <c r="E225"/>
      <c r="F225"/>
      <c r="G225"/>
      <c r="H225"/>
      <c r="I225"/>
      <c r="J225"/>
      <c r="K225"/>
    </row>
    <row r="226" spans="2:11" x14ac:dyDescent="0.25">
      <c r="B226"/>
      <c r="C226"/>
      <c r="D226"/>
      <c r="E226"/>
      <c r="F226"/>
      <c r="G226"/>
      <c r="H226"/>
      <c r="I226"/>
      <c r="J226"/>
      <c r="K226"/>
    </row>
    <row r="227" spans="2:11" x14ac:dyDescent="0.25">
      <c r="B227"/>
      <c r="C227"/>
      <c r="D227"/>
      <c r="E227"/>
      <c r="F227"/>
      <c r="G227"/>
      <c r="H227"/>
      <c r="I227"/>
      <c r="J227"/>
      <c r="K227"/>
    </row>
    <row r="228" spans="2:11" x14ac:dyDescent="0.25">
      <c r="B228"/>
      <c r="C228"/>
      <c r="D228"/>
      <c r="E228"/>
      <c r="F228"/>
      <c r="G228"/>
      <c r="H228"/>
      <c r="I228"/>
      <c r="J228"/>
      <c r="K228"/>
    </row>
    <row r="229" spans="2:11" x14ac:dyDescent="0.25">
      <c r="B229"/>
      <c r="C229"/>
      <c r="D229"/>
      <c r="E229"/>
      <c r="F229"/>
      <c r="G229"/>
      <c r="H229"/>
      <c r="I229"/>
      <c r="J229"/>
      <c r="K229"/>
    </row>
    <row r="230" spans="2:11" x14ac:dyDescent="0.25">
      <c r="B230"/>
      <c r="C230"/>
      <c r="D230"/>
      <c r="E230"/>
      <c r="F230"/>
      <c r="G230"/>
      <c r="H230"/>
      <c r="I230"/>
      <c r="J230"/>
      <c r="K230"/>
    </row>
    <row r="231" spans="2:11" x14ac:dyDescent="0.25">
      <c r="B231"/>
      <c r="C231"/>
      <c r="D231"/>
      <c r="E231"/>
      <c r="F231"/>
      <c r="G231"/>
      <c r="H231"/>
      <c r="I231"/>
      <c r="J231"/>
      <c r="K231"/>
    </row>
    <row r="232" spans="2:11" x14ac:dyDescent="0.25">
      <c r="B232"/>
      <c r="C232"/>
      <c r="D232"/>
      <c r="E232"/>
      <c r="F232"/>
      <c r="G232"/>
      <c r="H232"/>
      <c r="I232"/>
      <c r="J232"/>
      <c r="K232"/>
    </row>
    <row r="233" spans="2:11" x14ac:dyDescent="0.25">
      <c r="B233"/>
      <c r="C233"/>
      <c r="D233"/>
      <c r="E233"/>
      <c r="F233"/>
      <c r="G233"/>
      <c r="H233"/>
      <c r="I233"/>
      <c r="J233"/>
      <c r="K233"/>
    </row>
    <row r="234" spans="2:11" x14ac:dyDescent="0.25">
      <c r="B234"/>
      <c r="C234"/>
      <c r="D234"/>
      <c r="E234"/>
      <c r="F234"/>
      <c r="G234"/>
      <c r="H234"/>
      <c r="I234"/>
      <c r="J234"/>
      <c r="K234"/>
    </row>
    <row r="235" spans="2:11" x14ac:dyDescent="0.25">
      <c r="B235"/>
      <c r="C235"/>
      <c r="D235"/>
      <c r="E235"/>
      <c r="F235"/>
      <c r="G235"/>
      <c r="H235"/>
      <c r="I235"/>
      <c r="J235"/>
      <c r="K235"/>
    </row>
    <row r="236" spans="2:11" x14ac:dyDescent="0.25">
      <c r="B236"/>
      <c r="C236"/>
      <c r="D236"/>
      <c r="E236"/>
      <c r="F236"/>
      <c r="G236"/>
      <c r="H236"/>
      <c r="I236"/>
      <c r="J236"/>
      <c r="K236"/>
    </row>
    <row r="237" spans="2:11" x14ac:dyDescent="0.25">
      <c r="B237"/>
      <c r="C237"/>
      <c r="D237"/>
      <c r="E237"/>
      <c r="F237"/>
      <c r="G237"/>
      <c r="H237"/>
      <c r="I237"/>
      <c r="J237"/>
      <c r="K237"/>
    </row>
    <row r="238" spans="2:11" x14ac:dyDescent="0.25">
      <c r="B238"/>
      <c r="C238"/>
      <c r="D238"/>
      <c r="E238"/>
      <c r="F238"/>
      <c r="G238"/>
      <c r="H238"/>
      <c r="I238"/>
      <c r="J238"/>
      <c r="K238"/>
    </row>
    <row r="239" spans="2:11" x14ac:dyDescent="0.25">
      <c r="B239"/>
      <c r="C239"/>
      <c r="D239"/>
      <c r="E239"/>
      <c r="F239"/>
      <c r="G239"/>
      <c r="H239"/>
      <c r="I239"/>
      <c r="J239"/>
      <c r="K239"/>
    </row>
    <row r="240" spans="2:11" x14ac:dyDescent="0.25">
      <c r="B240"/>
      <c r="C240"/>
      <c r="D240"/>
      <c r="E240"/>
      <c r="F240"/>
      <c r="G240"/>
      <c r="H240"/>
      <c r="I240"/>
      <c r="J240"/>
      <c r="K240"/>
    </row>
    <row r="241" spans="2:11" x14ac:dyDescent="0.25">
      <c r="B241"/>
      <c r="C241"/>
      <c r="D241"/>
      <c r="E241"/>
      <c r="F241"/>
      <c r="G241"/>
      <c r="H241"/>
      <c r="I241"/>
      <c r="J241"/>
      <c r="K241"/>
    </row>
    <row r="242" spans="2:11" x14ac:dyDescent="0.25">
      <c r="B242"/>
      <c r="C242"/>
      <c r="D242"/>
      <c r="E242"/>
      <c r="F242"/>
      <c r="G242"/>
      <c r="H242"/>
      <c r="I242"/>
      <c r="J242"/>
      <c r="K242"/>
    </row>
    <row r="243" spans="2:11" x14ac:dyDescent="0.25">
      <c r="B243"/>
      <c r="C243"/>
      <c r="D243"/>
      <c r="E243"/>
      <c r="F243"/>
      <c r="G243"/>
      <c r="H243"/>
      <c r="I243"/>
      <c r="J243"/>
      <c r="K243"/>
    </row>
    <row r="244" spans="2:11" x14ac:dyDescent="0.25">
      <c r="B244"/>
      <c r="C244"/>
      <c r="D244"/>
      <c r="E244"/>
      <c r="F244"/>
      <c r="G244"/>
      <c r="H244"/>
      <c r="I244"/>
      <c r="J244"/>
      <c r="K244"/>
    </row>
    <row r="245" spans="2:11" x14ac:dyDescent="0.25">
      <c r="B245"/>
      <c r="C245"/>
      <c r="D245"/>
      <c r="E245"/>
      <c r="F245"/>
      <c r="G245"/>
      <c r="H245"/>
      <c r="I245"/>
      <c r="J245"/>
      <c r="K245"/>
    </row>
    <row r="246" spans="2:11" x14ac:dyDescent="0.25">
      <c r="B246"/>
      <c r="C246"/>
      <c r="D246"/>
      <c r="E246"/>
      <c r="F246"/>
      <c r="G246"/>
      <c r="H246"/>
      <c r="I246"/>
      <c r="J246"/>
      <c r="K246"/>
    </row>
    <row r="247" spans="2:11" x14ac:dyDescent="0.25">
      <c r="B247"/>
      <c r="C247"/>
      <c r="D247"/>
      <c r="E247"/>
      <c r="F247"/>
      <c r="G247"/>
      <c r="H247"/>
      <c r="I247"/>
      <c r="J247"/>
      <c r="K247"/>
    </row>
    <row r="248" spans="2:11" x14ac:dyDescent="0.25">
      <c r="B248"/>
      <c r="C248"/>
      <c r="D248"/>
      <c r="E248"/>
      <c r="F248"/>
      <c r="G248"/>
      <c r="H248"/>
      <c r="I248"/>
      <c r="J248"/>
      <c r="K248"/>
    </row>
    <row r="249" spans="2:11" x14ac:dyDescent="0.25">
      <c r="B249"/>
      <c r="C249"/>
      <c r="D249"/>
      <c r="E249"/>
      <c r="F249"/>
      <c r="G249"/>
      <c r="H249"/>
      <c r="I249"/>
      <c r="J249"/>
      <c r="K249"/>
    </row>
    <row r="250" spans="2:11" x14ac:dyDescent="0.25">
      <c r="B250"/>
      <c r="C250"/>
      <c r="D250"/>
      <c r="E250"/>
      <c r="F250"/>
      <c r="G250"/>
      <c r="H250"/>
      <c r="I250"/>
      <c r="J250"/>
      <c r="K250"/>
    </row>
    <row r="251" spans="2:11" x14ac:dyDescent="0.25">
      <c r="B251"/>
      <c r="C251"/>
      <c r="D251"/>
      <c r="E251"/>
      <c r="F251"/>
      <c r="G251"/>
      <c r="H251"/>
      <c r="I251"/>
      <c r="J251"/>
      <c r="K251"/>
    </row>
    <row r="252" spans="2:11" x14ac:dyDescent="0.25">
      <c r="B252"/>
      <c r="C252"/>
      <c r="D252"/>
      <c r="E252"/>
      <c r="F252"/>
      <c r="G252"/>
      <c r="H252"/>
      <c r="I252"/>
      <c r="J252"/>
      <c r="K252"/>
    </row>
    <row r="253" spans="2:11" x14ac:dyDescent="0.25">
      <c r="B253"/>
      <c r="C253"/>
      <c r="D253"/>
      <c r="E253"/>
      <c r="F253"/>
      <c r="G253"/>
      <c r="H253"/>
      <c r="I253"/>
      <c r="J253"/>
      <c r="K253"/>
    </row>
    <row r="254" spans="2:11" x14ac:dyDescent="0.25">
      <c r="B254"/>
      <c r="C254"/>
      <c r="D254"/>
      <c r="E254"/>
      <c r="F254"/>
      <c r="G254"/>
      <c r="H254"/>
      <c r="I254"/>
      <c r="J254"/>
      <c r="K254"/>
    </row>
    <row r="255" spans="2:11" x14ac:dyDescent="0.25">
      <c r="B255"/>
      <c r="C255"/>
      <c r="D255"/>
      <c r="E255"/>
      <c r="F255"/>
      <c r="G255"/>
      <c r="H255"/>
      <c r="I255"/>
      <c r="J255"/>
      <c r="K255"/>
    </row>
    <row r="256" spans="2:11" x14ac:dyDescent="0.25">
      <c r="B256"/>
      <c r="C256"/>
      <c r="D256"/>
      <c r="E256"/>
      <c r="F256"/>
      <c r="G256"/>
      <c r="H256"/>
      <c r="I256"/>
      <c r="J256"/>
      <c r="K256"/>
    </row>
    <row r="257" spans="2:11" x14ac:dyDescent="0.25">
      <c r="B257"/>
      <c r="C257"/>
      <c r="D257"/>
      <c r="E257"/>
      <c r="F257"/>
      <c r="G257"/>
      <c r="H257"/>
      <c r="I257"/>
      <c r="J257"/>
      <c r="K257"/>
    </row>
    <row r="258" spans="2:11" x14ac:dyDescent="0.25">
      <c r="B258"/>
      <c r="C258"/>
      <c r="D258"/>
      <c r="E258"/>
      <c r="F258"/>
      <c r="G258"/>
      <c r="H258"/>
      <c r="I258"/>
      <c r="J258"/>
      <c r="K258"/>
    </row>
    <row r="259" spans="2:11" x14ac:dyDescent="0.25">
      <c r="B259"/>
      <c r="C259"/>
      <c r="D259"/>
      <c r="E259"/>
      <c r="F259"/>
      <c r="G259"/>
      <c r="H259"/>
      <c r="I259"/>
      <c r="J259"/>
      <c r="K259"/>
    </row>
    <row r="260" spans="2:11" x14ac:dyDescent="0.25">
      <c r="B260"/>
      <c r="C260"/>
      <c r="D260"/>
      <c r="E260"/>
      <c r="F260"/>
      <c r="G260"/>
      <c r="H260"/>
      <c r="I260"/>
      <c r="J260"/>
      <c r="K260"/>
    </row>
    <row r="261" spans="2:11" x14ac:dyDescent="0.25">
      <c r="B261"/>
      <c r="C261"/>
      <c r="D261"/>
      <c r="E261"/>
      <c r="F261"/>
      <c r="G261"/>
      <c r="H261"/>
      <c r="I261"/>
      <c r="J261"/>
      <c r="K261"/>
    </row>
    <row r="262" spans="2:11" x14ac:dyDescent="0.25">
      <c r="B262"/>
      <c r="C262"/>
      <c r="D262"/>
      <c r="E262"/>
      <c r="F262"/>
      <c r="G262"/>
      <c r="H262"/>
      <c r="I262"/>
      <c r="J262"/>
      <c r="K262"/>
    </row>
    <row r="263" spans="2:11" x14ac:dyDescent="0.25">
      <c r="B263"/>
      <c r="C263"/>
      <c r="D263"/>
      <c r="E263"/>
      <c r="F263"/>
      <c r="G263"/>
      <c r="H263"/>
      <c r="I263"/>
      <c r="J263"/>
      <c r="K263"/>
    </row>
    <row r="264" spans="2:11" x14ac:dyDescent="0.25">
      <c r="B264"/>
      <c r="C264"/>
      <c r="D264"/>
      <c r="E264"/>
      <c r="F264"/>
      <c r="G264"/>
      <c r="H264"/>
      <c r="I264"/>
      <c r="J264"/>
      <c r="K264"/>
    </row>
    <row r="265" spans="2:11" x14ac:dyDescent="0.25">
      <c r="B265"/>
      <c r="C265"/>
      <c r="D265"/>
      <c r="E265"/>
      <c r="F265"/>
      <c r="G265"/>
      <c r="H265"/>
      <c r="I265"/>
      <c r="J265"/>
      <c r="K265"/>
    </row>
    <row r="266" spans="2:11" x14ac:dyDescent="0.25">
      <c r="B266"/>
      <c r="C266"/>
      <c r="D266"/>
      <c r="E266"/>
      <c r="F266"/>
      <c r="G266"/>
      <c r="H266"/>
      <c r="I266"/>
      <c r="J266"/>
      <c r="K266"/>
    </row>
    <row r="267" spans="2:11" x14ac:dyDescent="0.25">
      <c r="B267"/>
      <c r="C267"/>
      <c r="D267"/>
      <c r="E267"/>
      <c r="F267"/>
      <c r="G267"/>
      <c r="H267"/>
      <c r="I267"/>
      <c r="J267"/>
      <c r="K267"/>
    </row>
    <row r="268" spans="2:11" x14ac:dyDescent="0.25">
      <c r="B268"/>
      <c r="C268"/>
      <c r="D268"/>
      <c r="E268"/>
      <c r="F268"/>
      <c r="G268"/>
      <c r="H268"/>
      <c r="I268"/>
      <c r="J268"/>
      <c r="K268"/>
    </row>
    <row r="269" spans="2:11" x14ac:dyDescent="0.25">
      <c r="B269"/>
      <c r="C269"/>
      <c r="D269"/>
      <c r="E269"/>
      <c r="F269"/>
      <c r="G269"/>
      <c r="H269"/>
      <c r="I269"/>
      <c r="J269"/>
      <c r="K269"/>
    </row>
    <row r="270" spans="2:11" x14ac:dyDescent="0.25">
      <c r="B270"/>
      <c r="C270"/>
      <c r="D270"/>
      <c r="E270"/>
      <c r="F270"/>
      <c r="G270"/>
      <c r="H270"/>
      <c r="I270"/>
      <c r="J270"/>
      <c r="K270"/>
    </row>
    <row r="271" spans="2:11" x14ac:dyDescent="0.25">
      <c r="B271"/>
      <c r="C271"/>
      <c r="D271"/>
      <c r="E271"/>
      <c r="F271"/>
      <c r="G271"/>
      <c r="H271"/>
      <c r="I271"/>
      <c r="J271"/>
      <c r="K271"/>
    </row>
    <row r="272" spans="2:11" x14ac:dyDescent="0.25">
      <c r="B272"/>
      <c r="C272"/>
      <c r="D272"/>
      <c r="E272"/>
      <c r="F272"/>
      <c r="G272"/>
      <c r="H272"/>
      <c r="I272"/>
      <c r="J272"/>
      <c r="K272"/>
    </row>
    <row r="273" spans="2:11" x14ac:dyDescent="0.25">
      <c r="B273"/>
      <c r="C273"/>
      <c r="D273"/>
      <c r="E273"/>
      <c r="F273"/>
      <c r="G273"/>
      <c r="H273"/>
      <c r="I273"/>
      <c r="J273"/>
      <c r="K273"/>
    </row>
    <row r="274" spans="2:11" x14ac:dyDescent="0.25">
      <c r="B274"/>
      <c r="C274"/>
      <c r="D274"/>
      <c r="E274"/>
      <c r="F274"/>
      <c r="G274"/>
      <c r="H274"/>
      <c r="I274"/>
      <c r="J274"/>
      <c r="K274"/>
    </row>
    <row r="275" spans="2:11" x14ac:dyDescent="0.25">
      <c r="B275"/>
      <c r="C275"/>
      <c r="D275"/>
      <c r="E275"/>
      <c r="F275"/>
      <c r="G275"/>
      <c r="H275"/>
      <c r="I275"/>
      <c r="J275"/>
      <c r="K275"/>
    </row>
    <row r="276" spans="2:11" x14ac:dyDescent="0.25">
      <c r="B276"/>
      <c r="C276"/>
      <c r="D276"/>
      <c r="E276"/>
      <c r="F276"/>
      <c r="G276"/>
      <c r="H276"/>
      <c r="I276"/>
      <c r="J276"/>
      <c r="K276"/>
    </row>
    <row r="277" spans="2:11" x14ac:dyDescent="0.25">
      <c r="B277"/>
      <c r="C277"/>
      <c r="D277"/>
      <c r="E277"/>
      <c r="F277"/>
      <c r="G277"/>
      <c r="H277"/>
      <c r="I277"/>
      <c r="J277"/>
      <c r="K277"/>
    </row>
    <row r="278" spans="2:11" x14ac:dyDescent="0.25">
      <c r="B278"/>
      <c r="C278"/>
      <c r="D278"/>
      <c r="E278"/>
      <c r="F278"/>
      <c r="G278"/>
      <c r="H278"/>
      <c r="I278"/>
      <c r="J278"/>
      <c r="K278"/>
    </row>
    <row r="279" spans="2:11" x14ac:dyDescent="0.25">
      <c r="B279"/>
      <c r="C279"/>
      <c r="D279"/>
      <c r="E279"/>
      <c r="F279"/>
      <c r="G279"/>
      <c r="H279"/>
      <c r="I279"/>
      <c r="J279"/>
      <c r="K279"/>
    </row>
    <row r="280" spans="2:11" x14ac:dyDescent="0.25">
      <c r="B280"/>
      <c r="C280"/>
      <c r="D280"/>
      <c r="E280"/>
      <c r="F280"/>
      <c r="G280"/>
      <c r="H280"/>
      <c r="I280"/>
      <c r="J280"/>
      <c r="K280"/>
    </row>
    <row r="281" spans="2:11" x14ac:dyDescent="0.25">
      <c r="B281"/>
      <c r="C281"/>
      <c r="D281"/>
      <c r="E281"/>
      <c r="F281"/>
      <c r="G281"/>
      <c r="H281"/>
      <c r="I281"/>
      <c r="J281"/>
      <c r="K281"/>
    </row>
    <row r="282" spans="2:11" x14ac:dyDescent="0.25">
      <c r="B282"/>
      <c r="C282"/>
      <c r="D282"/>
      <c r="E282"/>
      <c r="F282"/>
      <c r="G282"/>
      <c r="H282"/>
      <c r="I282"/>
      <c r="J282"/>
      <c r="K282"/>
    </row>
    <row r="283" spans="2:11" x14ac:dyDescent="0.25">
      <c r="B283"/>
      <c r="C283"/>
      <c r="D283"/>
      <c r="E283"/>
      <c r="F283"/>
      <c r="G283"/>
      <c r="H283"/>
      <c r="I283"/>
      <c r="J283"/>
      <c r="K283"/>
    </row>
    <row r="284" spans="2:11" x14ac:dyDescent="0.25">
      <c r="B284"/>
      <c r="C284"/>
      <c r="D284"/>
      <c r="E284"/>
      <c r="F284"/>
      <c r="G284"/>
      <c r="H284"/>
      <c r="I284"/>
      <c r="J284"/>
      <c r="K284"/>
    </row>
    <row r="285" spans="2:11" x14ac:dyDescent="0.25">
      <c r="B285"/>
      <c r="C285"/>
      <c r="D285"/>
      <c r="E285"/>
      <c r="F285"/>
      <c r="G285"/>
      <c r="H285"/>
      <c r="I285"/>
      <c r="J285"/>
      <c r="K285"/>
    </row>
    <row r="286" spans="2:11" x14ac:dyDescent="0.25">
      <c r="B286"/>
      <c r="C286"/>
      <c r="D286"/>
      <c r="E286"/>
      <c r="F286"/>
      <c r="G286"/>
      <c r="H286"/>
      <c r="I286"/>
      <c r="J286"/>
      <c r="K286"/>
    </row>
    <row r="287" spans="2:11" x14ac:dyDescent="0.25">
      <c r="B287"/>
      <c r="C287"/>
      <c r="D287"/>
      <c r="E287"/>
      <c r="F287"/>
      <c r="G287"/>
      <c r="H287"/>
      <c r="I287"/>
      <c r="J287"/>
      <c r="K287"/>
    </row>
    <row r="288" spans="2:11" x14ac:dyDescent="0.25">
      <c r="B288"/>
      <c r="C288"/>
      <c r="D288"/>
      <c r="E288"/>
      <c r="F288"/>
      <c r="G288"/>
      <c r="H288"/>
      <c r="I288"/>
      <c r="J288"/>
      <c r="K288"/>
    </row>
    <row r="289" spans="2:11" x14ac:dyDescent="0.25">
      <c r="B289"/>
      <c r="C289"/>
      <c r="D289"/>
      <c r="E289"/>
      <c r="F289"/>
      <c r="G289"/>
      <c r="H289"/>
      <c r="I289"/>
      <c r="J289"/>
      <c r="K289"/>
    </row>
    <row r="290" spans="2:11" x14ac:dyDescent="0.25">
      <c r="B290"/>
      <c r="C290"/>
      <c r="D290"/>
      <c r="E290"/>
      <c r="F290"/>
      <c r="G290"/>
      <c r="H290"/>
      <c r="I290"/>
      <c r="J290"/>
      <c r="K290"/>
    </row>
    <row r="291" spans="2:11" x14ac:dyDescent="0.25">
      <c r="B291"/>
      <c r="C291"/>
      <c r="D291"/>
      <c r="E291"/>
      <c r="F291"/>
      <c r="G291"/>
      <c r="H291"/>
      <c r="I291"/>
      <c r="J291"/>
      <c r="K291"/>
    </row>
    <row r="292" spans="2:11" x14ac:dyDescent="0.25">
      <c r="B292"/>
      <c r="C292"/>
      <c r="D292"/>
      <c r="E292"/>
      <c r="F292"/>
      <c r="G292"/>
      <c r="H292"/>
      <c r="I292"/>
      <c r="J292"/>
      <c r="K292"/>
    </row>
    <row r="293" spans="2:11" x14ac:dyDescent="0.25">
      <c r="B293"/>
      <c r="C293"/>
      <c r="D293"/>
      <c r="E293"/>
      <c r="F293"/>
      <c r="G293"/>
      <c r="H293"/>
      <c r="I293"/>
      <c r="J293"/>
      <c r="K293"/>
    </row>
    <row r="294" spans="2:11" x14ac:dyDescent="0.25">
      <c r="B294"/>
      <c r="C294"/>
      <c r="D294"/>
      <c r="E294"/>
      <c r="F294"/>
      <c r="G294"/>
      <c r="H294"/>
      <c r="I294"/>
      <c r="J294"/>
      <c r="K294"/>
    </row>
    <row r="295" spans="2:11" x14ac:dyDescent="0.25">
      <c r="B295"/>
      <c r="C295"/>
      <c r="D295"/>
      <c r="E295"/>
      <c r="F295"/>
      <c r="G295"/>
      <c r="H295"/>
      <c r="I295"/>
      <c r="J295"/>
      <c r="K295"/>
    </row>
    <row r="296" spans="2:11" x14ac:dyDescent="0.25">
      <c r="B296"/>
      <c r="C296"/>
      <c r="D296"/>
      <c r="E296"/>
      <c r="F296"/>
      <c r="G296"/>
      <c r="H296"/>
      <c r="I296"/>
      <c r="J296"/>
      <c r="K296"/>
    </row>
    <row r="297" spans="2:11" x14ac:dyDescent="0.25">
      <c r="B297"/>
      <c r="C297"/>
      <c r="D297"/>
      <c r="E297"/>
      <c r="F297"/>
      <c r="G297"/>
      <c r="H297"/>
      <c r="I297"/>
      <c r="J297"/>
      <c r="K297"/>
    </row>
    <row r="298" spans="2:11" x14ac:dyDescent="0.25">
      <c r="B298"/>
      <c r="C298"/>
      <c r="D298"/>
      <c r="E298"/>
      <c r="F298"/>
      <c r="G298"/>
      <c r="H298"/>
      <c r="I298"/>
      <c r="J298"/>
      <c r="K298"/>
    </row>
    <row r="299" spans="2:11" x14ac:dyDescent="0.25">
      <c r="B299"/>
      <c r="C299"/>
      <c r="D299"/>
      <c r="E299"/>
      <c r="F299"/>
      <c r="G299"/>
      <c r="H299"/>
      <c r="I299"/>
      <c r="J299"/>
      <c r="K299"/>
    </row>
    <row r="300" spans="2:11" x14ac:dyDescent="0.25">
      <c r="B300"/>
      <c r="C300"/>
      <c r="D300"/>
      <c r="E300"/>
      <c r="F300"/>
      <c r="G300"/>
      <c r="H300"/>
      <c r="I300"/>
      <c r="J300"/>
      <c r="K300"/>
    </row>
    <row r="301" spans="2:11" x14ac:dyDescent="0.25">
      <c r="B301"/>
      <c r="C301"/>
      <c r="D301"/>
      <c r="E301"/>
      <c r="F301"/>
      <c r="G301"/>
      <c r="H301"/>
      <c r="I301"/>
      <c r="J301"/>
      <c r="K301"/>
    </row>
    <row r="302" spans="2:11" x14ac:dyDescent="0.25">
      <c r="B302"/>
      <c r="C302"/>
      <c r="D302"/>
      <c r="E302"/>
      <c r="F302"/>
      <c r="G302"/>
      <c r="H302"/>
      <c r="I302"/>
      <c r="J302"/>
      <c r="K302"/>
    </row>
    <row r="303" spans="2:11" x14ac:dyDescent="0.25">
      <c r="B303"/>
      <c r="C303"/>
      <c r="D303"/>
      <c r="E303"/>
      <c r="F303"/>
      <c r="G303"/>
      <c r="H303"/>
      <c r="I303"/>
      <c r="J303"/>
      <c r="K303"/>
    </row>
    <row r="304" spans="2:11" x14ac:dyDescent="0.25">
      <c r="B304"/>
      <c r="C304"/>
      <c r="D304"/>
      <c r="E304"/>
      <c r="F304"/>
      <c r="G304"/>
      <c r="H304"/>
      <c r="I304"/>
      <c r="J304"/>
      <c r="K304"/>
    </row>
    <row r="305" spans="2:11" x14ac:dyDescent="0.25">
      <c r="B305"/>
      <c r="C305"/>
      <c r="D305"/>
      <c r="E305"/>
      <c r="F305"/>
      <c r="G305"/>
      <c r="H305"/>
      <c r="I305"/>
      <c r="J305"/>
      <c r="K305"/>
    </row>
    <row r="306" spans="2:11" x14ac:dyDescent="0.25">
      <c r="B306"/>
      <c r="C306"/>
      <c r="D306"/>
      <c r="E306"/>
      <c r="F306"/>
      <c r="G306"/>
      <c r="H306"/>
      <c r="I306"/>
      <c r="J306"/>
      <c r="K306"/>
    </row>
    <row r="307" spans="2:11" x14ac:dyDescent="0.25">
      <c r="B307"/>
      <c r="C307"/>
      <c r="D307"/>
      <c r="E307"/>
      <c r="F307"/>
      <c r="G307"/>
      <c r="H307"/>
      <c r="I307"/>
      <c r="J307"/>
      <c r="K307"/>
    </row>
    <row r="308" spans="2:11" x14ac:dyDescent="0.25">
      <c r="B308"/>
      <c r="C308"/>
      <c r="D308"/>
      <c r="E308"/>
      <c r="F308"/>
      <c r="G308"/>
      <c r="H308"/>
      <c r="I308"/>
      <c r="J308"/>
      <c r="K308"/>
    </row>
    <row r="309" spans="2:11" x14ac:dyDescent="0.25">
      <c r="B309"/>
      <c r="C309"/>
      <c r="D309"/>
      <c r="E309"/>
      <c r="F309"/>
      <c r="G309"/>
      <c r="H309"/>
      <c r="I309"/>
      <c r="J309"/>
      <c r="K309"/>
    </row>
    <row r="310" spans="2:11" x14ac:dyDescent="0.25">
      <c r="B310"/>
      <c r="C310"/>
      <c r="D310"/>
      <c r="E310"/>
      <c r="F310"/>
      <c r="G310"/>
      <c r="H310"/>
      <c r="I310"/>
      <c r="J310"/>
      <c r="K310"/>
    </row>
    <row r="311" spans="2:11" x14ac:dyDescent="0.25">
      <c r="B311"/>
      <c r="C311"/>
      <c r="D311"/>
      <c r="E311"/>
      <c r="F311"/>
      <c r="G311"/>
      <c r="H311"/>
      <c r="I311"/>
      <c r="J311"/>
      <c r="K311"/>
    </row>
    <row r="312" spans="2:11" x14ac:dyDescent="0.25">
      <c r="B312"/>
      <c r="C312"/>
      <c r="D312"/>
      <c r="E312"/>
      <c r="F312"/>
      <c r="G312"/>
      <c r="H312"/>
      <c r="I312"/>
      <c r="J312"/>
      <c r="K312"/>
    </row>
    <row r="313" spans="2:11" x14ac:dyDescent="0.25">
      <c r="B313"/>
      <c r="C313"/>
      <c r="D313"/>
      <c r="E313"/>
      <c r="F313"/>
      <c r="G313"/>
      <c r="H313"/>
      <c r="I313"/>
      <c r="J313"/>
      <c r="K313"/>
    </row>
    <row r="314" spans="2:11" x14ac:dyDescent="0.25">
      <c r="B314"/>
      <c r="C314"/>
      <c r="D314"/>
      <c r="E314"/>
      <c r="F314"/>
      <c r="G314"/>
      <c r="H314"/>
      <c r="I314"/>
      <c r="J314"/>
      <c r="K314"/>
    </row>
    <row r="315" spans="2:11" x14ac:dyDescent="0.25">
      <c r="B315"/>
      <c r="C315"/>
      <c r="D315"/>
      <c r="E315"/>
      <c r="F315"/>
      <c r="G315"/>
      <c r="H315"/>
      <c r="I315"/>
      <c r="J315"/>
      <c r="K315"/>
    </row>
    <row r="316" spans="2:11" x14ac:dyDescent="0.25">
      <c r="B316"/>
      <c r="C316"/>
      <c r="D316"/>
      <c r="E316"/>
      <c r="F316"/>
      <c r="G316"/>
      <c r="H316"/>
      <c r="I316"/>
      <c r="J316"/>
      <c r="K316"/>
    </row>
    <row r="317" spans="2:11" x14ac:dyDescent="0.25">
      <c r="B317"/>
      <c r="C317"/>
      <c r="D317"/>
      <c r="E317"/>
      <c r="F317"/>
      <c r="G317"/>
      <c r="H317"/>
      <c r="I317"/>
      <c r="J317"/>
      <c r="K317"/>
    </row>
    <row r="318" spans="2:11" x14ac:dyDescent="0.25">
      <c r="B318"/>
      <c r="C318"/>
      <c r="D318"/>
      <c r="E318"/>
      <c r="F318"/>
      <c r="G318"/>
      <c r="H318"/>
      <c r="I318"/>
      <c r="J318"/>
      <c r="K318"/>
    </row>
    <row r="319" spans="2:11" x14ac:dyDescent="0.25">
      <c r="B319"/>
      <c r="C319"/>
      <c r="D319"/>
      <c r="E319"/>
      <c r="F319"/>
      <c r="G319"/>
      <c r="H319"/>
      <c r="I319"/>
      <c r="J319"/>
      <c r="K319"/>
    </row>
    <row r="320" spans="2:11" x14ac:dyDescent="0.25">
      <c r="B320"/>
      <c r="C320"/>
      <c r="D320"/>
      <c r="E320"/>
      <c r="F320"/>
      <c r="G320"/>
      <c r="H320"/>
      <c r="I320"/>
      <c r="J320"/>
      <c r="K320"/>
    </row>
    <row r="321" spans="2:11" x14ac:dyDescent="0.25">
      <c r="B321"/>
      <c r="C321"/>
      <c r="D321"/>
      <c r="E321"/>
      <c r="F321"/>
      <c r="G321"/>
      <c r="H321"/>
      <c r="I321"/>
      <c r="J321"/>
      <c r="K321"/>
    </row>
    <row r="322" spans="2:11" x14ac:dyDescent="0.25">
      <c r="B322"/>
      <c r="C322"/>
      <c r="D322"/>
      <c r="E322"/>
      <c r="F322"/>
      <c r="G322"/>
      <c r="H322"/>
      <c r="I322"/>
      <c r="J322"/>
      <c r="K322"/>
    </row>
    <row r="323" spans="2:11" x14ac:dyDescent="0.25">
      <c r="B323"/>
      <c r="C323"/>
      <c r="D323"/>
      <c r="E323"/>
      <c r="F323"/>
      <c r="G323"/>
      <c r="H323"/>
      <c r="I323"/>
      <c r="J323"/>
      <c r="K323"/>
    </row>
    <row r="324" spans="2:11" x14ac:dyDescent="0.25">
      <c r="B324"/>
      <c r="C324"/>
      <c r="D324"/>
      <c r="E324"/>
      <c r="F324"/>
      <c r="G324"/>
      <c r="H324"/>
      <c r="I324"/>
      <c r="J324"/>
      <c r="K324"/>
    </row>
    <row r="325" spans="2:11" x14ac:dyDescent="0.25">
      <c r="B325"/>
      <c r="C325"/>
      <c r="D325"/>
      <c r="E325"/>
      <c r="F325"/>
      <c r="G325"/>
      <c r="H325"/>
      <c r="I325"/>
      <c r="J325"/>
      <c r="K325"/>
    </row>
    <row r="326" spans="2:11" x14ac:dyDescent="0.25">
      <c r="B326"/>
      <c r="C326"/>
      <c r="D326"/>
      <c r="E326"/>
      <c r="F326"/>
      <c r="G326"/>
      <c r="H326"/>
      <c r="I326"/>
      <c r="J326"/>
      <c r="K326"/>
    </row>
    <row r="327" spans="2:11" x14ac:dyDescent="0.25">
      <c r="B327"/>
      <c r="C327"/>
      <c r="D327"/>
      <c r="E327"/>
      <c r="F327"/>
      <c r="G327"/>
      <c r="H327"/>
      <c r="I327"/>
      <c r="J327"/>
      <c r="K327"/>
    </row>
    <row r="328" spans="2:11" x14ac:dyDescent="0.25">
      <c r="B328"/>
      <c r="C328"/>
      <c r="D328"/>
      <c r="E328"/>
      <c r="F328"/>
      <c r="G328"/>
      <c r="H328"/>
      <c r="I328"/>
      <c r="J328"/>
      <c r="K328"/>
    </row>
    <row r="329" spans="2:11" x14ac:dyDescent="0.25">
      <c r="B329"/>
      <c r="C329"/>
      <c r="D329"/>
      <c r="E329"/>
      <c r="F329"/>
      <c r="G329"/>
      <c r="H329"/>
      <c r="I329"/>
      <c r="J329"/>
      <c r="K329"/>
    </row>
    <row r="330" spans="2:11" x14ac:dyDescent="0.25">
      <c r="B330"/>
      <c r="C330"/>
      <c r="D330"/>
      <c r="E330"/>
      <c r="F330"/>
      <c r="G330"/>
      <c r="H330"/>
      <c r="I330"/>
      <c r="J330"/>
      <c r="K330"/>
    </row>
    <row r="331" spans="2:11" x14ac:dyDescent="0.25">
      <c r="B331"/>
      <c r="C331"/>
      <c r="D331"/>
      <c r="E331"/>
      <c r="F331"/>
      <c r="G331"/>
      <c r="H331"/>
      <c r="I331"/>
      <c r="J331"/>
      <c r="K331"/>
    </row>
    <row r="332" spans="2:11" x14ac:dyDescent="0.25">
      <c r="B332"/>
      <c r="C332"/>
      <c r="D332"/>
      <c r="E332"/>
      <c r="F332"/>
      <c r="G332"/>
      <c r="H332"/>
      <c r="I332"/>
      <c r="J332"/>
      <c r="K332"/>
    </row>
    <row r="333" spans="2:11" x14ac:dyDescent="0.25">
      <c r="B333"/>
      <c r="C333"/>
      <c r="D333"/>
      <c r="E333"/>
      <c r="F333"/>
      <c r="G333"/>
      <c r="H333"/>
      <c r="I333"/>
      <c r="J333"/>
      <c r="K333"/>
    </row>
    <row r="334" spans="2:11" x14ac:dyDescent="0.25">
      <c r="B334"/>
      <c r="C334"/>
      <c r="D334"/>
      <c r="E334"/>
      <c r="F334"/>
      <c r="G334"/>
      <c r="H334"/>
      <c r="I334"/>
      <c r="J334"/>
      <c r="K334"/>
    </row>
    <row r="335" spans="2:11" x14ac:dyDescent="0.25">
      <c r="B335"/>
      <c r="C335"/>
      <c r="D335"/>
      <c r="E335"/>
      <c r="F335"/>
      <c r="G335"/>
      <c r="H335"/>
      <c r="I335"/>
      <c r="J335"/>
      <c r="K335"/>
    </row>
    <row r="336" spans="2:11" x14ac:dyDescent="0.25">
      <c r="B336"/>
      <c r="C336"/>
      <c r="D336"/>
      <c r="E336"/>
      <c r="F336"/>
      <c r="G336"/>
      <c r="H336"/>
      <c r="I336"/>
      <c r="J336"/>
      <c r="K336"/>
    </row>
    <row r="337" spans="2:11" x14ac:dyDescent="0.25">
      <c r="B337"/>
      <c r="C337"/>
      <c r="D337"/>
      <c r="E337"/>
      <c r="F337"/>
      <c r="G337"/>
      <c r="H337"/>
      <c r="I337"/>
      <c r="J337"/>
      <c r="K337"/>
    </row>
    <row r="338" spans="2:11" x14ac:dyDescent="0.25">
      <c r="B338"/>
      <c r="C338"/>
      <c r="D338"/>
      <c r="E338"/>
      <c r="F338"/>
      <c r="G338"/>
      <c r="H338"/>
      <c r="I338"/>
      <c r="J338"/>
      <c r="K338"/>
    </row>
    <row r="339" spans="2:11" x14ac:dyDescent="0.25">
      <c r="B339"/>
      <c r="C339"/>
      <c r="D339"/>
      <c r="E339"/>
      <c r="F339"/>
      <c r="G339"/>
      <c r="H339"/>
      <c r="I339"/>
      <c r="J339"/>
      <c r="K339"/>
    </row>
    <row r="340" spans="2:11" x14ac:dyDescent="0.25">
      <c r="B340"/>
      <c r="C340"/>
      <c r="D340"/>
      <c r="E340"/>
      <c r="F340"/>
      <c r="G340"/>
      <c r="H340"/>
      <c r="I340"/>
      <c r="J340"/>
      <c r="K340"/>
    </row>
    <row r="341" spans="2:11" x14ac:dyDescent="0.25">
      <c r="B341"/>
      <c r="C341"/>
      <c r="D341"/>
      <c r="E341"/>
      <c r="F341"/>
      <c r="G341"/>
      <c r="H341"/>
      <c r="I341"/>
      <c r="J341"/>
      <c r="K341"/>
    </row>
    <row r="342" spans="2:11" x14ac:dyDescent="0.25">
      <c r="B342"/>
      <c r="C342"/>
      <c r="D342"/>
      <c r="E342"/>
      <c r="F342"/>
      <c r="G342"/>
      <c r="H342"/>
      <c r="I342"/>
      <c r="J342"/>
      <c r="K342"/>
    </row>
    <row r="343" spans="2:11" x14ac:dyDescent="0.25">
      <c r="B343"/>
      <c r="C343"/>
      <c r="D343"/>
      <c r="E343"/>
      <c r="F343"/>
      <c r="G343"/>
      <c r="H343"/>
      <c r="I343"/>
      <c r="J343"/>
      <c r="K343"/>
    </row>
    <row r="344" spans="2:11" x14ac:dyDescent="0.25">
      <c r="B344"/>
      <c r="C344"/>
      <c r="D344"/>
      <c r="E344"/>
      <c r="F344"/>
      <c r="G344"/>
      <c r="H344"/>
      <c r="I344"/>
      <c r="J344"/>
      <c r="K344"/>
    </row>
    <row r="345" spans="2:11" x14ac:dyDescent="0.25">
      <c r="B345"/>
      <c r="C345"/>
      <c r="D345"/>
      <c r="E345"/>
      <c r="F345"/>
      <c r="G345"/>
      <c r="H345"/>
      <c r="I345"/>
      <c r="J345"/>
      <c r="K345"/>
    </row>
    <row r="346" spans="2:11" x14ac:dyDescent="0.25">
      <c r="B346"/>
      <c r="C346"/>
      <c r="D346"/>
      <c r="E346"/>
      <c r="F346"/>
      <c r="G346"/>
      <c r="H346"/>
      <c r="I346"/>
      <c r="J346"/>
      <c r="K346"/>
    </row>
    <row r="347" spans="2:11" x14ac:dyDescent="0.25">
      <c r="B347"/>
      <c r="C347"/>
      <c r="D347"/>
      <c r="E347"/>
      <c r="F347"/>
      <c r="G347"/>
      <c r="H347"/>
      <c r="I347"/>
      <c r="J347"/>
      <c r="K347"/>
    </row>
    <row r="348" spans="2:11" x14ac:dyDescent="0.25">
      <c r="B348"/>
      <c r="C348"/>
      <c r="D348"/>
      <c r="E348"/>
      <c r="F348"/>
      <c r="G348"/>
      <c r="H348"/>
      <c r="I348"/>
      <c r="J348"/>
      <c r="K348"/>
    </row>
    <row r="349" spans="2:11" x14ac:dyDescent="0.25">
      <c r="B349"/>
      <c r="C349"/>
      <c r="D349"/>
      <c r="E349"/>
      <c r="F349"/>
      <c r="G349"/>
      <c r="H349"/>
      <c r="I349"/>
      <c r="J349"/>
      <c r="K349"/>
    </row>
    <row r="350" spans="2:11" x14ac:dyDescent="0.25">
      <c r="B350"/>
      <c r="C350"/>
      <c r="D350"/>
      <c r="E350"/>
      <c r="F350"/>
      <c r="G350"/>
      <c r="H350"/>
      <c r="I350"/>
      <c r="J350"/>
      <c r="K350"/>
    </row>
    <row r="351" spans="2:11" x14ac:dyDescent="0.25">
      <c r="B351"/>
      <c r="C351"/>
      <c r="D351"/>
      <c r="E351"/>
      <c r="F351"/>
      <c r="G351"/>
      <c r="H351"/>
      <c r="I351"/>
      <c r="J351"/>
      <c r="K351"/>
    </row>
    <row r="352" spans="2:11" x14ac:dyDescent="0.25">
      <c r="B352"/>
      <c r="C352"/>
      <c r="D352"/>
      <c r="E352"/>
      <c r="F352"/>
      <c r="G352"/>
      <c r="H352"/>
      <c r="I352"/>
      <c r="J352"/>
      <c r="K352"/>
    </row>
    <row r="353" spans="2:11" x14ac:dyDescent="0.25">
      <c r="B353"/>
      <c r="C353"/>
      <c r="D353"/>
      <c r="E353"/>
      <c r="F353"/>
      <c r="G353"/>
      <c r="H353"/>
      <c r="I353"/>
      <c r="J353"/>
      <c r="K353"/>
    </row>
    <row r="354" spans="2:11" x14ac:dyDescent="0.25">
      <c r="B354"/>
      <c r="C354"/>
      <c r="D354"/>
      <c r="E354"/>
      <c r="F354"/>
      <c r="G354"/>
      <c r="H354"/>
      <c r="I354"/>
      <c r="J354"/>
      <c r="K354"/>
    </row>
    <row r="355" spans="2:11" x14ac:dyDescent="0.25">
      <c r="B355"/>
      <c r="C355"/>
      <c r="D355"/>
      <c r="E355"/>
      <c r="F355"/>
      <c r="G355"/>
      <c r="H355"/>
      <c r="I355"/>
      <c r="J355"/>
      <c r="K355"/>
    </row>
    <row r="356" spans="2:11" x14ac:dyDescent="0.25">
      <c r="B356"/>
      <c r="C356"/>
      <c r="D356"/>
      <c r="E356"/>
      <c r="F356"/>
      <c r="G356"/>
      <c r="H356"/>
      <c r="I356"/>
      <c r="J356"/>
      <c r="K356"/>
    </row>
    <row r="357" spans="2:11" x14ac:dyDescent="0.25">
      <c r="B357"/>
      <c r="C357"/>
      <c r="D357"/>
      <c r="E357"/>
      <c r="F357"/>
      <c r="G357"/>
      <c r="H357"/>
      <c r="I357"/>
      <c r="J357"/>
      <c r="K357"/>
    </row>
    <row r="358" spans="2:11" x14ac:dyDescent="0.25">
      <c r="B358"/>
      <c r="C358"/>
      <c r="D358"/>
      <c r="E358"/>
      <c r="F358"/>
      <c r="G358"/>
      <c r="H358"/>
      <c r="I358"/>
      <c r="J358"/>
      <c r="K358"/>
    </row>
    <row r="359" spans="2:11" x14ac:dyDescent="0.25">
      <c r="B359"/>
      <c r="C359"/>
      <c r="D359"/>
      <c r="E359"/>
      <c r="F359"/>
      <c r="G359"/>
      <c r="H359"/>
      <c r="I359"/>
      <c r="J359"/>
      <c r="K359"/>
    </row>
    <row r="360" spans="2:11" x14ac:dyDescent="0.25">
      <c r="B360"/>
      <c r="C360"/>
      <c r="D360"/>
      <c r="E360"/>
      <c r="F360"/>
      <c r="G360"/>
      <c r="H360"/>
      <c r="I360"/>
      <c r="J360"/>
      <c r="K360"/>
    </row>
    <row r="361" spans="2:11" x14ac:dyDescent="0.25">
      <c r="B361"/>
      <c r="C361"/>
      <c r="D361"/>
      <c r="E361"/>
      <c r="F361"/>
      <c r="G361"/>
      <c r="H361"/>
      <c r="I361"/>
      <c r="J361"/>
      <c r="K361"/>
    </row>
    <row r="362" spans="2:11" x14ac:dyDescent="0.25">
      <c r="B362"/>
      <c r="C362"/>
      <c r="D362"/>
      <c r="E362"/>
      <c r="F362"/>
      <c r="G362"/>
      <c r="H362"/>
      <c r="I362"/>
      <c r="J362"/>
      <c r="K362"/>
    </row>
    <row r="363" spans="2:11" x14ac:dyDescent="0.25">
      <c r="B363"/>
      <c r="C363"/>
      <c r="D363"/>
      <c r="E363"/>
      <c r="F363"/>
      <c r="G363"/>
      <c r="H363"/>
      <c r="I363"/>
      <c r="J363"/>
      <c r="K363"/>
    </row>
    <row r="364" spans="2:11" x14ac:dyDescent="0.25">
      <c r="B364"/>
      <c r="C364"/>
      <c r="D364"/>
      <c r="E364"/>
      <c r="F364"/>
      <c r="G364"/>
      <c r="H364"/>
      <c r="I364"/>
      <c r="J364"/>
      <c r="K364"/>
    </row>
    <row r="365" spans="2:11" x14ac:dyDescent="0.25">
      <c r="B365"/>
      <c r="C365"/>
      <c r="D365"/>
      <c r="E365"/>
      <c r="F365"/>
      <c r="G365"/>
      <c r="H365"/>
      <c r="I365"/>
      <c r="J365"/>
      <c r="K365"/>
    </row>
    <row r="366" spans="2:11" x14ac:dyDescent="0.25">
      <c r="B366"/>
      <c r="C366"/>
      <c r="D366"/>
      <c r="E366"/>
      <c r="F366"/>
      <c r="G366"/>
      <c r="H366"/>
      <c r="I366"/>
      <c r="J366"/>
      <c r="K366"/>
    </row>
    <row r="367" spans="2:11" x14ac:dyDescent="0.25">
      <c r="B367"/>
      <c r="C367"/>
      <c r="D367"/>
      <c r="E367"/>
      <c r="F367"/>
      <c r="G367"/>
      <c r="H367"/>
      <c r="I367"/>
      <c r="J367"/>
      <c r="K367"/>
    </row>
    <row r="368" spans="2:11" x14ac:dyDescent="0.25">
      <c r="B368"/>
      <c r="C368"/>
      <c r="D368"/>
      <c r="E368"/>
      <c r="F368"/>
      <c r="G368"/>
      <c r="H368"/>
      <c r="I368"/>
      <c r="J368"/>
      <c r="K368"/>
    </row>
    <row r="369" spans="2:11" x14ac:dyDescent="0.25">
      <c r="B369"/>
      <c r="C369"/>
      <c r="D369"/>
      <c r="E369"/>
      <c r="F369"/>
      <c r="G369"/>
      <c r="H369"/>
      <c r="I369"/>
      <c r="J369"/>
      <c r="K369"/>
    </row>
    <row r="370" spans="2:11" x14ac:dyDescent="0.25">
      <c r="B370"/>
      <c r="C370"/>
      <c r="D370"/>
      <c r="E370"/>
      <c r="F370"/>
      <c r="G370"/>
      <c r="H370"/>
      <c r="I370"/>
      <c r="J370"/>
      <c r="K370"/>
    </row>
    <row r="371" spans="2:11" x14ac:dyDescent="0.25">
      <c r="B371"/>
      <c r="C371"/>
      <c r="D371"/>
      <c r="E371"/>
      <c r="F371"/>
      <c r="G371"/>
      <c r="H371"/>
      <c r="I371"/>
      <c r="J371"/>
      <c r="K371"/>
    </row>
    <row r="372" spans="2:11" x14ac:dyDescent="0.25">
      <c r="B372"/>
      <c r="C372"/>
      <c r="D372"/>
      <c r="E372"/>
      <c r="F372"/>
      <c r="G372"/>
      <c r="H372"/>
      <c r="I372"/>
      <c r="J372"/>
      <c r="K372"/>
    </row>
    <row r="373" spans="2:11" x14ac:dyDescent="0.25">
      <c r="B373"/>
      <c r="C373"/>
      <c r="D373"/>
      <c r="E373"/>
      <c r="F373"/>
      <c r="G373"/>
      <c r="H373"/>
      <c r="I373"/>
      <c r="J373"/>
      <c r="K373"/>
    </row>
    <row r="374" spans="2:11" x14ac:dyDescent="0.25">
      <c r="B374"/>
      <c r="C374"/>
      <c r="D374"/>
      <c r="E374"/>
      <c r="F374"/>
      <c r="G374"/>
      <c r="H374"/>
      <c r="I374"/>
      <c r="J374"/>
      <c r="K374"/>
    </row>
    <row r="375" spans="2:11" x14ac:dyDescent="0.25">
      <c r="B375"/>
      <c r="C375"/>
      <c r="D375"/>
      <c r="E375"/>
      <c r="F375"/>
      <c r="G375"/>
      <c r="H375"/>
      <c r="I375"/>
      <c r="J375"/>
      <c r="K375"/>
    </row>
    <row r="376" spans="2:11" x14ac:dyDescent="0.25">
      <c r="B376"/>
      <c r="C376"/>
      <c r="D376"/>
      <c r="E376"/>
      <c r="F376"/>
      <c r="G376"/>
      <c r="H376"/>
      <c r="I376"/>
      <c r="J376"/>
      <c r="K376"/>
    </row>
    <row r="377" spans="2:11" x14ac:dyDescent="0.25">
      <c r="B377"/>
      <c r="C377"/>
      <c r="D377"/>
      <c r="E377"/>
      <c r="F377"/>
      <c r="G377"/>
      <c r="H377"/>
      <c r="I377"/>
      <c r="J377"/>
      <c r="K377"/>
    </row>
    <row r="378" spans="2:11" x14ac:dyDescent="0.25">
      <c r="B378"/>
      <c r="C378"/>
      <c r="D378"/>
      <c r="E378"/>
      <c r="F378"/>
      <c r="G378"/>
      <c r="H378"/>
      <c r="I378"/>
      <c r="J378"/>
      <c r="K378"/>
    </row>
    <row r="379" spans="2:11" x14ac:dyDescent="0.25">
      <c r="B379"/>
      <c r="C379"/>
      <c r="D379"/>
      <c r="E379"/>
      <c r="F379"/>
      <c r="G379"/>
      <c r="H379"/>
      <c r="I379"/>
      <c r="J379"/>
      <c r="K379"/>
    </row>
    <row r="380" spans="2:11" x14ac:dyDescent="0.25">
      <c r="B380"/>
      <c r="C380"/>
      <c r="D380"/>
      <c r="E380"/>
      <c r="F380"/>
      <c r="G380"/>
      <c r="H380"/>
      <c r="I380"/>
      <c r="J380"/>
      <c r="K380"/>
    </row>
    <row r="381" spans="2:11" x14ac:dyDescent="0.25">
      <c r="B381"/>
      <c r="C381"/>
      <c r="D381"/>
      <c r="E381"/>
      <c r="F381"/>
      <c r="G381"/>
      <c r="H381"/>
      <c r="I381"/>
      <c r="J381"/>
      <c r="K381"/>
    </row>
    <row r="382" spans="2:11" x14ac:dyDescent="0.25">
      <c r="B382"/>
      <c r="C382"/>
      <c r="D382"/>
      <c r="E382"/>
      <c r="F382"/>
      <c r="G382"/>
      <c r="H382"/>
      <c r="I382"/>
      <c r="J382"/>
      <c r="K382"/>
    </row>
    <row r="383" spans="2:11" x14ac:dyDescent="0.25">
      <c r="B383"/>
      <c r="C383"/>
      <c r="D383"/>
      <c r="E383"/>
      <c r="F383"/>
      <c r="G383"/>
      <c r="H383"/>
      <c r="I383"/>
      <c r="J383"/>
      <c r="K383"/>
    </row>
    <row r="384" spans="2:11" x14ac:dyDescent="0.25">
      <c r="B384"/>
      <c r="C384"/>
      <c r="D384"/>
      <c r="E384"/>
      <c r="F384"/>
      <c r="G384"/>
      <c r="H384"/>
      <c r="I384"/>
      <c r="J384"/>
      <c r="K384"/>
    </row>
    <row r="385" spans="2:11" x14ac:dyDescent="0.25">
      <c r="B385"/>
      <c r="C385"/>
      <c r="D385"/>
      <c r="E385"/>
      <c r="F385"/>
      <c r="G385"/>
      <c r="H385"/>
      <c r="I385"/>
      <c r="J385"/>
      <c r="K385"/>
    </row>
    <row r="386" spans="2:11" x14ac:dyDescent="0.25">
      <c r="B386"/>
      <c r="C386"/>
      <c r="D386"/>
      <c r="E386"/>
      <c r="F386"/>
      <c r="G386"/>
      <c r="H386"/>
      <c r="I386"/>
      <c r="J386"/>
      <c r="K386"/>
    </row>
    <row r="387" spans="2:11" x14ac:dyDescent="0.25">
      <c r="B387"/>
      <c r="C387"/>
      <c r="D387"/>
      <c r="E387"/>
      <c r="F387"/>
      <c r="G387"/>
      <c r="H387"/>
      <c r="I387"/>
      <c r="J387"/>
      <c r="K387"/>
    </row>
    <row r="388" spans="2:11" x14ac:dyDescent="0.25">
      <c r="B388"/>
      <c r="C388"/>
      <c r="D388"/>
      <c r="E388"/>
      <c r="F388"/>
      <c r="G388"/>
      <c r="H388"/>
      <c r="I388"/>
      <c r="J388"/>
      <c r="K388"/>
    </row>
    <row r="389" spans="2:11" x14ac:dyDescent="0.25">
      <c r="B389"/>
      <c r="C389"/>
      <c r="D389"/>
      <c r="E389"/>
      <c r="F389"/>
      <c r="G389"/>
      <c r="H389"/>
      <c r="I389"/>
      <c r="J389"/>
      <c r="K389"/>
    </row>
    <row r="390" spans="2:11" x14ac:dyDescent="0.25">
      <c r="B390"/>
      <c r="C390"/>
      <c r="D390"/>
      <c r="E390"/>
      <c r="F390"/>
      <c r="G390"/>
      <c r="H390"/>
      <c r="I390"/>
      <c r="J390"/>
      <c r="K390"/>
    </row>
    <row r="391" spans="2:11" x14ac:dyDescent="0.25">
      <c r="B391"/>
      <c r="C391"/>
      <c r="D391"/>
      <c r="E391"/>
      <c r="F391"/>
      <c r="G391"/>
      <c r="H391"/>
      <c r="I391"/>
      <c r="J391"/>
      <c r="K391"/>
    </row>
    <row r="392" spans="2:11" x14ac:dyDescent="0.25">
      <c r="B392"/>
      <c r="C392"/>
      <c r="D392"/>
      <c r="E392"/>
      <c r="F392"/>
      <c r="G392"/>
      <c r="H392"/>
      <c r="I392"/>
      <c r="J392"/>
      <c r="K392"/>
    </row>
    <row r="393" spans="2:11" x14ac:dyDescent="0.25">
      <c r="B393"/>
      <c r="C393"/>
      <c r="D393"/>
      <c r="E393"/>
      <c r="F393"/>
      <c r="G393"/>
      <c r="H393"/>
      <c r="I393"/>
      <c r="J393"/>
      <c r="K393"/>
    </row>
    <row r="394" spans="2:11" x14ac:dyDescent="0.25">
      <c r="B394"/>
      <c r="C394"/>
      <c r="D394"/>
      <c r="E394"/>
      <c r="F394"/>
      <c r="G394"/>
      <c r="H394"/>
      <c r="I394"/>
      <c r="J394"/>
      <c r="K394"/>
    </row>
    <row r="395" spans="2:11" x14ac:dyDescent="0.25">
      <c r="B395"/>
      <c r="C395"/>
      <c r="D395"/>
      <c r="E395"/>
      <c r="F395"/>
      <c r="G395"/>
      <c r="H395"/>
      <c r="I395"/>
      <c r="J395"/>
      <c r="K395"/>
    </row>
    <row r="396" spans="2:11" x14ac:dyDescent="0.25">
      <c r="B396"/>
      <c r="C396"/>
      <c r="D396"/>
      <c r="E396"/>
      <c r="F396"/>
      <c r="G396"/>
      <c r="H396"/>
      <c r="I396"/>
      <c r="J396"/>
      <c r="K396"/>
    </row>
    <row r="397" spans="2:11" x14ac:dyDescent="0.25">
      <c r="B397"/>
      <c r="C397"/>
      <c r="D397"/>
      <c r="E397"/>
      <c r="F397"/>
      <c r="G397"/>
      <c r="H397"/>
      <c r="I397"/>
      <c r="J397"/>
      <c r="K397"/>
    </row>
    <row r="398" spans="2:11" x14ac:dyDescent="0.25">
      <c r="B398"/>
      <c r="C398"/>
      <c r="D398"/>
      <c r="E398"/>
      <c r="F398"/>
      <c r="G398"/>
      <c r="H398"/>
      <c r="I398"/>
      <c r="J398"/>
      <c r="K398"/>
    </row>
    <row r="399" spans="2:11" x14ac:dyDescent="0.25">
      <c r="B399"/>
      <c r="C399"/>
      <c r="D399"/>
      <c r="E399"/>
      <c r="F399"/>
      <c r="G399"/>
      <c r="H399"/>
      <c r="I399"/>
      <c r="J399"/>
      <c r="K399"/>
    </row>
    <row r="400" spans="2:11" x14ac:dyDescent="0.25">
      <c r="B400"/>
      <c r="C400"/>
      <c r="D400"/>
      <c r="E400"/>
      <c r="F400"/>
      <c r="G400"/>
      <c r="H400"/>
      <c r="I400"/>
      <c r="J400"/>
      <c r="K400"/>
    </row>
    <row r="401" spans="2:11" x14ac:dyDescent="0.25">
      <c r="B401"/>
      <c r="C401"/>
      <c r="D401"/>
      <c r="E401"/>
      <c r="F401"/>
      <c r="G401"/>
      <c r="H401"/>
      <c r="I401"/>
      <c r="J401"/>
      <c r="K401"/>
    </row>
    <row r="402" spans="2:11" x14ac:dyDescent="0.25">
      <c r="B402"/>
      <c r="C402"/>
      <c r="D402"/>
      <c r="E402"/>
      <c r="F402"/>
      <c r="G402"/>
      <c r="H402"/>
      <c r="I402"/>
      <c r="J402"/>
      <c r="K402"/>
    </row>
    <row r="403" spans="2:11" x14ac:dyDescent="0.25">
      <c r="B403"/>
      <c r="C403"/>
      <c r="D403"/>
      <c r="E403"/>
      <c r="F403"/>
      <c r="G403"/>
      <c r="H403"/>
      <c r="I403"/>
      <c r="J403"/>
      <c r="K403"/>
    </row>
    <row r="404" spans="2:11" x14ac:dyDescent="0.25">
      <c r="B404"/>
      <c r="C404"/>
      <c r="D404"/>
      <c r="E404"/>
      <c r="F404"/>
      <c r="G404"/>
      <c r="H404"/>
      <c r="I404"/>
      <c r="J404"/>
      <c r="K404"/>
    </row>
    <row r="405" spans="2:11" x14ac:dyDescent="0.25">
      <c r="B405"/>
      <c r="C405"/>
      <c r="D405"/>
      <c r="E405"/>
      <c r="F405"/>
      <c r="G405"/>
      <c r="H405"/>
      <c r="I405"/>
      <c r="J405"/>
      <c r="K405"/>
    </row>
    <row r="406" spans="2:11" x14ac:dyDescent="0.25">
      <c r="B406"/>
      <c r="C406"/>
      <c r="D406"/>
      <c r="E406"/>
      <c r="F406"/>
      <c r="G406"/>
      <c r="H406"/>
      <c r="I406"/>
      <c r="J406"/>
      <c r="K406"/>
    </row>
    <row r="407" spans="2:11" x14ac:dyDescent="0.25">
      <c r="B407"/>
      <c r="C407"/>
      <c r="D407"/>
      <c r="E407"/>
      <c r="F407"/>
      <c r="G407"/>
      <c r="H407"/>
      <c r="I407"/>
      <c r="J407"/>
      <c r="K407"/>
    </row>
    <row r="408" spans="2:11" x14ac:dyDescent="0.25">
      <c r="B408"/>
      <c r="C408"/>
      <c r="D408"/>
      <c r="E408"/>
      <c r="F408"/>
      <c r="G408"/>
      <c r="H408"/>
      <c r="I408"/>
      <c r="J408"/>
      <c r="K408"/>
    </row>
    <row r="409" spans="2:11" x14ac:dyDescent="0.25">
      <c r="B409"/>
      <c r="C409"/>
      <c r="D409"/>
      <c r="E409"/>
      <c r="F409"/>
      <c r="G409"/>
      <c r="H409"/>
      <c r="I409"/>
      <c r="J409"/>
      <c r="K409"/>
    </row>
    <row r="410" spans="2:11" x14ac:dyDescent="0.25">
      <c r="B410"/>
      <c r="C410"/>
      <c r="D410"/>
      <c r="E410"/>
      <c r="F410"/>
      <c r="G410"/>
      <c r="H410"/>
      <c r="I410"/>
      <c r="J410"/>
      <c r="K410"/>
    </row>
    <row r="411" spans="2:11" x14ac:dyDescent="0.25">
      <c r="B411"/>
      <c r="C411"/>
      <c r="D411"/>
      <c r="E411"/>
      <c r="F411"/>
      <c r="G411"/>
      <c r="H411"/>
      <c r="I411"/>
      <c r="J411"/>
      <c r="K411"/>
    </row>
    <row r="412" spans="2:11" x14ac:dyDescent="0.25">
      <c r="B412"/>
      <c r="C412"/>
      <c r="D412"/>
      <c r="E412"/>
      <c r="F412"/>
      <c r="G412"/>
      <c r="H412"/>
      <c r="I412"/>
      <c r="J412"/>
      <c r="K412"/>
    </row>
    <row r="413" spans="2:11" x14ac:dyDescent="0.25">
      <c r="B413"/>
      <c r="C413"/>
      <c r="D413"/>
      <c r="E413"/>
      <c r="F413"/>
      <c r="G413"/>
      <c r="H413"/>
      <c r="I413"/>
      <c r="J413"/>
      <c r="K413"/>
    </row>
    <row r="414" spans="2:11" x14ac:dyDescent="0.25">
      <c r="B414"/>
      <c r="C414"/>
      <c r="D414"/>
      <c r="E414"/>
      <c r="F414"/>
      <c r="G414"/>
      <c r="H414"/>
      <c r="I414"/>
      <c r="J414"/>
      <c r="K414"/>
    </row>
    <row r="415" spans="2:11" x14ac:dyDescent="0.25">
      <c r="B415"/>
      <c r="C415"/>
      <c r="D415"/>
      <c r="E415"/>
      <c r="F415"/>
      <c r="G415"/>
      <c r="H415"/>
      <c r="I415"/>
      <c r="J415"/>
      <c r="K415"/>
    </row>
    <row r="416" spans="2:11" x14ac:dyDescent="0.25">
      <c r="B416"/>
      <c r="C416"/>
      <c r="D416"/>
      <c r="E416"/>
      <c r="F416"/>
      <c r="G416"/>
      <c r="H416"/>
      <c r="I416"/>
      <c r="J416"/>
      <c r="K416"/>
    </row>
    <row r="417" spans="2:11" x14ac:dyDescent="0.25">
      <c r="B417"/>
      <c r="C417"/>
      <c r="D417"/>
      <c r="E417"/>
      <c r="F417"/>
      <c r="G417"/>
      <c r="H417"/>
      <c r="I417"/>
      <c r="J417"/>
      <c r="K417"/>
    </row>
    <row r="418" spans="2:11" x14ac:dyDescent="0.25">
      <c r="B418"/>
      <c r="C418"/>
      <c r="D418"/>
      <c r="E418"/>
      <c r="F418"/>
      <c r="G418"/>
      <c r="H418"/>
      <c r="I418"/>
      <c r="J418"/>
      <c r="K418"/>
    </row>
    <row r="419" spans="2:11" x14ac:dyDescent="0.25">
      <c r="B419"/>
      <c r="C419"/>
      <c r="D419"/>
      <c r="E419"/>
      <c r="F419"/>
      <c r="G419"/>
      <c r="H419"/>
      <c r="I419"/>
      <c r="J419"/>
      <c r="K419"/>
    </row>
    <row r="420" spans="2:11" x14ac:dyDescent="0.25">
      <c r="B420"/>
      <c r="C420"/>
      <c r="D420"/>
      <c r="E420"/>
      <c r="F420"/>
      <c r="G420"/>
      <c r="H420"/>
      <c r="I420"/>
      <c r="J420"/>
      <c r="K420"/>
    </row>
    <row r="421" spans="2:11" x14ac:dyDescent="0.25">
      <c r="B421"/>
      <c r="C421"/>
      <c r="D421"/>
      <c r="E421"/>
      <c r="F421"/>
      <c r="G421"/>
      <c r="H421"/>
      <c r="I421"/>
      <c r="J421"/>
      <c r="K421"/>
    </row>
    <row r="422" spans="2:11" x14ac:dyDescent="0.25">
      <c r="B422"/>
      <c r="C422"/>
      <c r="D422"/>
      <c r="E422"/>
      <c r="F422"/>
      <c r="G422"/>
      <c r="H422"/>
      <c r="I422"/>
      <c r="J422"/>
      <c r="K422"/>
    </row>
    <row r="423" spans="2:11" x14ac:dyDescent="0.25">
      <c r="B423"/>
      <c r="C423"/>
      <c r="D423"/>
      <c r="E423"/>
      <c r="F423"/>
      <c r="G423"/>
      <c r="H423"/>
      <c r="I423"/>
      <c r="J423"/>
      <c r="K423"/>
    </row>
    <row r="424" spans="2:11" x14ac:dyDescent="0.25">
      <c r="B424"/>
      <c r="C424"/>
      <c r="D424"/>
      <c r="E424"/>
      <c r="F424"/>
      <c r="G424"/>
      <c r="H424"/>
      <c r="I424"/>
      <c r="J424"/>
      <c r="K424"/>
    </row>
    <row r="425" spans="2:11" x14ac:dyDescent="0.25">
      <c r="B425"/>
      <c r="C425"/>
      <c r="D425"/>
      <c r="E425"/>
      <c r="F425"/>
      <c r="G425"/>
      <c r="H425"/>
      <c r="I425"/>
      <c r="J425"/>
      <c r="K425"/>
    </row>
    <row r="426" spans="2:11" x14ac:dyDescent="0.25">
      <c r="B426"/>
      <c r="C426"/>
      <c r="D426"/>
      <c r="E426"/>
      <c r="F426"/>
      <c r="G426"/>
      <c r="H426"/>
      <c r="I426"/>
      <c r="J426"/>
      <c r="K426"/>
    </row>
    <row r="427" spans="2:11" x14ac:dyDescent="0.25">
      <c r="B427"/>
      <c r="C427"/>
      <c r="D427"/>
      <c r="E427"/>
      <c r="F427"/>
      <c r="G427"/>
      <c r="H427"/>
      <c r="I427"/>
      <c r="J427"/>
      <c r="K427"/>
    </row>
    <row r="428" spans="2:11" x14ac:dyDescent="0.25">
      <c r="B428"/>
      <c r="C428"/>
      <c r="D428"/>
      <c r="E428"/>
      <c r="F428"/>
      <c r="G428"/>
      <c r="H428"/>
      <c r="I428"/>
      <c r="J428"/>
      <c r="K428"/>
    </row>
    <row r="429" spans="2:11" x14ac:dyDescent="0.25">
      <c r="B429"/>
      <c r="C429"/>
      <c r="D429"/>
      <c r="E429"/>
      <c r="F429"/>
      <c r="G429"/>
      <c r="H429"/>
      <c r="I429"/>
      <c r="J429"/>
      <c r="K429"/>
    </row>
    <row r="430" spans="2:11" x14ac:dyDescent="0.25">
      <c r="B430"/>
      <c r="C430"/>
      <c r="D430"/>
      <c r="E430"/>
      <c r="F430"/>
      <c r="G430"/>
      <c r="H430"/>
      <c r="I430"/>
      <c r="J430"/>
      <c r="K430"/>
    </row>
    <row r="431" spans="2:11" x14ac:dyDescent="0.25">
      <c r="B431"/>
      <c r="C431"/>
      <c r="D431"/>
      <c r="E431"/>
      <c r="F431"/>
      <c r="G431"/>
      <c r="H431"/>
      <c r="I431"/>
      <c r="J431"/>
      <c r="K431"/>
    </row>
    <row r="432" spans="2:11" x14ac:dyDescent="0.25">
      <c r="B432"/>
      <c r="C432"/>
      <c r="D432"/>
      <c r="E432"/>
      <c r="F432"/>
      <c r="G432"/>
      <c r="H432"/>
      <c r="I432"/>
      <c r="J432"/>
      <c r="K432"/>
    </row>
    <row r="433" spans="2:11" x14ac:dyDescent="0.25">
      <c r="B433"/>
      <c r="C433"/>
      <c r="D433"/>
      <c r="E433"/>
      <c r="F433"/>
      <c r="G433"/>
      <c r="H433"/>
      <c r="I433"/>
      <c r="J433"/>
      <c r="K433"/>
    </row>
    <row r="434" spans="2:11" x14ac:dyDescent="0.25">
      <c r="B434"/>
      <c r="C434"/>
      <c r="D434"/>
      <c r="E434"/>
      <c r="F434"/>
      <c r="G434"/>
      <c r="H434"/>
      <c r="I434"/>
      <c r="J434"/>
      <c r="K434"/>
    </row>
    <row r="435" spans="2:11" x14ac:dyDescent="0.25">
      <c r="B435"/>
      <c r="C435"/>
      <c r="D435"/>
      <c r="E435"/>
      <c r="F435"/>
      <c r="G435"/>
      <c r="H435"/>
      <c r="I435"/>
      <c r="J435"/>
      <c r="K435"/>
    </row>
    <row r="436" spans="2:11" x14ac:dyDescent="0.25">
      <c r="B436"/>
      <c r="C436"/>
      <c r="D436"/>
      <c r="E436"/>
      <c r="F436"/>
      <c r="G436"/>
      <c r="H436"/>
      <c r="I436"/>
      <c r="J436"/>
      <c r="K436"/>
    </row>
    <row r="437" spans="2:11" x14ac:dyDescent="0.25">
      <c r="B437"/>
      <c r="C437"/>
      <c r="D437"/>
      <c r="E437"/>
      <c r="F437"/>
      <c r="G437"/>
      <c r="H437"/>
      <c r="I437"/>
      <c r="J437"/>
      <c r="K437"/>
    </row>
    <row r="438" spans="2:11" x14ac:dyDescent="0.25">
      <c r="B438"/>
      <c r="C438"/>
      <c r="D438"/>
      <c r="E438"/>
      <c r="F438"/>
      <c r="G438"/>
      <c r="H438"/>
      <c r="I438"/>
      <c r="J438"/>
      <c r="K438"/>
    </row>
  </sheetData>
  <pageMargins left="0.7" right="0.7" top="0.75" bottom="0.75" header="0.3" footer="0.3"/>
  <pageSetup paperSize="9" orientation="portrait" r:id="rId11"/>
  <drawing r:id="rId1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A116"/>
  <sheetViews>
    <sheetView topLeftCell="A19" zoomScale="85" zoomScaleNormal="85" workbookViewId="0"/>
  </sheetViews>
  <sheetFormatPr baseColWidth="10" defaultRowHeight="15" x14ac:dyDescent="0.25"/>
  <cols>
    <col min="1" max="1" width="11.42578125" style="22"/>
    <col min="2" max="2" width="40.7109375" style="22" customWidth="1"/>
    <col min="3" max="3" width="21.7109375" style="22" customWidth="1"/>
    <col min="4" max="4" width="24.42578125" style="22" customWidth="1"/>
    <col min="5" max="5" width="36.7109375" style="22" customWidth="1"/>
    <col min="6" max="6" width="40.140625" style="22" customWidth="1"/>
    <col min="7" max="7" width="8.7109375" style="22" customWidth="1"/>
    <col min="8" max="8" width="44.28515625" style="22" bestFit="1" customWidth="1"/>
    <col min="9" max="9" width="29.28515625" style="22" bestFit="1" customWidth="1"/>
    <col min="10" max="10" width="17.5703125" style="22" customWidth="1"/>
    <col min="11" max="11" width="9" style="22" customWidth="1"/>
    <col min="12" max="12" width="5.42578125" style="22" customWidth="1"/>
    <col min="13" max="16" width="3.140625" style="22" customWidth="1"/>
    <col min="17" max="17" width="8.28515625" style="22" customWidth="1"/>
    <col min="18" max="18" width="20.42578125" style="22" bestFit="1" customWidth="1"/>
    <col min="19" max="19" width="56.28515625" style="22" bestFit="1" customWidth="1"/>
    <col min="20" max="20" width="26.140625" style="22" bestFit="1" customWidth="1"/>
    <col min="21" max="21" width="33.42578125" style="22" customWidth="1"/>
    <col min="22" max="22" width="50" style="22" customWidth="1"/>
    <col min="23" max="23" width="53.85546875" style="22" customWidth="1"/>
    <col min="24" max="24" width="12.28515625" style="22" bestFit="1" customWidth="1"/>
    <col min="25" max="25" width="60.42578125" style="22" customWidth="1"/>
    <col min="26" max="26" width="38.85546875" style="22" customWidth="1"/>
    <col min="27" max="27" width="23.7109375" style="22" customWidth="1"/>
    <col min="28" max="28" width="13.42578125" style="22" bestFit="1" customWidth="1"/>
    <col min="29" max="29" width="8.42578125" style="22" customWidth="1"/>
    <col min="30" max="30" width="6.42578125" style="22" bestFit="1" customWidth="1"/>
    <col min="31" max="31" width="9.28515625" style="22" bestFit="1" customWidth="1"/>
    <col min="32" max="32" width="5.42578125" style="22" customWidth="1"/>
    <col min="33" max="16384" width="11.42578125" style="22"/>
  </cols>
  <sheetData>
    <row r="1" spans="1:27" ht="26.25" x14ac:dyDescent="0.4">
      <c r="B1" s="94" t="s">
        <v>183</v>
      </c>
      <c r="C1" s="94"/>
      <c r="D1" s="94"/>
      <c r="E1" s="94"/>
      <c r="Q1"/>
      <c r="R1"/>
    </row>
    <row r="2" spans="1:27" ht="28.5" x14ac:dyDescent="0.45">
      <c r="B2" s="95" t="s">
        <v>94</v>
      </c>
      <c r="C2" s="95"/>
      <c r="D2" s="95"/>
      <c r="E2" s="95"/>
    </row>
    <row r="3" spans="1:27" x14ac:dyDescent="0.25">
      <c r="B3" s="3" t="s">
        <v>69</v>
      </c>
      <c r="C3" s="3" t="s">
        <v>10</v>
      </c>
      <c r="D3" s="5"/>
      <c r="E3" s="5"/>
      <c r="F3" s="5"/>
      <c r="G3"/>
      <c r="H3"/>
    </row>
    <row r="4" spans="1:27" x14ac:dyDescent="0.25">
      <c r="A4" s="23"/>
      <c r="B4" s="3" t="s">
        <v>84</v>
      </c>
      <c r="C4" s="2" t="s">
        <v>47</v>
      </c>
      <c r="D4" s="2" t="s">
        <v>30</v>
      </c>
      <c r="E4" s="2" t="s">
        <v>148</v>
      </c>
      <c r="F4" s="2" t="s">
        <v>85</v>
      </c>
      <c r="G4"/>
      <c r="H4"/>
    </row>
    <row r="5" spans="1:27" x14ac:dyDescent="0.25">
      <c r="B5" s="6" t="s">
        <v>35</v>
      </c>
      <c r="C5" s="74">
        <v>413</v>
      </c>
      <c r="D5" s="74">
        <v>120</v>
      </c>
      <c r="E5" s="74"/>
      <c r="F5" s="74">
        <v>533</v>
      </c>
      <c r="G5"/>
      <c r="H5"/>
    </row>
    <row r="6" spans="1:27" x14ac:dyDescent="0.25">
      <c r="B6" s="6" t="s">
        <v>50</v>
      </c>
      <c r="C6" s="74">
        <v>265</v>
      </c>
      <c r="D6" s="74">
        <v>80</v>
      </c>
      <c r="E6" s="74">
        <v>59</v>
      </c>
      <c r="F6" s="74">
        <v>404</v>
      </c>
      <c r="G6"/>
      <c r="H6"/>
    </row>
    <row r="7" spans="1:27" x14ac:dyDescent="0.25">
      <c r="B7" s="6" t="s">
        <v>56</v>
      </c>
      <c r="C7" s="74">
        <v>92</v>
      </c>
      <c r="D7" s="74">
        <v>27</v>
      </c>
      <c r="E7" s="74">
        <v>3</v>
      </c>
      <c r="F7" s="74">
        <v>122</v>
      </c>
      <c r="G7"/>
      <c r="H7"/>
    </row>
    <row r="8" spans="1:27" x14ac:dyDescent="0.25">
      <c r="B8" s="6" t="s">
        <v>76</v>
      </c>
      <c r="C8" s="74">
        <v>108</v>
      </c>
      <c r="D8" s="74">
        <v>53</v>
      </c>
      <c r="E8" s="74"/>
      <c r="F8" s="74">
        <v>161</v>
      </c>
      <c r="G8"/>
      <c r="H8"/>
    </row>
    <row r="9" spans="1:27" x14ac:dyDescent="0.25">
      <c r="B9" s="6" t="s">
        <v>81</v>
      </c>
      <c r="C9" s="74">
        <v>21</v>
      </c>
      <c r="D9" s="74">
        <v>5</v>
      </c>
      <c r="E9" s="74"/>
      <c r="F9" s="74">
        <v>26</v>
      </c>
      <c r="G9"/>
      <c r="H9"/>
    </row>
    <row r="10" spans="1:27" x14ac:dyDescent="0.25">
      <c r="B10" s="6" t="s">
        <v>83</v>
      </c>
      <c r="C10" s="74">
        <v>8</v>
      </c>
      <c r="D10" s="74">
        <v>2</v>
      </c>
      <c r="E10" s="74"/>
      <c r="F10" s="74">
        <v>10</v>
      </c>
      <c r="G10"/>
      <c r="H10"/>
    </row>
    <row r="11" spans="1:27" x14ac:dyDescent="0.25">
      <c r="B11" s="6" t="s">
        <v>139</v>
      </c>
      <c r="C11" s="74">
        <v>2</v>
      </c>
      <c r="D11" s="74"/>
      <c r="E11" s="74"/>
      <c r="F11" s="74">
        <v>2</v>
      </c>
      <c r="G11"/>
      <c r="H11"/>
    </row>
    <row r="12" spans="1:27" x14ac:dyDescent="0.25">
      <c r="B12" s="6" t="s">
        <v>153</v>
      </c>
      <c r="C12" s="74">
        <v>11</v>
      </c>
      <c r="D12" s="74">
        <v>3</v>
      </c>
      <c r="E12" s="74"/>
      <c r="F12" s="74">
        <v>14</v>
      </c>
      <c r="G12"/>
      <c r="H12"/>
    </row>
    <row r="13" spans="1:27" x14ac:dyDescent="0.25">
      <c r="B13" s="6" t="s">
        <v>36</v>
      </c>
      <c r="C13" s="74">
        <v>7</v>
      </c>
      <c r="D13" s="74">
        <v>1</v>
      </c>
      <c r="E13" s="74"/>
      <c r="F13" s="74">
        <v>8</v>
      </c>
      <c r="G13"/>
      <c r="H13"/>
    </row>
    <row r="14" spans="1:27" x14ac:dyDescent="0.25">
      <c r="B14" s="6" t="s">
        <v>85</v>
      </c>
      <c r="C14" s="74">
        <v>927</v>
      </c>
      <c r="D14" s="74">
        <v>291</v>
      </c>
      <c r="E14" s="74">
        <v>62</v>
      </c>
      <c r="F14" s="74">
        <v>1280</v>
      </c>
      <c r="G14"/>
      <c r="H14"/>
      <c r="Q14"/>
      <c r="R14"/>
    </row>
    <row r="15" spans="1:27" x14ac:dyDescent="0.25">
      <c r="B15"/>
      <c r="C15"/>
      <c r="D15"/>
      <c r="E15"/>
      <c r="F15"/>
      <c r="G15"/>
      <c r="H15"/>
      <c r="Q15"/>
      <c r="R15"/>
    </row>
    <row r="16" spans="1:27" x14ac:dyDescent="0.25">
      <c r="Q16"/>
      <c r="R16"/>
      <c r="S16"/>
      <c r="T16"/>
      <c r="U16"/>
      <c r="V16"/>
      <c r="W16"/>
      <c r="X16"/>
      <c r="Y16"/>
      <c r="Z16"/>
      <c r="AA16"/>
    </row>
    <row r="17" spans="2:27" x14ac:dyDescent="0.25">
      <c r="Q17"/>
      <c r="R17"/>
      <c r="S17"/>
      <c r="T17"/>
      <c r="U17"/>
      <c r="V17"/>
      <c r="W17"/>
      <c r="X17"/>
      <c r="Y17"/>
      <c r="Z17"/>
      <c r="AA17"/>
    </row>
    <row r="18" spans="2:27" x14ac:dyDescent="0.25">
      <c r="Q18"/>
      <c r="R18"/>
      <c r="S18"/>
      <c r="T18"/>
      <c r="U18"/>
      <c r="V18"/>
      <c r="W18"/>
      <c r="X18"/>
      <c r="Y18"/>
      <c r="Z18"/>
      <c r="AA18"/>
    </row>
    <row r="19" spans="2:27" x14ac:dyDescent="0.25">
      <c r="Q19"/>
      <c r="R19"/>
      <c r="S19"/>
      <c r="T19"/>
      <c r="U19"/>
      <c r="V19"/>
      <c r="W19"/>
      <c r="X19"/>
      <c r="Y19"/>
      <c r="Z19"/>
      <c r="AA19"/>
    </row>
    <row r="20" spans="2:27" x14ac:dyDescent="0.25">
      <c r="Q20"/>
      <c r="R20"/>
      <c r="S20"/>
      <c r="T20"/>
      <c r="U20"/>
      <c r="V20"/>
      <c r="W20"/>
      <c r="X20"/>
      <c r="Y20"/>
      <c r="Z20"/>
      <c r="AA20"/>
    </row>
    <row r="21" spans="2:27" x14ac:dyDescent="0.25">
      <c r="Q21"/>
      <c r="R21"/>
      <c r="S21"/>
      <c r="T21"/>
      <c r="U21"/>
      <c r="V21"/>
      <c r="W21"/>
      <c r="X21"/>
      <c r="Y21"/>
      <c r="Z21"/>
      <c r="AA21"/>
    </row>
    <row r="22" spans="2:27" x14ac:dyDescent="0.25">
      <c r="Q22"/>
      <c r="R22"/>
      <c r="S22"/>
      <c r="T22"/>
      <c r="U22"/>
      <c r="V22"/>
      <c r="W22"/>
      <c r="X22"/>
      <c r="Y22"/>
      <c r="Z22"/>
      <c r="AA22"/>
    </row>
    <row r="23" spans="2:27" x14ac:dyDescent="0.25">
      <c r="Q23"/>
      <c r="R23"/>
      <c r="S23"/>
      <c r="T23"/>
      <c r="U23"/>
      <c r="V23"/>
      <c r="W23"/>
      <c r="X23"/>
      <c r="Y23"/>
    </row>
    <row r="24" spans="2:27" x14ac:dyDescent="0.25">
      <c r="B24" s="24" t="str">
        <f>B5</f>
        <v>Ahogamiento mortal</v>
      </c>
      <c r="C24" s="25">
        <f>F5</f>
        <v>533</v>
      </c>
      <c r="Q24"/>
      <c r="R24"/>
      <c r="S24"/>
      <c r="T24"/>
      <c r="U24"/>
      <c r="V24"/>
      <c r="W24"/>
      <c r="X24"/>
      <c r="Y24"/>
    </row>
    <row r="25" spans="2:27" x14ac:dyDescent="0.25">
      <c r="B25" s="24" t="str">
        <f t="shared" ref="B25:B32" si="0">B6</f>
        <v>Rescate sin consecuencias</v>
      </c>
      <c r="C25" s="25">
        <f t="shared" ref="C25:C32" si="1">F6</f>
        <v>404</v>
      </c>
      <c r="Q25"/>
      <c r="R25"/>
      <c r="S25"/>
      <c r="T25"/>
      <c r="U25"/>
      <c r="V25"/>
      <c r="W25"/>
      <c r="X25"/>
      <c r="Y25"/>
    </row>
    <row r="26" spans="2:27" x14ac:dyDescent="0.25">
      <c r="B26" s="24" t="str">
        <f t="shared" si="0"/>
        <v>Rescate y traslado a supervisión médica</v>
      </c>
      <c r="C26" s="25">
        <f t="shared" si="1"/>
        <v>122</v>
      </c>
      <c r="Q26"/>
      <c r="R26"/>
      <c r="S26"/>
      <c r="T26"/>
      <c r="U26"/>
      <c r="V26"/>
      <c r="W26"/>
      <c r="X26"/>
      <c r="Y26"/>
    </row>
    <row r="27" spans="2:27" x14ac:dyDescent="0.25">
      <c r="B27" s="24" t="str">
        <f t="shared" si="0"/>
        <v>Ahogamiento no mortal con hospitalizacion</v>
      </c>
      <c r="C27" s="25">
        <f t="shared" si="1"/>
        <v>161</v>
      </c>
      <c r="Q27"/>
      <c r="R27"/>
      <c r="S27"/>
      <c r="T27"/>
      <c r="U27"/>
      <c r="V27"/>
      <c r="W27"/>
      <c r="X27"/>
      <c r="Y27"/>
    </row>
    <row r="28" spans="2:27" x14ac:dyDescent="0.25">
      <c r="B28" s="24" t="str">
        <f t="shared" si="0"/>
        <v>Lesiones</v>
      </c>
      <c r="C28" s="25">
        <f t="shared" si="1"/>
        <v>26</v>
      </c>
      <c r="Q28"/>
      <c r="R28"/>
      <c r="S28"/>
      <c r="T28"/>
      <c r="U28"/>
      <c r="V28"/>
      <c r="W28"/>
      <c r="X28"/>
      <c r="Y28"/>
    </row>
    <row r="29" spans="2:27" x14ac:dyDescent="0.25">
      <c r="B29" s="24" t="str">
        <f t="shared" si="0"/>
        <v>Rescate con necesidad de observación posterior</v>
      </c>
      <c r="C29" s="25">
        <f t="shared" si="1"/>
        <v>10</v>
      </c>
      <c r="Q29"/>
      <c r="R29"/>
      <c r="S29"/>
      <c r="T29"/>
      <c r="U29"/>
      <c r="V29"/>
      <c r="W29"/>
      <c r="X29"/>
      <c r="Y29"/>
    </row>
    <row r="30" spans="2:27" x14ac:dyDescent="0.25">
      <c r="B30" s="24" t="str">
        <f t="shared" si="0"/>
        <v>Fallecimiento Sin Ahogamiento</v>
      </c>
      <c r="C30" s="25">
        <f t="shared" si="1"/>
        <v>2</v>
      </c>
      <c r="Q30"/>
      <c r="R30"/>
      <c r="S30"/>
      <c r="T30"/>
      <c r="U30"/>
      <c r="V30"/>
      <c r="W30"/>
      <c r="X30"/>
      <c r="Y30"/>
    </row>
    <row r="31" spans="2:27" x14ac:dyDescent="0.25">
      <c r="B31" s="24" t="str">
        <f t="shared" si="0"/>
        <v>Traumatismo/TRM</v>
      </c>
      <c r="C31" s="25">
        <f t="shared" si="1"/>
        <v>14</v>
      </c>
      <c r="Q31"/>
      <c r="R31"/>
      <c r="S31"/>
      <c r="T31"/>
      <c r="U31"/>
      <c r="V31"/>
      <c r="W31"/>
      <c r="X31"/>
      <c r="Y31"/>
    </row>
    <row r="32" spans="2:27" x14ac:dyDescent="0.25">
      <c r="B32" s="24" t="str">
        <f t="shared" si="0"/>
        <v>Sin datos</v>
      </c>
      <c r="C32" s="25">
        <f t="shared" si="1"/>
        <v>8</v>
      </c>
      <c r="Q32"/>
      <c r="R32"/>
      <c r="S32"/>
      <c r="T32"/>
      <c r="U32"/>
      <c r="V32"/>
      <c r="W32"/>
      <c r="X32"/>
      <c r="Y32"/>
    </row>
    <row r="33" spans="2:25" x14ac:dyDescent="0.25">
      <c r="Q33"/>
      <c r="R33"/>
      <c r="S33"/>
      <c r="T33"/>
      <c r="U33"/>
      <c r="V33"/>
      <c r="W33"/>
      <c r="X33"/>
      <c r="Y33"/>
    </row>
    <row r="34" spans="2:25" x14ac:dyDescent="0.25">
      <c r="Q34"/>
      <c r="R34"/>
      <c r="S34"/>
      <c r="T34"/>
      <c r="U34"/>
      <c r="V34"/>
      <c r="W34"/>
      <c r="X34"/>
      <c r="Y34"/>
    </row>
    <row r="35" spans="2:25" x14ac:dyDescent="0.25">
      <c r="Q35"/>
      <c r="R35"/>
      <c r="S35"/>
      <c r="T35"/>
      <c r="U35"/>
      <c r="V35"/>
      <c r="W35"/>
      <c r="X35"/>
      <c r="Y35"/>
    </row>
    <row r="36" spans="2:25" x14ac:dyDescent="0.25">
      <c r="Q36"/>
      <c r="R36"/>
      <c r="S36"/>
      <c r="T36"/>
      <c r="U36"/>
      <c r="V36"/>
      <c r="W36"/>
      <c r="X36"/>
      <c r="Y36"/>
    </row>
    <row r="37" spans="2:25" x14ac:dyDescent="0.25">
      <c r="Q37"/>
      <c r="R37"/>
      <c r="S37"/>
      <c r="T37"/>
      <c r="U37"/>
      <c r="V37"/>
      <c r="W37"/>
      <c r="X37"/>
      <c r="Y37"/>
    </row>
    <row r="38" spans="2:25" x14ac:dyDescent="0.25">
      <c r="Q38"/>
      <c r="R38"/>
      <c r="S38"/>
      <c r="T38"/>
      <c r="U38"/>
      <c r="V38"/>
      <c r="W38"/>
      <c r="X38"/>
      <c r="Y38"/>
    </row>
    <row r="39" spans="2:25" x14ac:dyDescent="0.25">
      <c r="Q39"/>
      <c r="R39"/>
      <c r="S39"/>
      <c r="T39"/>
      <c r="U39"/>
      <c r="V39"/>
      <c r="W39"/>
      <c r="X39"/>
      <c r="Y39"/>
    </row>
    <row r="40" spans="2:25" x14ac:dyDescent="0.25">
      <c r="Q40"/>
      <c r="R40"/>
      <c r="S40"/>
      <c r="T40"/>
      <c r="U40"/>
      <c r="V40"/>
      <c r="W40"/>
      <c r="X40"/>
      <c r="Y40"/>
    </row>
    <row r="41" spans="2:25" x14ac:dyDescent="0.25">
      <c r="Q41"/>
      <c r="R41"/>
      <c r="S41"/>
      <c r="T41"/>
      <c r="U41"/>
      <c r="V41"/>
      <c r="W41"/>
      <c r="X41"/>
      <c r="Y41"/>
    </row>
    <row r="42" spans="2:25" x14ac:dyDescent="0.25">
      <c r="Q42"/>
      <c r="R42"/>
      <c r="S42"/>
      <c r="T42"/>
      <c r="U42"/>
      <c r="V42"/>
      <c r="W42"/>
      <c r="X42"/>
      <c r="Y42"/>
    </row>
    <row r="43" spans="2:25" x14ac:dyDescent="0.25">
      <c r="Q43"/>
      <c r="R43"/>
      <c r="S43"/>
      <c r="T43"/>
      <c r="U43"/>
      <c r="V43"/>
      <c r="W43"/>
      <c r="X43"/>
      <c r="Y43"/>
    </row>
    <row r="44" spans="2:25" x14ac:dyDescent="0.25">
      <c r="B44" s="3" t="s">
        <v>18</v>
      </c>
      <c r="C44" s="5" t="s">
        <v>91</v>
      </c>
      <c r="Q44"/>
      <c r="R44"/>
      <c r="S44"/>
      <c r="T44"/>
      <c r="U44"/>
      <c r="V44"/>
      <c r="W44"/>
      <c r="X44"/>
      <c r="Y44"/>
    </row>
    <row r="45" spans="2:25" x14ac:dyDescent="0.25">
      <c r="Q45"/>
      <c r="R45"/>
      <c r="S45"/>
      <c r="T45"/>
      <c r="U45"/>
      <c r="V45"/>
      <c r="W45"/>
      <c r="X45"/>
      <c r="Y45"/>
    </row>
    <row r="46" spans="2:25" x14ac:dyDescent="0.25">
      <c r="B46" s="3" t="s">
        <v>69</v>
      </c>
      <c r="C46" s="3" t="s">
        <v>10</v>
      </c>
      <c r="D46" s="5"/>
      <c r="E46" s="5"/>
      <c r="F46" s="5"/>
      <c r="Q46"/>
      <c r="R46"/>
      <c r="S46"/>
      <c r="T46"/>
      <c r="U46"/>
      <c r="V46"/>
      <c r="W46"/>
      <c r="X46"/>
      <c r="Y46"/>
    </row>
    <row r="47" spans="2:25" x14ac:dyDescent="0.25">
      <c r="B47" s="3" t="s">
        <v>84</v>
      </c>
      <c r="C47" s="2" t="s">
        <v>47</v>
      </c>
      <c r="D47" s="2" t="s">
        <v>30</v>
      </c>
      <c r="E47" s="2" t="s">
        <v>148</v>
      </c>
      <c r="F47" s="2" t="s">
        <v>85</v>
      </c>
      <c r="Q47"/>
      <c r="R47"/>
      <c r="S47"/>
      <c r="T47"/>
      <c r="U47"/>
      <c r="V47"/>
      <c r="W47"/>
      <c r="X47"/>
      <c r="Y47"/>
    </row>
    <row r="48" spans="2:25" x14ac:dyDescent="0.25">
      <c r="B48" s="6" t="s">
        <v>35</v>
      </c>
      <c r="C48" s="74">
        <v>413</v>
      </c>
      <c r="D48" s="74">
        <v>120</v>
      </c>
      <c r="E48" s="74"/>
      <c r="F48" s="74">
        <v>533</v>
      </c>
      <c r="Q48"/>
      <c r="R48"/>
      <c r="S48"/>
      <c r="T48"/>
      <c r="U48"/>
      <c r="V48"/>
      <c r="W48"/>
      <c r="X48"/>
      <c r="Y48"/>
    </row>
    <row r="49" spans="2:27" x14ac:dyDescent="0.25">
      <c r="B49" s="6" t="s">
        <v>50</v>
      </c>
      <c r="C49" s="74">
        <v>265</v>
      </c>
      <c r="D49" s="74">
        <v>80</v>
      </c>
      <c r="E49" s="74">
        <v>59</v>
      </c>
      <c r="F49" s="74">
        <v>404</v>
      </c>
      <c r="Q49"/>
      <c r="R49"/>
      <c r="S49"/>
      <c r="T49"/>
      <c r="U49"/>
      <c r="V49"/>
      <c r="W49"/>
      <c r="X49"/>
      <c r="Y49"/>
    </row>
    <row r="50" spans="2:27" x14ac:dyDescent="0.25">
      <c r="B50" s="6" t="s">
        <v>56</v>
      </c>
      <c r="C50" s="74">
        <v>92</v>
      </c>
      <c r="D50" s="74">
        <v>27</v>
      </c>
      <c r="E50" s="74">
        <v>3</v>
      </c>
      <c r="F50" s="74">
        <v>122</v>
      </c>
      <c r="Q50"/>
      <c r="R50"/>
      <c r="S50"/>
      <c r="T50"/>
      <c r="U50"/>
      <c r="V50"/>
      <c r="W50"/>
      <c r="X50"/>
      <c r="Y50"/>
    </row>
    <row r="51" spans="2:27" x14ac:dyDescent="0.25">
      <c r="B51" s="6" t="s">
        <v>76</v>
      </c>
      <c r="C51" s="74">
        <v>108</v>
      </c>
      <c r="D51" s="74">
        <v>53</v>
      </c>
      <c r="E51" s="74"/>
      <c r="F51" s="74">
        <v>161</v>
      </c>
      <c r="Q51"/>
      <c r="R51"/>
      <c r="S51"/>
      <c r="T51"/>
      <c r="U51"/>
      <c r="V51"/>
      <c r="W51"/>
      <c r="X51"/>
      <c r="Y51"/>
    </row>
    <row r="52" spans="2:27" x14ac:dyDescent="0.25">
      <c r="B52" s="6" t="s">
        <v>81</v>
      </c>
      <c r="C52" s="74">
        <v>21</v>
      </c>
      <c r="D52" s="74">
        <v>5</v>
      </c>
      <c r="E52" s="74"/>
      <c r="F52" s="74">
        <v>26</v>
      </c>
      <c r="Q52"/>
      <c r="R52"/>
      <c r="S52"/>
      <c r="T52"/>
      <c r="U52"/>
    </row>
    <row r="53" spans="2:27" x14ac:dyDescent="0.25">
      <c r="B53" s="6" t="s">
        <v>83</v>
      </c>
      <c r="C53" s="74">
        <v>8</v>
      </c>
      <c r="D53" s="74">
        <v>2</v>
      </c>
      <c r="E53" s="74"/>
      <c r="F53" s="74">
        <v>10</v>
      </c>
      <c r="Q53"/>
      <c r="R53"/>
      <c r="S53"/>
      <c r="T53"/>
      <c r="U53"/>
    </row>
    <row r="54" spans="2:27" x14ac:dyDescent="0.25">
      <c r="B54" s="6" t="s">
        <v>139</v>
      </c>
      <c r="C54" s="74">
        <v>2</v>
      </c>
      <c r="D54" s="74"/>
      <c r="E54" s="74"/>
      <c r="F54" s="74">
        <v>2</v>
      </c>
      <c r="Q54"/>
      <c r="R54"/>
      <c r="S54"/>
      <c r="T54"/>
      <c r="U54"/>
    </row>
    <row r="55" spans="2:27" x14ac:dyDescent="0.25">
      <c r="B55" s="6" t="s">
        <v>153</v>
      </c>
      <c r="C55" s="74">
        <v>11</v>
      </c>
      <c r="D55" s="74">
        <v>3</v>
      </c>
      <c r="E55" s="74"/>
      <c r="F55" s="74">
        <v>14</v>
      </c>
      <c r="Q55"/>
      <c r="R55"/>
      <c r="S55"/>
      <c r="T55"/>
      <c r="U55"/>
    </row>
    <row r="56" spans="2:27" x14ac:dyDescent="0.25">
      <c r="B56" s="6" t="s">
        <v>36</v>
      </c>
      <c r="C56" s="74">
        <v>7</v>
      </c>
      <c r="D56" s="74">
        <v>1</v>
      </c>
      <c r="E56" s="74"/>
      <c r="F56" s="74">
        <v>8</v>
      </c>
      <c r="Q56"/>
      <c r="R56"/>
      <c r="S56"/>
      <c r="T56"/>
      <c r="U56"/>
    </row>
    <row r="57" spans="2:27" x14ac:dyDescent="0.25">
      <c r="B57" s="6" t="s">
        <v>85</v>
      </c>
      <c r="C57" s="74">
        <v>927</v>
      </c>
      <c r="D57" s="74">
        <v>291</v>
      </c>
      <c r="E57" s="74">
        <v>62</v>
      </c>
      <c r="F57" s="74">
        <v>1280</v>
      </c>
      <c r="Q57"/>
      <c r="R57"/>
      <c r="S57"/>
      <c r="T57"/>
      <c r="U57"/>
    </row>
    <row r="60" spans="2:27" x14ac:dyDescent="0.25">
      <c r="Z60"/>
      <c r="AA60"/>
    </row>
    <row r="61" spans="2:27" x14ac:dyDescent="0.25">
      <c r="Z61"/>
      <c r="AA61"/>
    </row>
    <row r="62" spans="2:27" x14ac:dyDescent="0.25">
      <c r="Z62"/>
      <c r="AA62"/>
    </row>
    <row r="63" spans="2:27" x14ac:dyDescent="0.25">
      <c r="Z63"/>
      <c r="AA63"/>
    </row>
    <row r="64" spans="2:27" x14ac:dyDescent="0.25">
      <c r="Z64"/>
      <c r="AA64"/>
    </row>
    <row r="65" spans="2:27" x14ac:dyDescent="0.25">
      <c r="Z65"/>
      <c r="AA65"/>
    </row>
    <row r="66" spans="2:27" x14ac:dyDescent="0.25">
      <c r="Z66"/>
      <c r="AA66"/>
    </row>
    <row r="67" spans="2:27" x14ac:dyDescent="0.25">
      <c r="Z67"/>
      <c r="AA67"/>
    </row>
    <row r="68" spans="2:27" x14ac:dyDescent="0.25">
      <c r="Z68"/>
      <c r="AA68"/>
    </row>
    <row r="69" spans="2:27" x14ac:dyDescent="0.25">
      <c r="Z69"/>
      <c r="AA69"/>
    </row>
    <row r="70" spans="2:27" x14ac:dyDescent="0.25">
      <c r="Q70"/>
      <c r="R70"/>
      <c r="S70"/>
      <c r="T70"/>
      <c r="U70"/>
      <c r="V70"/>
      <c r="W70"/>
      <c r="X70"/>
      <c r="Y70"/>
      <c r="Z70"/>
      <c r="AA70"/>
    </row>
    <row r="71" spans="2:27" x14ac:dyDescent="0.25">
      <c r="B71" s="3" t="s">
        <v>18</v>
      </c>
      <c r="C71" s="5" t="s">
        <v>161</v>
      </c>
      <c r="Q71"/>
      <c r="R71"/>
      <c r="S71"/>
      <c r="T71"/>
      <c r="U71"/>
      <c r="V71"/>
      <c r="W71"/>
      <c r="X71"/>
      <c r="Y71"/>
      <c r="Z71"/>
      <c r="AA71"/>
    </row>
    <row r="72" spans="2:27" x14ac:dyDescent="0.25">
      <c r="B72"/>
      <c r="C72"/>
      <c r="D72"/>
      <c r="E72"/>
      <c r="F72"/>
      <c r="G72"/>
      <c r="H72"/>
      <c r="I72"/>
      <c r="J72"/>
      <c r="K72"/>
      <c r="L72"/>
      <c r="M72"/>
      <c r="N72"/>
      <c r="O72"/>
      <c r="P72"/>
      <c r="Q72"/>
      <c r="R72"/>
      <c r="S72"/>
      <c r="T72"/>
      <c r="U72"/>
      <c r="V72"/>
      <c r="W72"/>
      <c r="X72"/>
      <c r="Y72"/>
      <c r="Z72"/>
      <c r="AA72"/>
    </row>
    <row r="73" spans="2:27" x14ac:dyDescent="0.25">
      <c r="B73" s="3" t="s">
        <v>68</v>
      </c>
      <c r="C73" s="3" t="s">
        <v>10</v>
      </c>
      <c r="D73" s="5"/>
      <c r="E73" s="5"/>
      <c r="F73" s="5"/>
      <c r="G73" s="5"/>
      <c r="H73" s="5"/>
      <c r="I73" s="5"/>
      <c r="J73" s="5"/>
      <c r="K73" s="5"/>
      <c r="L73" s="5"/>
      <c r="M73" s="84"/>
      <c r="N73" s="84"/>
      <c r="O73" s="84"/>
      <c r="P73" s="84"/>
      <c r="Q73"/>
      <c r="R73"/>
      <c r="S73"/>
      <c r="T73"/>
      <c r="U73"/>
      <c r="V73"/>
      <c r="W73"/>
      <c r="X73"/>
      <c r="Y73"/>
      <c r="Z73"/>
      <c r="AA73"/>
    </row>
    <row r="74" spans="2:27" x14ac:dyDescent="0.25">
      <c r="B74" s="3" t="s">
        <v>84</v>
      </c>
      <c r="C74" s="5" t="s">
        <v>35</v>
      </c>
      <c r="D74" s="5" t="s">
        <v>50</v>
      </c>
      <c r="E74" s="5" t="s">
        <v>56</v>
      </c>
      <c r="F74" s="5" t="s">
        <v>76</v>
      </c>
      <c r="G74" s="5" t="s">
        <v>81</v>
      </c>
      <c r="H74" s="5" t="s">
        <v>83</v>
      </c>
      <c r="I74" s="5" t="s">
        <v>139</v>
      </c>
      <c r="J74" s="5" t="s">
        <v>153</v>
      </c>
      <c r="K74" s="5" t="s">
        <v>36</v>
      </c>
      <c r="L74" s="2" t="s">
        <v>85</v>
      </c>
      <c r="M74" s="82"/>
      <c r="N74" s="82"/>
      <c r="O74" s="82"/>
      <c r="P74" s="82"/>
      <c r="Q74"/>
      <c r="R74"/>
      <c r="S74"/>
      <c r="T74"/>
      <c r="U74"/>
      <c r="V74"/>
      <c r="W74"/>
      <c r="X74"/>
      <c r="Y74"/>
      <c r="Z74"/>
      <c r="AA74"/>
    </row>
    <row r="75" spans="2:27" x14ac:dyDescent="0.25">
      <c r="B75" s="6" t="s">
        <v>142</v>
      </c>
      <c r="C75" s="74">
        <v>13</v>
      </c>
      <c r="D75" s="74">
        <v>1</v>
      </c>
      <c r="E75" s="74">
        <v>4</v>
      </c>
      <c r="F75" s="74"/>
      <c r="G75" s="74"/>
      <c r="H75" s="74"/>
      <c r="I75" s="74"/>
      <c r="J75" s="74"/>
      <c r="K75" s="74"/>
      <c r="L75" s="74">
        <v>18</v>
      </c>
      <c r="M75" s="83"/>
      <c r="N75" s="83"/>
      <c r="O75" s="83"/>
      <c r="P75" s="83"/>
      <c r="Q75"/>
      <c r="R75"/>
      <c r="S75"/>
      <c r="T75"/>
      <c r="U75"/>
    </row>
    <row r="76" spans="2:27" x14ac:dyDescent="0.25">
      <c r="B76" s="6" t="s">
        <v>739</v>
      </c>
      <c r="C76" s="74">
        <v>12</v>
      </c>
      <c r="D76" s="74">
        <v>10</v>
      </c>
      <c r="E76" s="74">
        <v>1</v>
      </c>
      <c r="F76" s="74"/>
      <c r="G76" s="74"/>
      <c r="H76" s="74"/>
      <c r="I76" s="74"/>
      <c r="J76" s="74"/>
      <c r="K76" s="74"/>
      <c r="L76" s="74">
        <v>23</v>
      </c>
      <c r="M76" s="83"/>
      <c r="N76" s="83"/>
      <c r="O76" s="83"/>
      <c r="P76" s="83"/>
      <c r="Q76"/>
      <c r="R76"/>
      <c r="S76"/>
      <c r="T76"/>
      <c r="U76"/>
    </row>
    <row r="77" spans="2:27" x14ac:dyDescent="0.25">
      <c r="B77" s="6" t="s">
        <v>146</v>
      </c>
      <c r="C77" s="74">
        <v>15</v>
      </c>
      <c r="D77" s="74">
        <v>1</v>
      </c>
      <c r="E77" s="74">
        <v>3</v>
      </c>
      <c r="F77" s="74">
        <v>1</v>
      </c>
      <c r="G77" s="74">
        <v>2</v>
      </c>
      <c r="H77" s="74"/>
      <c r="I77" s="74"/>
      <c r="J77" s="74">
        <v>2</v>
      </c>
      <c r="K77" s="74"/>
      <c r="L77" s="74">
        <v>24</v>
      </c>
      <c r="M77" s="83"/>
      <c r="N77" s="83"/>
      <c r="O77" s="83"/>
      <c r="P77" s="83"/>
      <c r="Q77"/>
      <c r="R77"/>
      <c r="S77"/>
      <c r="T77"/>
      <c r="U77"/>
    </row>
    <row r="78" spans="2:27" x14ac:dyDescent="0.25">
      <c r="B78" s="6" t="s">
        <v>143</v>
      </c>
      <c r="C78" s="74">
        <v>9</v>
      </c>
      <c r="D78" s="74">
        <v>7</v>
      </c>
      <c r="E78" s="74">
        <v>1</v>
      </c>
      <c r="F78" s="74">
        <v>3</v>
      </c>
      <c r="G78" s="74"/>
      <c r="H78" s="74"/>
      <c r="I78" s="74"/>
      <c r="J78" s="74"/>
      <c r="K78" s="74"/>
      <c r="L78" s="74">
        <v>20</v>
      </c>
      <c r="M78" s="83"/>
      <c r="N78" s="83"/>
      <c r="O78" s="83"/>
      <c r="P78" s="83"/>
      <c r="Q78"/>
      <c r="R78"/>
      <c r="S78"/>
      <c r="T78"/>
      <c r="U78"/>
    </row>
    <row r="79" spans="2:27" x14ac:dyDescent="0.25">
      <c r="B79" s="6" t="s">
        <v>144</v>
      </c>
      <c r="C79" s="74">
        <v>11</v>
      </c>
      <c r="D79" s="74">
        <v>1</v>
      </c>
      <c r="E79" s="74">
        <v>5</v>
      </c>
      <c r="F79" s="74">
        <v>2</v>
      </c>
      <c r="G79" s="74">
        <v>1</v>
      </c>
      <c r="H79" s="74">
        <v>1</v>
      </c>
      <c r="I79" s="74"/>
      <c r="J79" s="74">
        <v>1</v>
      </c>
      <c r="K79" s="74"/>
      <c r="L79" s="74">
        <v>22</v>
      </c>
      <c r="M79" s="83"/>
      <c r="N79" s="83"/>
      <c r="O79" s="83"/>
      <c r="P79" s="83"/>
      <c r="Q79"/>
      <c r="R79"/>
      <c r="S79"/>
      <c r="T79"/>
      <c r="U79"/>
    </row>
    <row r="80" spans="2:27" x14ac:dyDescent="0.25">
      <c r="B80" s="6" t="s">
        <v>151</v>
      </c>
      <c r="C80" s="74">
        <v>26</v>
      </c>
      <c r="D80" s="74">
        <v>7</v>
      </c>
      <c r="E80" s="74">
        <v>3</v>
      </c>
      <c r="F80" s="74">
        <v>8</v>
      </c>
      <c r="G80" s="74"/>
      <c r="H80" s="74">
        <v>1</v>
      </c>
      <c r="I80" s="74"/>
      <c r="J80" s="74"/>
      <c r="K80" s="74"/>
      <c r="L80" s="74">
        <v>45</v>
      </c>
      <c r="M80" s="83"/>
      <c r="N80" s="83"/>
      <c r="O80" s="83"/>
      <c r="P80" s="83"/>
      <c r="Q80"/>
      <c r="R80"/>
      <c r="S80"/>
      <c r="T80"/>
      <c r="U80"/>
    </row>
    <row r="81" spans="2:21" x14ac:dyDescent="0.25">
      <c r="B81" s="6" t="s">
        <v>165</v>
      </c>
      <c r="C81" s="74">
        <v>39</v>
      </c>
      <c r="D81" s="74"/>
      <c r="E81" s="74">
        <v>3</v>
      </c>
      <c r="F81" s="74">
        <v>19</v>
      </c>
      <c r="G81" s="74"/>
      <c r="H81" s="74"/>
      <c r="I81" s="74">
        <v>1</v>
      </c>
      <c r="J81" s="74"/>
      <c r="K81" s="74"/>
      <c r="L81" s="74">
        <v>62</v>
      </c>
      <c r="M81" s="83"/>
      <c r="N81" s="83"/>
      <c r="O81" s="83"/>
      <c r="P81" s="83"/>
      <c r="Q81"/>
      <c r="R81"/>
      <c r="S81"/>
      <c r="T81"/>
      <c r="U81"/>
    </row>
    <row r="82" spans="2:21" x14ac:dyDescent="0.25">
      <c r="B82" s="6" t="s">
        <v>172</v>
      </c>
      <c r="C82" s="74">
        <v>23</v>
      </c>
      <c r="D82" s="74">
        <v>9</v>
      </c>
      <c r="E82" s="74">
        <v>2</v>
      </c>
      <c r="F82" s="74">
        <v>15</v>
      </c>
      <c r="G82" s="74">
        <v>1</v>
      </c>
      <c r="H82" s="74"/>
      <c r="I82" s="74"/>
      <c r="J82" s="74">
        <v>2</v>
      </c>
      <c r="K82" s="74">
        <v>2</v>
      </c>
      <c r="L82" s="74">
        <v>54</v>
      </c>
      <c r="M82" s="83"/>
      <c r="N82" s="83"/>
      <c r="O82" s="83"/>
      <c r="P82" s="83"/>
      <c r="Q82"/>
      <c r="R82"/>
      <c r="S82"/>
      <c r="T82"/>
      <c r="U82"/>
    </row>
    <row r="83" spans="2:21" x14ac:dyDescent="0.25">
      <c r="B83" s="6" t="s">
        <v>177</v>
      </c>
      <c r="C83" s="74">
        <v>16</v>
      </c>
      <c r="D83" s="74">
        <v>6</v>
      </c>
      <c r="E83" s="74">
        <v>2</v>
      </c>
      <c r="F83" s="74">
        <v>1</v>
      </c>
      <c r="G83" s="74">
        <v>2</v>
      </c>
      <c r="H83" s="74"/>
      <c r="I83" s="74"/>
      <c r="J83" s="74"/>
      <c r="K83" s="74">
        <v>2</v>
      </c>
      <c r="L83" s="74">
        <v>29</v>
      </c>
      <c r="Q83"/>
      <c r="R83"/>
      <c r="S83"/>
      <c r="T83"/>
      <c r="U83"/>
    </row>
    <row r="84" spans="2:21" x14ac:dyDescent="0.25">
      <c r="B84" s="6" t="s">
        <v>181</v>
      </c>
      <c r="C84" s="74">
        <v>18</v>
      </c>
      <c r="D84" s="74"/>
      <c r="E84" s="74">
        <v>1</v>
      </c>
      <c r="F84" s="74">
        <v>1</v>
      </c>
      <c r="G84" s="74"/>
      <c r="H84" s="74"/>
      <c r="I84" s="74"/>
      <c r="J84" s="74"/>
      <c r="K84" s="74"/>
      <c r="L84" s="74">
        <v>20</v>
      </c>
      <c r="Q84"/>
      <c r="R84"/>
      <c r="S84"/>
      <c r="T84"/>
      <c r="U84"/>
    </row>
    <row r="85" spans="2:21" x14ac:dyDescent="0.25">
      <c r="B85" s="6" t="s">
        <v>182</v>
      </c>
      <c r="C85" s="74">
        <v>6</v>
      </c>
      <c r="D85" s="74">
        <v>1</v>
      </c>
      <c r="E85" s="74">
        <v>2</v>
      </c>
      <c r="F85" s="74">
        <v>1</v>
      </c>
      <c r="G85" s="74"/>
      <c r="H85" s="74"/>
      <c r="I85" s="74"/>
      <c r="J85" s="74"/>
      <c r="K85" s="74"/>
      <c r="L85" s="74">
        <v>10</v>
      </c>
      <c r="Q85"/>
      <c r="R85"/>
      <c r="S85"/>
      <c r="T85"/>
      <c r="U85"/>
    </row>
    <row r="86" spans="2:21" x14ac:dyDescent="0.25">
      <c r="B86" s="6" t="s">
        <v>186</v>
      </c>
      <c r="C86" s="74">
        <v>19</v>
      </c>
      <c r="D86" s="74">
        <v>14</v>
      </c>
      <c r="E86" s="74">
        <v>6</v>
      </c>
      <c r="F86" s="74">
        <v>1</v>
      </c>
      <c r="G86" s="74"/>
      <c r="H86" s="74"/>
      <c r="I86" s="74"/>
      <c r="J86" s="74"/>
      <c r="K86" s="74"/>
      <c r="L86" s="74">
        <v>40</v>
      </c>
      <c r="Q86"/>
      <c r="R86"/>
      <c r="S86"/>
      <c r="T86"/>
      <c r="U86"/>
    </row>
    <row r="87" spans="2:21" x14ac:dyDescent="0.25">
      <c r="B87" s="6" t="s">
        <v>85</v>
      </c>
      <c r="C87" s="74">
        <v>207</v>
      </c>
      <c r="D87" s="74">
        <v>57</v>
      </c>
      <c r="E87" s="74">
        <v>33</v>
      </c>
      <c r="F87" s="74">
        <v>52</v>
      </c>
      <c r="G87" s="74">
        <v>6</v>
      </c>
      <c r="H87" s="74">
        <v>2</v>
      </c>
      <c r="I87" s="74">
        <v>1</v>
      </c>
      <c r="J87" s="74">
        <v>5</v>
      </c>
      <c r="K87" s="74">
        <v>4</v>
      </c>
      <c r="L87" s="74">
        <v>367</v>
      </c>
    </row>
    <row r="100" spans="2:12" x14ac:dyDescent="0.25">
      <c r="B100" s="3" t="s">
        <v>18</v>
      </c>
      <c r="C100" s="5" t="s">
        <v>161</v>
      </c>
    </row>
    <row r="101" spans="2:12" x14ac:dyDescent="0.25">
      <c r="B101"/>
      <c r="C101"/>
      <c r="D101"/>
      <c r="E101"/>
      <c r="F101"/>
      <c r="G101"/>
      <c r="H101"/>
      <c r="I101"/>
      <c r="J101"/>
    </row>
    <row r="102" spans="2:12" x14ac:dyDescent="0.25">
      <c r="B102" s="3" t="s">
        <v>68</v>
      </c>
      <c r="C102" s="3" t="s">
        <v>10</v>
      </c>
      <c r="D102" s="5"/>
      <c r="E102" s="5"/>
      <c r="F102" s="5"/>
      <c r="G102" s="5"/>
      <c r="H102" s="5"/>
      <c r="I102" s="5"/>
      <c r="J102" s="5"/>
      <c r="K102" s="5"/>
      <c r="L102" s="5"/>
    </row>
    <row r="103" spans="2:12" x14ac:dyDescent="0.25">
      <c r="B103" s="3" t="s">
        <v>84</v>
      </c>
      <c r="C103" s="5" t="s">
        <v>35</v>
      </c>
      <c r="D103" s="5" t="s">
        <v>50</v>
      </c>
      <c r="E103" s="5" t="s">
        <v>56</v>
      </c>
      <c r="F103" s="5" t="s">
        <v>76</v>
      </c>
      <c r="G103" s="5" t="s">
        <v>81</v>
      </c>
      <c r="H103" s="5" t="s">
        <v>83</v>
      </c>
      <c r="I103" s="5" t="s">
        <v>139</v>
      </c>
      <c r="J103" s="5" t="s">
        <v>153</v>
      </c>
      <c r="K103" s="5" t="s">
        <v>36</v>
      </c>
      <c r="L103" s="2" t="s">
        <v>85</v>
      </c>
    </row>
    <row r="104" spans="2:12" x14ac:dyDescent="0.25">
      <c r="B104" s="6" t="s">
        <v>142</v>
      </c>
      <c r="C104" s="74">
        <v>8</v>
      </c>
      <c r="D104" s="74">
        <v>2</v>
      </c>
      <c r="E104" s="74">
        <v>4</v>
      </c>
      <c r="F104" s="74"/>
      <c r="G104" s="74"/>
      <c r="H104" s="74"/>
      <c r="I104" s="74"/>
      <c r="J104" s="74"/>
      <c r="K104" s="74"/>
      <c r="L104" s="74">
        <v>14</v>
      </c>
    </row>
    <row r="105" spans="2:12" x14ac:dyDescent="0.25">
      <c r="B105" s="6" t="s">
        <v>739</v>
      </c>
      <c r="C105" s="74">
        <v>1</v>
      </c>
      <c r="D105" s="74">
        <v>9</v>
      </c>
      <c r="E105" s="74"/>
      <c r="F105" s="74">
        <v>2</v>
      </c>
      <c r="G105" s="74"/>
      <c r="H105" s="74"/>
      <c r="I105" s="74"/>
      <c r="J105" s="74"/>
      <c r="K105" s="74"/>
      <c r="L105" s="74">
        <v>12</v>
      </c>
    </row>
    <row r="106" spans="2:12" x14ac:dyDescent="0.25">
      <c r="B106" s="6" t="s">
        <v>146</v>
      </c>
      <c r="C106" s="74">
        <v>5</v>
      </c>
      <c r="D106" s="74">
        <v>11</v>
      </c>
      <c r="E106" s="74">
        <v>2</v>
      </c>
      <c r="F106" s="74">
        <v>5</v>
      </c>
      <c r="G106" s="74">
        <v>3</v>
      </c>
      <c r="H106" s="74">
        <v>1</v>
      </c>
      <c r="I106" s="74"/>
      <c r="J106" s="74"/>
      <c r="K106" s="74"/>
      <c r="L106" s="74">
        <v>27</v>
      </c>
    </row>
    <row r="107" spans="2:12" x14ac:dyDescent="0.25">
      <c r="B107" s="6" t="s">
        <v>143</v>
      </c>
      <c r="C107" s="74">
        <v>7</v>
      </c>
      <c r="D107" s="74">
        <v>7</v>
      </c>
      <c r="E107" s="74">
        <v>6</v>
      </c>
      <c r="F107" s="74">
        <v>3</v>
      </c>
      <c r="G107" s="74"/>
      <c r="H107" s="74"/>
      <c r="I107" s="74"/>
      <c r="J107" s="74"/>
      <c r="K107" s="74"/>
      <c r="L107" s="74">
        <v>23</v>
      </c>
    </row>
    <row r="108" spans="2:12" x14ac:dyDescent="0.25">
      <c r="B108" s="6" t="s">
        <v>144</v>
      </c>
      <c r="C108" s="74">
        <v>22</v>
      </c>
      <c r="D108" s="74">
        <v>20</v>
      </c>
      <c r="E108" s="74">
        <v>1</v>
      </c>
      <c r="F108" s="74">
        <v>10</v>
      </c>
      <c r="G108" s="74"/>
      <c r="H108" s="74">
        <v>1</v>
      </c>
      <c r="I108" s="74"/>
      <c r="J108" s="74"/>
      <c r="K108" s="74"/>
      <c r="L108" s="74">
        <v>54</v>
      </c>
    </row>
    <row r="109" spans="2:12" x14ac:dyDescent="0.25">
      <c r="B109" s="6" t="s">
        <v>151</v>
      </c>
      <c r="C109" s="74">
        <v>19</v>
      </c>
      <c r="D109" s="74">
        <v>35</v>
      </c>
      <c r="E109" s="74">
        <v>3</v>
      </c>
      <c r="F109" s="74">
        <v>12</v>
      </c>
      <c r="G109" s="74">
        <v>1</v>
      </c>
      <c r="H109" s="74">
        <v>2</v>
      </c>
      <c r="I109" s="74"/>
      <c r="J109" s="74"/>
      <c r="K109" s="74"/>
      <c r="L109" s="74">
        <v>72</v>
      </c>
    </row>
    <row r="110" spans="2:12" x14ac:dyDescent="0.25">
      <c r="B110" s="6" t="s">
        <v>165</v>
      </c>
      <c r="C110" s="74">
        <v>56</v>
      </c>
      <c r="D110" s="74">
        <v>33</v>
      </c>
      <c r="E110" s="74">
        <v>9</v>
      </c>
      <c r="F110" s="74">
        <v>23</v>
      </c>
      <c r="G110" s="74"/>
      <c r="H110" s="74">
        <v>1</v>
      </c>
      <c r="I110" s="74">
        <v>1</v>
      </c>
      <c r="J110" s="74"/>
      <c r="K110" s="74">
        <v>1</v>
      </c>
      <c r="L110" s="74">
        <v>124</v>
      </c>
    </row>
    <row r="111" spans="2:12" x14ac:dyDescent="0.25">
      <c r="B111" s="6" t="s">
        <v>172</v>
      </c>
      <c r="C111" s="74">
        <v>55</v>
      </c>
      <c r="D111" s="74">
        <v>138</v>
      </c>
      <c r="E111" s="74">
        <v>9</v>
      </c>
      <c r="F111" s="74">
        <v>21</v>
      </c>
      <c r="G111" s="74">
        <v>2</v>
      </c>
      <c r="H111" s="74"/>
      <c r="I111" s="74"/>
      <c r="J111" s="74">
        <v>5</v>
      </c>
      <c r="K111" s="74"/>
      <c r="L111" s="74">
        <v>230</v>
      </c>
    </row>
    <row r="112" spans="2:12" x14ac:dyDescent="0.25">
      <c r="B112" s="6" t="s">
        <v>177</v>
      </c>
      <c r="C112" s="74">
        <v>29</v>
      </c>
      <c r="D112" s="74">
        <v>18</v>
      </c>
      <c r="E112" s="74">
        <v>6</v>
      </c>
      <c r="F112" s="74">
        <v>10</v>
      </c>
      <c r="G112" s="74"/>
      <c r="H112" s="74"/>
      <c r="I112" s="74"/>
      <c r="J112" s="74"/>
      <c r="K112" s="74">
        <v>1</v>
      </c>
      <c r="L112" s="74">
        <v>64</v>
      </c>
    </row>
    <row r="113" spans="2:12" x14ac:dyDescent="0.25">
      <c r="B113" s="6" t="s">
        <v>181</v>
      </c>
      <c r="C113" s="74">
        <v>26</v>
      </c>
      <c r="D113" s="74">
        <v>11</v>
      </c>
      <c r="E113" s="74">
        <v>4</v>
      </c>
      <c r="F113" s="74">
        <v>9</v>
      </c>
      <c r="G113" s="74">
        <v>2</v>
      </c>
      <c r="H113" s="74"/>
      <c r="I113" s="74"/>
      <c r="J113" s="74"/>
      <c r="K113" s="74"/>
      <c r="L113" s="74">
        <v>52</v>
      </c>
    </row>
    <row r="114" spans="2:12" x14ac:dyDescent="0.25">
      <c r="B114" s="6" t="s">
        <v>182</v>
      </c>
      <c r="C114" s="74">
        <v>11</v>
      </c>
      <c r="D114" s="74">
        <v>6</v>
      </c>
      <c r="E114" s="74">
        <v>11</v>
      </c>
      <c r="F114" s="74">
        <v>5</v>
      </c>
      <c r="G114" s="74"/>
      <c r="H114" s="74"/>
      <c r="I114" s="74"/>
      <c r="J114" s="74"/>
      <c r="K114" s="74"/>
      <c r="L114" s="74">
        <v>33</v>
      </c>
    </row>
    <row r="115" spans="2:12" x14ac:dyDescent="0.25">
      <c r="B115" s="6" t="s">
        <v>186</v>
      </c>
      <c r="C115" s="74">
        <v>11</v>
      </c>
      <c r="D115" s="74">
        <v>6</v>
      </c>
      <c r="E115" s="74">
        <v>5</v>
      </c>
      <c r="F115" s="74">
        <v>1</v>
      </c>
      <c r="G115" s="74"/>
      <c r="H115" s="74"/>
      <c r="I115" s="74"/>
      <c r="J115" s="74">
        <v>1</v>
      </c>
      <c r="K115" s="74"/>
      <c r="L115" s="74">
        <v>24</v>
      </c>
    </row>
    <row r="116" spans="2:12" x14ac:dyDescent="0.25">
      <c r="B116" s="6" t="s">
        <v>85</v>
      </c>
      <c r="C116" s="74">
        <v>250</v>
      </c>
      <c r="D116" s="74">
        <v>296</v>
      </c>
      <c r="E116" s="74">
        <v>60</v>
      </c>
      <c r="F116" s="74">
        <v>101</v>
      </c>
      <c r="G116" s="74">
        <v>8</v>
      </c>
      <c r="H116" s="74">
        <v>5</v>
      </c>
      <c r="I116" s="74">
        <v>1</v>
      </c>
      <c r="J116" s="74">
        <v>6</v>
      </c>
      <c r="K116" s="74">
        <v>2</v>
      </c>
      <c r="L116" s="74">
        <v>729</v>
      </c>
    </row>
  </sheetData>
  <mergeCells count="2">
    <mergeCell ref="B1:E1"/>
    <mergeCell ref="B2:E2"/>
  </mergeCells>
  <hyperlinks>
    <hyperlink ref="B2" r:id="rId5"/>
  </hyperlinks>
  <pageMargins left="0.7" right="0.7" top="0.75" bottom="0.75" header="0.3" footer="0.3"/>
  <pageSetup paperSize="9" orientation="portrait" r:id="rId6"/>
  <drawing r:id="rId7"/>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H36"/>
  <sheetViews>
    <sheetView workbookViewId="0">
      <selection activeCell="B3" sqref="B3:F14"/>
    </sheetView>
  </sheetViews>
  <sheetFormatPr baseColWidth="10" defaultRowHeight="15" x14ac:dyDescent="0.25"/>
  <cols>
    <col min="1" max="1" width="11.42578125" style="22"/>
    <col min="2" max="2" width="44.140625" style="22" customWidth="1"/>
    <col min="3" max="3" width="8.140625" style="22" customWidth="1"/>
    <col min="4" max="4" width="6.42578125" style="22" customWidth="1"/>
    <col min="5" max="5" width="9.140625" style="22" customWidth="1"/>
    <col min="6" max="8" width="5.42578125" style="22" customWidth="1"/>
    <col min="9" max="11" width="3.140625" style="22" customWidth="1"/>
    <col min="12" max="12" width="6.42578125" style="22" customWidth="1"/>
    <col min="13" max="13" width="41.42578125" style="22" customWidth="1"/>
    <col min="14" max="14" width="12.5703125" style="22" bestFit="1" customWidth="1"/>
    <col min="15" max="16384" width="11.42578125" style="22"/>
  </cols>
  <sheetData>
    <row r="1" spans="1:8" ht="26.25" x14ac:dyDescent="0.4">
      <c r="B1" s="94" t="s">
        <v>183</v>
      </c>
      <c r="C1" s="94"/>
      <c r="D1" s="94"/>
      <c r="E1" s="94"/>
    </row>
    <row r="2" spans="1:8" ht="28.5" x14ac:dyDescent="0.45">
      <c r="B2" s="95" t="s">
        <v>94</v>
      </c>
      <c r="C2" s="95"/>
      <c r="D2" s="95"/>
      <c r="E2" s="95"/>
    </row>
    <row r="3" spans="1:8" x14ac:dyDescent="0.25">
      <c r="B3" s="3" t="s">
        <v>69</v>
      </c>
      <c r="C3" s="3" t="s">
        <v>10</v>
      </c>
      <c r="D3" s="5"/>
      <c r="E3" s="5"/>
      <c r="F3" s="5"/>
      <c r="G3"/>
      <c r="H3"/>
    </row>
    <row r="4" spans="1:8" x14ac:dyDescent="0.25">
      <c r="A4" s="23"/>
      <c r="B4" s="3" t="s">
        <v>84</v>
      </c>
      <c r="C4" s="2" t="s">
        <v>47</v>
      </c>
      <c r="D4" s="2" t="s">
        <v>30</v>
      </c>
      <c r="E4" s="2" t="s">
        <v>148</v>
      </c>
      <c r="F4" s="2" t="s">
        <v>85</v>
      </c>
      <c r="G4"/>
      <c r="H4"/>
    </row>
    <row r="5" spans="1:8" x14ac:dyDescent="0.25">
      <c r="B5" s="6" t="s">
        <v>35</v>
      </c>
      <c r="C5" s="74">
        <v>413</v>
      </c>
      <c r="D5" s="74">
        <v>120</v>
      </c>
      <c r="E5" s="74"/>
      <c r="F5" s="74">
        <v>533</v>
      </c>
      <c r="G5"/>
      <c r="H5"/>
    </row>
    <row r="6" spans="1:8" x14ac:dyDescent="0.25">
      <c r="B6" s="6" t="s">
        <v>50</v>
      </c>
      <c r="C6" s="74">
        <v>265</v>
      </c>
      <c r="D6" s="74">
        <v>80</v>
      </c>
      <c r="E6" s="74">
        <v>59</v>
      </c>
      <c r="F6" s="74">
        <v>404</v>
      </c>
      <c r="G6"/>
      <c r="H6"/>
    </row>
    <row r="7" spans="1:8" x14ac:dyDescent="0.25">
      <c r="B7" s="6" t="s">
        <v>56</v>
      </c>
      <c r="C7" s="74">
        <v>92</v>
      </c>
      <c r="D7" s="74">
        <v>27</v>
      </c>
      <c r="E7" s="74">
        <v>3</v>
      </c>
      <c r="F7" s="74">
        <v>122</v>
      </c>
      <c r="G7"/>
      <c r="H7"/>
    </row>
    <row r="8" spans="1:8" x14ac:dyDescent="0.25">
      <c r="B8" s="6" t="s">
        <v>76</v>
      </c>
      <c r="C8" s="74">
        <v>108</v>
      </c>
      <c r="D8" s="74">
        <v>53</v>
      </c>
      <c r="E8" s="74"/>
      <c r="F8" s="74">
        <v>161</v>
      </c>
      <c r="G8"/>
      <c r="H8"/>
    </row>
    <row r="9" spans="1:8" x14ac:dyDescent="0.25">
      <c r="B9" s="6" t="s">
        <v>81</v>
      </c>
      <c r="C9" s="74">
        <v>21</v>
      </c>
      <c r="D9" s="74">
        <v>5</v>
      </c>
      <c r="E9" s="74"/>
      <c r="F9" s="74">
        <v>26</v>
      </c>
      <c r="G9"/>
      <c r="H9"/>
    </row>
    <row r="10" spans="1:8" x14ac:dyDescent="0.25">
      <c r="B10" s="6" t="s">
        <v>83</v>
      </c>
      <c r="C10" s="74">
        <v>8</v>
      </c>
      <c r="D10" s="74">
        <v>2</v>
      </c>
      <c r="E10" s="74"/>
      <c r="F10" s="74">
        <v>10</v>
      </c>
      <c r="G10"/>
      <c r="H10"/>
    </row>
    <row r="11" spans="1:8" x14ac:dyDescent="0.25">
      <c r="B11" s="6" t="s">
        <v>139</v>
      </c>
      <c r="C11" s="74">
        <v>2</v>
      </c>
      <c r="D11" s="74"/>
      <c r="E11" s="74"/>
      <c r="F11" s="74">
        <v>2</v>
      </c>
      <c r="G11"/>
      <c r="H11"/>
    </row>
    <row r="12" spans="1:8" x14ac:dyDescent="0.25">
      <c r="B12" s="6" t="s">
        <v>153</v>
      </c>
      <c r="C12" s="74">
        <v>11</v>
      </c>
      <c r="D12" s="74">
        <v>3</v>
      </c>
      <c r="E12" s="74"/>
      <c r="F12" s="74">
        <v>14</v>
      </c>
      <c r="G12"/>
      <c r="H12"/>
    </row>
    <row r="13" spans="1:8" x14ac:dyDescent="0.25">
      <c r="B13" s="6" t="s">
        <v>36</v>
      </c>
      <c r="C13" s="74">
        <v>7</v>
      </c>
      <c r="D13" s="74">
        <v>1</v>
      </c>
      <c r="E13" s="74"/>
      <c r="F13" s="74">
        <v>8</v>
      </c>
      <c r="G13"/>
      <c r="H13"/>
    </row>
    <row r="14" spans="1:8" x14ac:dyDescent="0.25">
      <c r="B14" s="6" t="s">
        <v>85</v>
      </c>
      <c r="C14" s="74">
        <v>927</v>
      </c>
      <c r="D14" s="74">
        <v>291</v>
      </c>
      <c r="E14" s="74">
        <v>62</v>
      </c>
      <c r="F14" s="74">
        <v>1280</v>
      </c>
      <c r="G14"/>
      <c r="H14"/>
    </row>
    <row r="15" spans="1:8" x14ac:dyDescent="0.25">
      <c r="B15"/>
      <c r="C15"/>
      <c r="D15"/>
      <c r="E15"/>
      <c r="F15"/>
      <c r="G15"/>
      <c r="H15"/>
    </row>
    <row r="16" spans="1:8" x14ac:dyDescent="0.25">
      <c r="C16" s="22">
        <f>C7+C8+C12+C10+C11</f>
        <v>221</v>
      </c>
      <c r="D16" s="22">
        <f>D7+D8+D12+D10+D11</f>
        <v>85</v>
      </c>
      <c r="E16" s="22">
        <f>E7+E8+E12+E10+E11</f>
        <v>3</v>
      </c>
      <c r="F16" s="22">
        <f>F7+F8+F12+F10+F11</f>
        <v>309</v>
      </c>
    </row>
    <row r="28" spans="2:3" x14ac:dyDescent="0.25">
      <c r="B28" s="24" t="str">
        <f>B5</f>
        <v>Ahogamiento mortal</v>
      </c>
      <c r="C28" s="25">
        <f>F5</f>
        <v>533</v>
      </c>
    </row>
    <row r="29" spans="2:3" x14ac:dyDescent="0.25">
      <c r="B29" s="24" t="str">
        <f t="shared" ref="B29:B36" si="0">B6</f>
        <v>Rescate sin consecuencias</v>
      </c>
      <c r="C29" s="25">
        <f t="shared" ref="C29:C35" si="1">F6</f>
        <v>404</v>
      </c>
    </row>
    <row r="30" spans="2:3" x14ac:dyDescent="0.25">
      <c r="B30" s="24" t="str">
        <f t="shared" si="0"/>
        <v>Rescate y traslado a supervisión médica</v>
      </c>
      <c r="C30" s="25">
        <f t="shared" si="1"/>
        <v>122</v>
      </c>
    </row>
    <row r="31" spans="2:3" x14ac:dyDescent="0.25">
      <c r="B31" s="24" t="str">
        <f t="shared" si="0"/>
        <v>Ahogamiento no mortal con hospitalizacion</v>
      </c>
      <c r="C31" s="25">
        <f t="shared" si="1"/>
        <v>161</v>
      </c>
    </row>
    <row r="32" spans="2:3" x14ac:dyDescent="0.25">
      <c r="B32" s="24" t="str">
        <f t="shared" si="0"/>
        <v>Lesiones</v>
      </c>
      <c r="C32" s="25">
        <f t="shared" si="1"/>
        <v>26</v>
      </c>
    </row>
    <row r="33" spans="2:3" x14ac:dyDescent="0.25">
      <c r="B33" s="24" t="str">
        <f t="shared" si="0"/>
        <v>Rescate con necesidad de observación posterior</v>
      </c>
      <c r="C33" s="25">
        <f t="shared" si="1"/>
        <v>10</v>
      </c>
    </row>
    <row r="34" spans="2:3" x14ac:dyDescent="0.25">
      <c r="B34" s="24" t="str">
        <f t="shared" si="0"/>
        <v>Fallecimiento Sin Ahogamiento</v>
      </c>
      <c r="C34" s="25">
        <f t="shared" si="1"/>
        <v>2</v>
      </c>
    </row>
    <row r="35" spans="2:3" x14ac:dyDescent="0.25">
      <c r="B35" s="24" t="str">
        <f t="shared" si="0"/>
        <v>Traumatismo/TRM</v>
      </c>
      <c r="C35" s="25">
        <f t="shared" si="1"/>
        <v>14</v>
      </c>
    </row>
    <row r="36" spans="2:3" x14ac:dyDescent="0.25">
      <c r="B36" s="24" t="str">
        <f t="shared" si="0"/>
        <v>Sin datos</v>
      </c>
      <c r="C36" s="25">
        <f>F13</f>
        <v>8</v>
      </c>
    </row>
  </sheetData>
  <mergeCells count="2">
    <mergeCell ref="B2:E2"/>
    <mergeCell ref="B1:E1"/>
  </mergeCells>
  <hyperlinks>
    <hyperlink ref="B2" r:id="rId2"/>
  </hyperlinks>
  <pageMargins left="0.7" right="0.7" top="0.75" bottom="0.75" header="0.3" footer="0.3"/>
  <pageSetup paperSize="9" orientation="portrait" r:id="rId3"/>
  <drawing r:id="rId4"/>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B1:AP76"/>
  <sheetViews>
    <sheetView topLeftCell="L3" zoomScale="85" zoomScaleNormal="85" workbookViewId="0">
      <selection activeCell="AV4" sqref="AV4"/>
    </sheetView>
  </sheetViews>
  <sheetFormatPr baseColWidth="10" defaultRowHeight="15" x14ac:dyDescent="0.25"/>
  <cols>
    <col min="1" max="1" width="3.140625" customWidth="1"/>
    <col min="2" max="2" width="19.140625" customWidth="1"/>
    <col min="3" max="3" width="7.85546875" customWidth="1"/>
    <col min="4" max="5" width="4.140625" customWidth="1"/>
    <col min="6" max="6" width="3.85546875" customWidth="1"/>
    <col min="7" max="7" width="4.140625" customWidth="1"/>
    <col min="8" max="8" width="3.85546875" customWidth="1"/>
    <col min="9" max="9" width="6.5703125" bestFit="1" customWidth="1"/>
    <col min="10" max="12" width="3.85546875" customWidth="1"/>
    <col min="13" max="13" width="5.140625" customWidth="1"/>
    <col min="14" max="22" width="2.140625" customWidth="1"/>
    <col min="23" max="23" width="18.5703125" customWidth="1"/>
    <col min="24" max="24" width="7.85546875" customWidth="1"/>
    <col min="25" max="27" width="4.140625" customWidth="1"/>
    <col min="28" max="28" width="3.85546875" customWidth="1"/>
    <col min="29" max="29" width="6.5703125" bestFit="1" customWidth="1"/>
    <col min="30" max="32" width="3.85546875" customWidth="1"/>
    <col min="33" max="33" width="5.140625" customWidth="1"/>
    <col min="34" max="34" width="5" customWidth="1"/>
    <col min="35" max="35" width="3.7109375" bestFit="1" customWidth="1"/>
    <col min="36" max="36" width="7.140625" bestFit="1" customWidth="1"/>
    <col min="37" max="37" width="19.140625" bestFit="1" customWidth="1"/>
    <col min="38" max="38" width="12.140625" bestFit="1" customWidth="1"/>
    <col min="39" max="39" width="4.140625" customWidth="1"/>
    <col min="41" max="41" width="17.5703125" bestFit="1" customWidth="1"/>
    <col min="42" max="42" width="21.7109375" bestFit="1" customWidth="1"/>
    <col min="43" max="45" width="4.140625" customWidth="1"/>
    <col min="46" max="50" width="3.85546875" customWidth="1"/>
    <col min="51" max="51" width="5.140625" customWidth="1"/>
  </cols>
  <sheetData>
    <row r="1" spans="2:42" ht="26.25" x14ac:dyDescent="0.4">
      <c r="W1" s="94" t="s">
        <v>820</v>
      </c>
      <c r="X1" s="94"/>
      <c r="Y1" s="94"/>
      <c r="Z1" s="94"/>
      <c r="AA1" s="94"/>
      <c r="AB1" s="94"/>
      <c r="AC1" s="94"/>
      <c r="AD1" s="94"/>
      <c r="AE1" s="94"/>
      <c r="AK1" s="3" t="s">
        <v>12</v>
      </c>
      <c r="AL1" s="5" t="s">
        <v>31</v>
      </c>
      <c r="AO1" s="3" t="s">
        <v>12</v>
      </c>
      <c r="AP1" s="5" t="s">
        <v>161</v>
      </c>
    </row>
    <row r="2" spans="2:42" ht="102" x14ac:dyDescent="0.45">
      <c r="W2" s="96" t="s">
        <v>94</v>
      </c>
      <c r="X2" s="96"/>
      <c r="Y2" s="96"/>
      <c r="Z2" s="96"/>
      <c r="AA2" s="96"/>
      <c r="AB2" s="96"/>
      <c r="AC2" s="96"/>
      <c r="AD2" s="70"/>
      <c r="AE2" s="70"/>
      <c r="AK2" s="3" t="s">
        <v>17</v>
      </c>
      <c r="AL2" s="4" t="s">
        <v>35</v>
      </c>
      <c r="AO2" s="3" t="s">
        <v>17</v>
      </c>
      <c r="AP2" s="4" t="s">
        <v>35</v>
      </c>
    </row>
    <row r="3" spans="2:42" x14ac:dyDescent="0.25">
      <c r="B3" s="3" t="s">
        <v>68</v>
      </c>
      <c r="C3" s="3" t="s">
        <v>10</v>
      </c>
      <c r="D3" s="5"/>
      <c r="E3" s="5"/>
      <c r="F3" s="5"/>
      <c r="G3" s="5"/>
      <c r="H3" s="5"/>
      <c r="I3" s="5"/>
      <c r="J3" s="5"/>
      <c r="K3" s="5"/>
      <c r="L3" s="5"/>
      <c r="M3" s="5"/>
      <c r="W3" s="3" t="s">
        <v>136</v>
      </c>
      <c r="X3" s="3" t="s">
        <v>10</v>
      </c>
      <c r="Y3" s="5"/>
      <c r="Z3" s="5"/>
      <c r="AA3" s="5"/>
      <c r="AB3" s="5"/>
      <c r="AC3" s="5"/>
      <c r="AD3" s="5"/>
      <c r="AE3" s="5"/>
      <c r="AF3" s="5"/>
      <c r="AG3" s="5"/>
    </row>
    <row r="4" spans="2:42" ht="231.75" x14ac:dyDescent="0.25">
      <c r="B4" s="3" t="s">
        <v>6641</v>
      </c>
      <c r="C4" s="4" t="s">
        <v>35</v>
      </c>
      <c r="D4" s="4" t="s">
        <v>50</v>
      </c>
      <c r="E4" s="4" t="s">
        <v>56</v>
      </c>
      <c r="F4" s="4" t="s">
        <v>97</v>
      </c>
      <c r="G4" s="4" t="s">
        <v>76</v>
      </c>
      <c r="H4" s="4" t="s">
        <v>81</v>
      </c>
      <c r="I4" s="4" t="s">
        <v>83</v>
      </c>
      <c r="J4" s="4" t="s">
        <v>139</v>
      </c>
      <c r="K4" s="4" t="s">
        <v>153</v>
      </c>
      <c r="L4" s="4" t="s">
        <v>36</v>
      </c>
      <c r="M4" s="4" t="s">
        <v>67</v>
      </c>
      <c r="W4" s="65" t="s">
        <v>135</v>
      </c>
      <c r="X4" s="4" t="s">
        <v>35</v>
      </c>
      <c r="Y4" s="4" t="s">
        <v>50</v>
      </c>
      <c r="Z4" s="4" t="s">
        <v>56</v>
      </c>
      <c r="AA4" s="4" t="s">
        <v>76</v>
      </c>
      <c r="AB4" s="4" t="s">
        <v>81</v>
      </c>
      <c r="AC4" s="4" t="s">
        <v>83</v>
      </c>
      <c r="AD4" s="4" t="s">
        <v>139</v>
      </c>
      <c r="AE4" s="4" t="s">
        <v>153</v>
      </c>
      <c r="AF4" s="4" t="s">
        <v>36</v>
      </c>
      <c r="AG4" s="4" t="s">
        <v>67</v>
      </c>
      <c r="AK4" s="65" t="s">
        <v>135</v>
      </c>
      <c r="AL4" s="4" t="s">
        <v>136</v>
      </c>
      <c r="AO4" s="65" t="s">
        <v>135</v>
      </c>
      <c r="AP4" s="4" t="s">
        <v>136</v>
      </c>
    </row>
    <row r="5" spans="2:42" x14ac:dyDescent="0.25">
      <c r="B5" s="6" t="s">
        <v>46</v>
      </c>
      <c r="C5" s="74">
        <v>72</v>
      </c>
      <c r="D5" s="74">
        <v>75</v>
      </c>
      <c r="E5" s="74">
        <v>16</v>
      </c>
      <c r="F5" s="74"/>
      <c r="G5" s="74">
        <v>7</v>
      </c>
      <c r="H5" s="74">
        <v>3</v>
      </c>
      <c r="I5" s="74"/>
      <c r="J5" s="74"/>
      <c r="K5" s="74">
        <v>2</v>
      </c>
      <c r="L5" s="74"/>
      <c r="M5" s="74">
        <v>175</v>
      </c>
      <c r="W5" s="6" t="s">
        <v>46</v>
      </c>
      <c r="X5" s="74">
        <v>72</v>
      </c>
      <c r="Y5" s="74">
        <v>75</v>
      </c>
      <c r="Z5" s="74">
        <v>16</v>
      </c>
      <c r="AA5" s="74">
        <v>7</v>
      </c>
      <c r="AB5" s="74">
        <v>3</v>
      </c>
      <c r="AC5" s="74"/>
      <c r="AD5" s="74"/>
      <c r="AE5" s="74">
        <v>2</v>
      </c>
      <c r="AF5" s="74"/>
      <c r="AG5" s="74">
        <v>175</v>
      </c>
      <c r="AK5" s="6" t="s">
        <v>46</v>
      </c>
      <c r="AL5" s="74">
        <v>53</v>
      </c>
      <c r="AO5" s="6" t="s">
        <v>46</v>
      </c>
      <c r="AP5" s="74">
        <v>17</v>
      </c>
    </row>
    <row r="6" spans="2:42" x14ac:dyDescent="0.25">
      <c r="B6" s="6" t="s">
        <v>358</v>
      </c>
      <c r="C6" s="74">
        <v>16</v>
      </c>
      <c r="D6" s="74">
        <v>1</v>
      </c>
      <c r="E6" s="74">
        <v>2</v>
      </c>
      <c r="F6" s="74"/>
      <c r="G6" s="74"/>
      <c r="H6" s="74"/>
      <c r="I6" s="74"/>
      <c r="J6" s="74"/>
      <c r="K6" s="74"/>
      <c r="L6" s="74"/>
      <c r="M6" s="74">
        <v>19</v>
      </c>
      <c r="W6" s="6" t="s">
        <v>41</v>
      </c>
      <c r="X6" s="74">
        <v>68</v>
      </c>
      <c r="Y6" s="74">
        <v>27</v>
      </c>
      <c r="Z6" s="74">
        <v>7</v>
      </c>
      <c r="AA6" s="74">
        <v>36</v>
      </c>
      <c r="AB6" s="74">
        <v>7</v>
      </c>
      <c r="AC6" s="74"/>
      <c r="AD6" s="74"/>
      <c r="AE6" s="74">
        <v>1</v>
      </c>
      <c r="AF6" s="74"/>
      <c r="AG6" s="77">
        <v>146</v>
      </c>
      <c r="AK6" s="7" t="s">
        <v>1291</v>
      </c>
      <c r="AL6" s="74">
        <v>9</v>
      </c>
      <c r="AO6" s="7" t="s">
        <v>1291</v>
      </c>
      <c r="AP6" s="74">
        <v>1</v>
      </c>
    </row>
    <row r="7" spans="2:42" x14ac:dyDescent="0.25">
      <c r="B7" s="6" t="s">
        <v>80</v>
      </c>
      <c r="C7" s="74">
        <v>22</v>
      </c>
      <c r="D7" s="74">
        <v>31</v>
      </c>
      <c r="E7" s="74">
        <v>5</v>
      </c>
      <c r="F7" s="74"/>
      <c r="G7" s="74">
        <v>2</v>
      </c>
      <c r="H7" s="74">
        <v>1</v>
      </c>
      <c r="I7" s="74"/>
      <c r="J7" s="74"/>
      <c r="K7" s="74">
        <v>1</v>
      </c>
      <c r="L7" s="74"/>
      <c r="M7" s="74">
        <v>62</v>
      </c>
      <c r="W7" s="6" t="s">
        <v>122</v>
      </c>
      <c r="X7" s="74">
        <v>66</v>
      </c>
      <c r="Y7" s="74">
        <v>74</v>
      </c>
      <c r="Z7" s="74">
        <v>15</v>
      </c>
      <c r="AA7" s="74">
        <v>44</v>
      </c>
      <c r="AB7" s="74"/>
      <c r="AC7" s="74">
        <v>1</v>
      </c>
      <c r="AD7" s="74"/>
      <c r="AE7" s="74">
        <v>3</v>
      </c>
      <c r="AF7" s="74">
        <v>2</v>
      </c>
      <c r="AG7" s="74">
        <v>205</v>
      </c>
      <c r="AK7" s="7" t="s">
        <v>125</v>
      </c>
      <c r="AL7" s="74">
        <v>10</v>
      </c>
      <c r="AO7" s="7" t="s">
        <v>125</v>
      </c>
      <c r="AP7" s="74">
        <v>2</v>
      </c>
    </row>
    <row r="8" spans="2:42" x14ac:dyDescent="0.25">
      <c r="B8" s="6" t="s">
        <v>405</v>
      </c>
      <c r="C8" s="74">
        <v>32</v>
      </c>
      <c r="D8" s="74">
        <v>26</v>
      </c>
      <c r="E8" s="74">
        <v>12</v>
      </c>
      <c r="F8" s="74"/>
      <c r="G8" s="74">
        <v>18</v>
      </c>
      <c r="H8" s="74">
        <v>2</v>
      </c>
      <c r="I8" s="74">
        <v>1</v>
      </c>
      <c r="J8" s="74">
        <v>1</v>
      </c>
      <c r="K8" s="74">
        <v>2</v>
      </c>
      <c r="L8" s="74"/>
      <c r="M8" s="74">
        <v>94</v>
      </c>
      <c r="W8" s="6" t="s">
        <v>123</v>
      </c>
      <c r="X8" s="74">
        <v>65</v>
      </c>
      <c r="Y8" s="74">
        <v>17</v>
      </c>
      <c r="Z8" s="74">
        <v>11</v>
      </c>
      <c r="AA8" s="74">
        <v>13</v>
      </c>
      <c r="AB8" s="74">
        <v>2</v>
      </c>
      <c r="AC8" s="74">
        <v>2</v>
      </c>
      <c r="AD8" s="74"/>
      <c r="AE8" s="74">
        <v>1</v>
      </c>
      <c r="AF8" s="74">
        <v>1</v>
      </c>
      <c r="AG8" s="74">
        <v>112</v>
      </c>
      <c r="AJ8" s="21"/>
      <c r="AK8" s="7" t="s">
        <v>577</v>
      </c>
      <c r="AL8" s="74">
        <v>5</v>
      </c>
      <c r="AO8" s="7" t="s">
        <v>867</v>
      </c>
      <c r="AP8" s="74">
        <v>1</v>
      </c>
    </row>
    <row r="9" spans="2:42" x14ac:dyDescent="0.25">
      <c r="B9" s="6" t="s">
        <v>41</v>
      </c>
      <c r="C9" s="74">
        <v>68</v>
      </c>
      <c r="D9" s="74">
        <v>27</v>
      </c>
      <c r="E9" s="74">
        <v>7</v>
      </c>
      <c r="F9" s="74"/>
      <c r="G9" s="74">
        <v>36</v>
      </c>
      <c r="H9" s="74">
        <v>7</v>
      </c>
      <c r="I9" s="74"/>
      <c r="J9" s="74"/>
      <c r="K9" s="74">
        <v>1</v>
      </c>
      <c r="L9" s="74"/>
      <c r="M9" s="74">
        <v>146</v>
      </c>
      <c r="W9" s="6" t="s">
        <v>59</v>
      </c>
      <c r="X9" s="74">
        <v>63</v>
      </c>
      <c r="Y9" s="74">
        <v>76</v>
      </c>
      <c r="Z9" s="74">
        <v>36</v>
      </c>
      <c r="AA9" s="74">
        <v>12</v>
      </c>
      <c r="AB9" s="74">
        <v>8</v>
      </c>
      <c r="AC9" s="74">
        <v>5</v>
      </c>
      <c r="AD9" s="74"/>
      <c r="AE9" s="74">
        <v>1</v>
      </c>
      <c r="AF9" s="74">
        <v>5</v>
      </c>
      <c r="AG9" s="74">
        <v>206</v>
      </c>
      <c r="AK9" s="7" t="s">
        <v>867</v>
      </c>
      <c r="AL9" s="74">
        <v>7</v>
      </c>
      <c r="AO9" s="7" t="s">
        <v>1355</v>
      </c>
      <c r="AP9" s="74">
        <v>2</v>
      </c>
    </row>
    <row r="10" spans="2:42" x14ac:dyDescent="0.25">
      <c r="B10" s="6" t="s">
        <v>364</v>
      </c>
      <c r="C10" s="74">
        <v>22</v>
      </c>
      <c r="D10" s="74">
        <v>19</v>
      </c>
      <c r="E10" s="74">
        <v>2</v>
      </c>
      <c r="F10" s="74"/>
      <c r="G10" s="74">
        <v>3</v>
      </c>
      <c r="H10" s="74"/>
      <c r="I10" s="74"/>
      <c r="J10" s="74">
        <v>1</v>
      </c>
      <c r="K10" s="74">
        <v>1</v>
      </c>
      <c r="L10" s="74"/>
      <c r="M10" s="74">
        <v>48</v>
      </c>
      <c r="W10" s="6" t="s">
        <v>537</v>
      </c>
      <c r="X10" s="74">
        <v>32</v>
      </c>
      <c r="Y10" s="74">
        <v>3</v>
      </c>
      <c r="Z10" s="74">
        <v>6</v>
      </c>
      <c r="AA10" s="74">
        <v>1</v>
      </c>
      <c r="AB10" s="74">
        <v>1</v>
      </c>
      <c r="AC10" s="74">
        <v>1</v>
      </c>
      <c r="AD10" s="74"/>
      <c r="AE10" s="74">
        <v>1</v>
      </c>
      <c r="AF10" s="74"/>
      <c r="AG10" s="74">
        <v>45</v>
      </c>
      <c r="AK10" s="7" t="s">
        <v>1355</v>
      </c>
      <c r="AL10" s="74">
        <v>4</v>
      </c>
      <c r="AO10" s="7" t="s">
        <v>297</v>
      </c>
      <c r="AP10" s="74">
        <v>10</v>
      </c>
    </row>
    <row r="11" spans="2:42" x14ac:dyDescent="0.25">
      <c r="B11" s="6" t="s">
        <v>327</v>
      </c>
      <c r="C11" s="74">
        <v>11</v>
      </c>
      <c r="D11" s="74">
        <v>7</v>
      </c>
      <c r="E11" s="74">
        <v>2</v>
      </c>
      <c r="F11" s="74"/>
      <c r="G11" s="74">
        <v>2</v>
      </c>
      <c r="H11" s="74"/>
      <c r="I11" s="74"/>
      <c r="J11" s="74"/>
      <c r="K11" s="74"/>
      <c r="L11" s="74"/>
      <c r="M11" s="74">
        <v>22</v>
      </c>
      <c r="W11" s="6" t="s">
        <v>405</v>
      </c>
      <c r="X11" s="74">
        <v>32</v>
      </c>
      <c r="Y11" s="74">
        <v>26</v>
      </c>
      <c r="Z11" s="74">
        <v>12</v>
      </c>
      <c r="AA11" s="74">
        <v>18</v>
      </c>
      <c r="AB11" s="74">
        <v>2</v>
      </c>
      <c r="AC11" s="74">
        <v>1</v>
      </c>
      <c r="AD11" s="74">
        <v>1</v>
      </c>
      <c r="AE11" s="74">
        <v>2</v>
      </c>
      <c r="AF11" s="74"/>
      <c r="AG11" s="74">
        <v>94</v>
      </c>
      <c r="AK11" s="7" t="s">
        <v>297</v>
      </c>
      <c r="AL11" s="74">
        <v>16</v>
      </c>
      <c r="AO11" s="7" t="s">
        <v>497</v>
      </c>
      <c r="AP11" s="74">
        <v>1</v>
      </c>
    </row>
    <row r="12" spans="2:42" x14ac:dyDescent="0.25">
      <c r="B12" s="6" t="s">
        <v>537</v>
      </c>
      <c r="C12" s="74">
        <v>32</v>
      </c>
      <c r="D12" s="74">
        <v>3</v>
      </c>
      <c r="E12" s="74">
        <v>6</v>
      </c>
      <c r="F12" s="74"/>
      <c r="G12" s="74">
        <v>1</v>
      </c>
      <c r="H12" s="74">
        <v>1</v>
      </c>
      <c r="I12" s="74">
        <v>1</v>
      </c>
      <c r="J12" s="74"/>
      <c r="K12" s="74">
        <v>1</v>
      </c>
      <c r="L12" s="74"/>
      <c r="M12" s="74">
        <v>45</v>
      </c>
      <c r="W12" s="6" t="s">
        <v>74</v>
      </c>
      <c r="X12" s="74">
        <v>25</v>
      </c>
      <c r="Y12" s="74">
        <v>16</v>
      </c>
      <c r="Z12" s="74">
        <v>1</v>
      </c>
      <c r="AA12" s="74">
        <v>11</v>
      </c>
      <c r="AB12" s="74"/>
      <c r="AC12" s="74"/>
      <c r="AD12" s="74"/>
      <c r="AE12" s="74"/>
      <c r="AF12" s="74"/>
      <c r="AG12" s="74">
        <v>53</v>
      </c>
      <c r="AK12" s="7" t="s">
        <v>497</v>
      </c>
      <c r="AL12" s="74">
        <v>2</v>
      </c>
      <c r="AO12" s="6" t="s">
        <v>358</v>
      </c>
      <c r="AP12" s="74">
        <v>4</v>
      </c>
    </row>
    <row r="13" spans="2:42" x14ac:dyDescent="0.25">
      <c r="B13" s="7" t="s">
        <v>2407</v>
      </c>
      <c r="C13" s="74">
        <v>2</v>
      </c>
      <c r="D13" s="74">
        <v>1</v>
      </c>
      <c r="E13" s="74"/>
      <c r="F13" s="74"/>
      <c r="G13" s="74"/>
      <c r="H13" s="74"/>
      <c r="I13" s="74"/>
      <c r="J13" s="74"/>
      <c r="K13" s="74"/>
      <c r="L13" s="74"/>
      <c r="M13" s="74">
        <v>3</v>
      </c>
      <c r="W13" s="6" t="s">
        <v>364</v>
      </c>
      <c r="X13" s="74">
        <v>22</v>
      </c>
      <c r="Y13" s="74">
        <v>19</v>
      </c>
      <c r="Z13" s="74">
        <v>2</v>
      </c>
      <c r="AA13" s="74">
        <v>3</v>
      </c>
      <c r="AB13" s="74"/>
      <c r="AC13" s="74"/>
      <c r="AD13" s="74">
        <v>1</v>
      </c>
      <c r="AE13" s="74">
        <v>1</v>
      </c>
      <c r="AF13" s="74"/>
      <c r="AG13" s="74">
        <v>48</v>
      </c>
      <c r="AK13" s="6" t="s">
        <v>358</v>
      </c>
      <c r="AL13" s="74">
        <v>12</v>
      </c>
      <c r="AO13" s="7" t="s">
        <v>357</v>
      </c>
      <c r="AP13" s="74">
        <v>1</v>
      </c>
    </row>
    <row r="14" spans="2:42" x14ac:dyDescent="0.25">
      <c r="B14" s="34" t="s">
        <v>47</v>
      </c>
      <c r="C14" s="74">
        <v>2</v>
      </c>
      <c r="D14" s="74">
        <v>1</v>
      </c>
      <c r="E14" s="74"/>
      <c r="F14" s="74"/>
      <c r="G14" s="74"/>
      <c r="H14" s="74"/>
      <c r="I14" s="74"/>
      <c r="J14" s="74"/>
      <c r="K14" s="74"/>
      <c r="L14" s="74"/>
      <c r="M14" s="74">
        <v>3</v>
      </c>
      <c r="W14" s="6" t="s">
        <v>80</v>
      </c>
      <c r="X14" s="74">
        <v>22</v>
      </c>
      <c r="Y14" s="74">
        <v>31</v>
      </c>
      <c r="Z14" s="74">
        <v>5</v>
      </c>
      <c r="AA14" s="74">
        <v>2</v>
      </c>
      <c r="AB14" s="74">
        <v>1</v>
      </c>
      <c r="AC14" s="74"/>
      <c r="AD14" s="74"/>
      <c r="AE14" s="74">
        <v>1</v>
      </c>
      <c r="AF14" s="74"/>
      <c r="AG14" s="74">
        <v>62</v>
      </c>
      <c r="AK14" s="7" t="s">
        <v>357</v>
      </c>
      <c r="AL14" s="74">
        <v>3</v>
      </c>
      <c r="AO14" s="7" t="s">
        <v>780</v>
      </c>
      <c r="AP14" s="74">
        <v>3</v>
      </c>
    </row>
    <row r="15" spans="2:42" x14ac:dyDescent="0.25">
      <c r="B15" s="7" t="s">
        <v>827</v>
      </c>
      <c r="C15" s="74">
        <v>7</v>
      </c>
      <c r="D15" s="74"/>
      <c r="E15" s="74">
        <v>1</v>
      </c>
      <c r="F15" s="74"/>
      <c r="G15" s="74"/>
      <c r="H15" s="74"/>
      <c r="I15" s="74"/>
      <c r="J15" s="74"/>
      <c r="K15" s="74">
        <v>1</v>
      </c>
      <c r="L15" s="74"/>
      <c r="M15" s="74">
        <v>9</v>
      </c>
      <c r="W15" s="6" t="s">
        <v>55</v>
      </c>
      <c r="X15" s="74">
        <v>20</v>
      </c>
      <c r="Y15" s="74">
        <v>23</v>
      </c>
      <c r="Z15" s="74">
        <v>2</v>
      </c>
      <c r="AA15" s="74">
        <v>3</v>
      </c>
      <c r="AB15" s="74">
        <v>2</v>
      </c>
      <c r="AC15" s="74"/>
      <c r="AD15" s="74"/>
      <c r="AE15" s="74">
        <v>1</v>
      </c>
      <c r="AF15" s="74"/>
      <c r="AG15" s="74">
        <v>51</v>
      </c>
      <c r="AK15" s="7" t="s">
        <v>780</v>
      </c>
      <c r="AL15" s="74">
        <v>9</v>
      </c>
      <c r="AO15" s="6" t="s">
        <v>80</v>
      </c>
      <c r="AP15" s="74">
        <v>1</v>
      </c>
    </row>
    <row r="16" spans="2:42" x14ac:dyDescent="0.25">
      <c r="B16" s="34" t="s">
        <v>47</v>
      </c>
      <c r="C16" s="74">
        <v>6</v>
      </c>
      <c r="D16" s="74"/>
      <c r="E16" s="74">
        <v>1</v>
      </c>
      <c r="F16" s="74"/>
      <c r="G16" s="74"/>
      <c r="H16" s="74"/>
      <c r="I16" s="74"/>
      <c r="J16" s="74"/>
      <c r="K16" s="74">
        <v>1</v>
      </c>
      <c r="L16" s="74"/>
      <c r="M16" s="74">
        <v>8</v>
      </c>
      <c r="W16" s="6" t="s">
        <v>358</v>
      </c>
      <c r="X16" s="74">
        <v>16</v>
      </c>
      <c r="Y16" s="74">
        <v>1</v>
      </c>
      <c r="Z16" s="74">
        <v>2</v>
      </c>
      <c r="AA16" s="74"/>
      <c r="AB16" s="74"/>
      <c r="AC16" s="74"/>
      <c r="AD16" s="74"/>
      <c r="AE16" s="74"/>
      <c r="AF16" s="74"/>
      <c r="AG16" s="74">
        <v>19</v>
      </c>
      <c r="AK16" s="6" t="s">
        <v>80</v>
      </c>
      <c r="AL16" s="74">
        <v>21</v>
      </c>
      <c r="AO16" s="7" t="s">
        <v>80</v>
      </c>
      <c r="AP16" s="74">
        <v>1</v>
      </c>
    </row>
    <row r="17" spans="2:42" x14ac:dyDescent="0.25">
      <c r="B17" s="34" t="s">
        <v>30</v>
      </c>
      <c r="C17" s="74">
        <v>1</v>
      </c>
      <c r="D17" s="74"/>
      <c r="E17" s="74"/>
      <c r="F17" s="74"/>
      <c r="G17" s="74"/>
      <c r="H17" s="74"/>
      <c r="I17" s="74"/>
      <c r="J17" s="74"/>
      <c r="K17" s="74"/>
      <c r="L17" s="74"/>
      <c r="M17" s="74">
        <v>1</v>
      </c>
      <c r="W17" s="6" t="s">
        <v>327</v>
      </c>
      <c r="X17" s="74">
        <v>11</v>
      </c>
      <c r="Y17" s="74">
        <v>7</v>
      </c>
      <c r="Z17" s="74">
        <v>2</v>
      </c>
      <c r="AA17" s="74">
        <v>2</v>
      </c>
      <c r="AB17" s="74"/>
      <c r="AC17" s="74"/>
      <c r="AD17" s="74"/>
      <c r="AE17" s="74"/>
      <c r="AF17" s="74"/>
      <c r="AG17" s="74">
        <v>22</v>
      </c>
      <c r="AK17" s="7" t="s">
        <v>80</v>
      </c>
      <c r="AL17" s="74">
        <v>21</v>
      </c>
      <c r="AO17" s="6" t="s">
        <v>405</v>
      </c>
      <c r="AP17" s="74">
        <v>15</v>
      </c>
    </row>
    <row r="18" spans="2:42" x14ac:dyDescent="0.25">
      <c r="B18" s="7" t="s">
        <v>557</v>
      </c>
      <c r="C18" s="74">
        <v>4</v>
      </c>
      <c r="D18" s="74"/>
      <c r="E18" s="74"/>
      <c r="F18" s="74"/>
      <c r="G18" s="74"/>
      <c r="H18" s="74"/>
      <c r="I18" s="74"/>
      <c r="J18" s="74"/>
      <c r="K18" s="74"/>
      <c r="L18" s="74"/>
      <c r="M18" s="74">
        <v>4</v>
      </c>
      <c r="W18" s="6" t="s">
        <v>587</v>
      </c>
      <c r="X18" s="74">
        <v>8</v>
      </c>
      <c r="Y18" s="74">
        <v>3</v>
      </c>
      <c r="Z18" s="74">
        <v>1</v>
      </c>
      <c r="AA18" s="74">
        <v>1</v>
      </c>
      <c r="AB18" s="74"/>
      <c r="AC18" s="74"/>
      <c r="AD18" s="74"/>
      <c r="AE18" s="74"/>
      <c r="AF18" s="74"/>
      <c r="AG18" s="74">
        <v>13</v>
      </c>
      <c r="AK18" s="6" t="s">
        <v>405</v>
      </c>
      <c r="AL18" s="74">
        <v>16</v>
      </c>
      <c r="AO18" s="7" t="s">
        <v>741</v>
      </c>
      <c r="AP18" s="74">
        <v>4</v>
      </c>
    </row>
    <row r="19" spans="2:42" x14ac:dyDescent="0.25">
      <c r="B19" s="34" t="s">
        <v>47</v>
      </c>
      <c r="C19" s="74">
        <v>2</v>
      </c>
      <c r="D19" s="74"/>
      <c r="E19" s="74"/>
      <c r="F19" s="74"/>
      <c r="G19" s="74"/>
      <c r="H19" s="74"/>
      <c r="I19" s="74"/>
      <c r="J19" s="74"/>
      <c r="K19" s="74"/>
      <c r="L19" s="74"/>
      <c r="M19" s="74">
        <v>2</v>
      </c>
      <c r="W19" s="6" t="s">
        <v>1248</v>
      </c>
      <c r="X19" s="74">
        <v>5</v>
      </c>
      <c r="Y19" s="74"/>
      <c r="Z19" s="74"/>
      <c r="AA19" s="74">
        <v>7</v>
      </c>
      <c r="AB19" s="74"/>
      <c r="AC19" s="74"/>
      <c r="AD19" s="74"/>
      <c r="AE19" s="74"/>
      <c r="AF19" s="74"/>
      <c r="AG19" s="74">
        <v>12</v>
      </c>
      <c r="AK19" s="7" t="s">
        <v>741</v>
      </c>
      <c r="AL19" s="74">
        <v>4</v>
      </c>
      <c r="AO19" s="7" t="s">
        <v>404</v>
      </c>
      <c r="AP19" s="74">
        <v>8</v>
      </c>
    </row>
    <row r="20" spans="2:42" x14ac:dyDescent="0.25">
      <c r="B20" s="34" t="s">
        <v>30</v>
      </c>
      <c r="C20" s="74">
        <v>2</v>
      </c>
      <c r="D20" s="74"/>
      <c r="E20" s="74"/>
      <c r="F20" s="74"/>
      <c r="G20" s="74"/>
      <c r="H20" s="74"/>
      <c r="I20" s="74"/>
      <c r="J20" s="74"/>
      <c r="K20" s="74"/>
      <c r="L20" s="74"/>
      <c r="M20" s="74">
        <v>2</v>
      </c>
      <c r="W20" s="6" t="s">
        <v>305</v>
      </c>
      <c r="X20" s="74">
        <v>3</v>
      </c>
      <c r="Y20" s="74"/>
      <c r="Z20" s="74"/>
      <c r="AA20" s="74">
        <v>1</v>
      </c>
      <c r="AB20" s="74"/>
      <c r="AC20" s="74"/>
      <c r="AD20" s="74"/>
      <c r="AE20" s="74"/>
      <c r="AF20" s="74"/>
      <c r="AG20" s="74">
        <v>4</v>
      </c>
      <c r="AK20" s="7" t="s">
        <v>404</v>
      </c>
      <c r="AL20" s="74">
        <v>11</v>
      </c>
      <c r="AO20" s="7" t="s">
        <v>1917</v>
      </c>
      <c r="AP20" s="74">
        <v>3</v>
      </c>
    </row>
    <row r="21" spans="2:42" x14ac:dyDescent="0.25">
      <c r="B21" s="7" t="s">
        <v>536</v>
      </c>
      <c r="C21" s="74">
        <v>4</v>
      </c>
      <c r="D21" s="74">
        <v>2</v>
      </c>
      <c r="E21" s="74"/>
      <c r="F21" s="74"/>
      <c r="G21" s="74"/>
      <c r="H21" s="74"/>
      <c r="I21" s="74"/>
      <c r="J21" s="74"/>
      <c r="K21" s="74"/>
      <c r="L21" s="74"/>
      <c r="M21" s="74">
        <v>6</v>
      </c>
      <c r="W21" s="6" t="s">
        <v>2178</v>
      </c>
      <c r="X21" s="74">
        <v>2</v>
      </c>
      <c r="Y21" s="74">
        <v>6</v>
      </c>
      <c r="Z21" s="74">
        <v>2</v>
      </c>
      <c r="AA21" s="74"/>
      <c r="AB21" s="74"/>
      <c r="AC21" s="74"/>
      <c r="AD21" s="74"/>
      <c r="AE21" s="74"/>
      <c r="AF21" s="74"/>
      <c r="AG21" s="74">
        <v>10</v>
      </c>
      <c r="AK21" s="7" t="s">
        <v>1917</v>
      </c>
      <c r="AL21" s="74">
        <v>1</v>
      </c>
      <c r="AO21" s="6" t="s">
        <v>41</v>
      </c>
      <c r="AP21" s="77">
        <v>21</v>
      </c>
    </row>
    <row r="22" spans="2:42" x14ac:dyDescent="0.25">
      <c r="B22" s="34" t="s">
        <v>47</v>
      </c>
      <c r="C22" s="74">
        <v>4</v>
      </c>
      <c r="D22" s="74">
        <v>2</v>
      </c>
      <c r="E22" s="74"/>
      <c r="F22" s="74"/>
      <c r="G22" s="74"/>
      <c r="H22" s="74"/>
      <c r="I22" s="74"/>
      <c r="J22" s="74"/>
      <c r="K22" s="74"/>
      <c r="L22" s="74"/>
      <c r="M22" s="74">
        <v>6</v>
      </c>
      <c r="W22" s="6" t="s">
        <v>5032</v>
      </c>
      <c r="X22" s="74">
        <v>1</v>
      </c>
      <c r="Y22" s="74"/>
      <c r="Z22" s="74">
        <v>1</v>
      </c>
      <c r="AA22" s="74"/>
      <c r="AB22" s="74"/>
      <c r="AC22" s="74"/>
      <c r="AD22" s="74"/>
      <c r="AE22" s="74"/>
      <c r="AF22" s="74"/>
      <c r="AG22" s="74">
        <v>2</v>
      </c>
      <c r="AK22" s="6" t="s">
        <v>41</v>
      </c>
      <c r="AL22" s="77">
        <v>46</v>
      </c>
      <c r="AO22" s="7" t="s">
        <v>1084</v>
      </c>
      <c r="AP22" s="74">
        <v>4</v>
      </c>
    </row>
    <row r="23" spans="2:42" x14ac:dyDescent="0.25">
      <c r="B23" s="7" t="s">
        <v>654</v>
      </c>
      <c r="C23" s="74">
        <v>7</v>
      </c>
      <c r="D23" s="74"/>
      <c r="E23" s="74">
        <v>3</v>
      </c>
      <c r="F23" s="74"/>
      <c r="G23" s="74"/>
      <c r="H23" s="74"/>
      <c r="I23" s="74">
        <v>1</v>
      </c>
      <c r="J23" s="74"/>
      <c r="K23" s="74"/>
      <c r="L23" s="74"/>
      <c r="M23" s="74">
        <v>11</v>
      </c>
      <c r="W23" s="6" t="s">
        <v>5293</v>
      </c>
      <c r="X23" s="74"/>
      <c r="Y23" s="74"/>
      <c r="Z23" s="74">
        <v>1</v>
      </c>
      <c r="AA23" s="74"/>
      <c r="AB23" s="74"/>
      <c r="AC23" s="74"/>
      <c r="AD23" s="74"/>
      <c r="AE23" s="74"/>
      <c r="AF23" s="74"/>
      <c r="AG23" s="74">
        <v>1</v>
      </c>
      <c r="AK23" s="7" t="s">
        <v>2387</v>
      </c>
      <c r="AL23" s="74">
        <v>1</v>
      </c>
      <c r="AO23" s="7" t="s">
        <v>106</v>
      </c>
      <c r="AP23" s="74">
        <v>6</v>
      </c>
    </row>
    <row r="24" spans="2:42" x14ac:dyDescent="0.25">
      <c r="B24" s="34" t="s">
        <v>47</v>
      </c>
      <c r="C24" s="74">
        <v>6</v>
      </c>
      <c r="D24" s="74"/>
      <c r="E24" s="74">
        <v>2</v>
      </c>
      <c r="F24" s="74"/>
      <c r="G24" s="74"/>
      <c r="H24" s="74"/>
      <c r="I24" s="74">
        <v>1</v>
      </c>
      <c r="J24" s="74"/>
      <c r="K24" s="74"/>
      <c r="L24" s="74"/>
      <c r="M24" s="74">
        <v>9</v>
      </c>
      <c r="W24" s="6" t="s">
        <v>67</v>
      </c>
      <c r="X24" s="74">
        <v>533</v>
      </c>
      <c r="Y24" s="74">
        <v>404</v>
      </c>
      <c r="Z24" s="74">
        <v>122</v>
      </c>
      <c r="AA24" s="74">
        <v>161</v>
      </c>
      <c r="AB24" s="74">
        <v>26</v>
      </c>
      <c r="AC24" s="74">
        <v>10</v>
      </c>
      <c r="AD24" s="74">
        <v>2</v>
      </c>
      <c r="AE24" s="74">
        <v>14</v>
      </c>
      <c r="AF24" s="74">
        <v>8</v>
      </c>
      <c r="AG24" s="74">
        <v>1280</v>
      </c>
      <c r="AK24" s="7" t="s">
        <v>1084</v>
      </c>
      <c r="AL24" s="74">
        <v>6</v>
      </c>
      <c r="AO24" s="7" t="s">
        <v>2844</v>
      </c>
      <c r="AP24" s="74">
        <v>1</v>
      </c>
    </row>
    <row r="25" spans="2:42" x14ac:dyDescent="0.25">
      <c r="B25" s="34" t="s">
        <v>30</v>
      </c>
      <c r="C25" s="74">
        <v>1</v>
      </c>
      <c r="D25" s="74"/>
      <c r="E25" s="74">
        <v>1</v>
      </c>
      <c r="F25" s="74"/>
      <c r="G25" s="74"/>
      <c r="H25" s="74"/>
      <c r="I25" s="74"/>
      <c r="J25" s="74"/>
      <c r="K25" s="74"/>
      <c r="L25" s="74"/>
      <c r="M25" s="74">
        <v>2</v>
      </c>
      <c r="AK25" s="7" t="s">
        <v>106</v>
      </c>
      <c r="AL25" s="74">
        <v>18</v>
      </c>
      <c r="AO25" s="7" t="s">
        <v>111</v>
      </c>
      <c r="AP25" s="74">
        <v>7</v>
      </c>
    </row>
    <row r="26" spans="2:42" x14ac:dyDescent="0.25">
      <c r="B26" s="7" t="s">
        <v>1255</v>
      </c>
      <c r="C26" s="74">
        <v>3</v>
      </c>
      <c r="D26" s="74"/>
      <c r="E26" s="74"/>
      <c r="F26" s="74"/>
      <c r="G26" s="74">
        <v>1</v>
      </c>
      <c r="H26" s="74">
        <v>1</v>
      </c>
      <c r="I26" s="74"/>
      <c r="J26" s="74"/>
      <c r="K26" s="74"/>
      <c r="L26" s="74"/>
      <c r="M26" s="74">
        <v>5</v>
      </c>
      <c r="AK26" s="7" t="s">
        <v>185</v>
      </c>
      <c r="AL26" s="74">
        <v>2</v>
      </c>
      <c r="AO26" s="7" t="s">
        <v>63</v>
      </c>
      <c r="AP26" s="74">
        <v>3</v>
      </c>
    </row>
    <row r="27" spans="2:42" x14ac:dyDescent="0.25">
      <c r="B27" s="34" t="s">
        <v>47</v>
      </c>
      <c r="C27" s="74">
        <v>3</v>
      </c>
      <c r="D27" s="74"/>
      <c r="E27" s="74"/>
      <c r="F27" s="74"/>
      <c r="G27" s="74">
        <v>1</v>
      </c>
      <c r="H27" s="74"/>
      <c r="I27" s="74"/>
      <c r="J27" s="74"/>
      <c r="K27" s="74"/>
      <c r="L27" s="74"/>
      <c r="M27" s="74">
        <v>4</v>
      </c>
      <c r="AK27" s="7" t="s">
        <v>111</v>
      </c>
      <c r="AL27" s="74">
        <v>5</v>
      </c>
      <c r="AO27" s="6" t="s">
        <v>364</v>
      </c>
      <c r="AP27" s="74">
        <v>4</v>
      </c>
    </row>
    <row r="28" spans="2:42" x14ac:dyDescent="0.25">
      <c r="B28" s="34" t="s">
        <v>30</v>
      </c>
      <c r="C28" s="74"/>
      <c r="D28" s="74"/>
      <c r="E28" s="74"/>
      <c r="F28" s="74"/>
      <c r="G28" s="74"/>
      <c r="H28" s="74">
        <v>1</v>
      </c>
      <c r="I28" s="74"/>
      <c r="J28" s="74"/>
      <c r="K28" s="74"/>
      <c r="L28" s="74"/>
      <c r="M28" s="74">
        <v>1</v>
      </c>
      <c r="AK28" s="7" t="s">
        <v>63</v>
      </c>
      <c r="AL28" s="74">
        <v>14</v>
      </c>
      <c r="AO28" s="7" t="s">
        <v>364</v>
      </c>
      <c r="AP28" s="74">
        <v>4</v>
      </c>
    </row>
    <row r="29" spans="2:42" x14ac:dyDescent="0.25">
      <c r="B29" s="7" t="s">
        <v>2922</v>
      </c>
      <c r="C29" s="74">
        <v>1</v>
      </c>
      <c r="D29" s="74"/>
      <c r="E29" s="74"/>
      <c r="F29" s="74"/>
      <c r="G29" s="74"/>
      <c r="H29" s="74"/>
      <c r="I29" s="74"/>
      <c r="J29" s="74"/>
      <c r="K29" s="74"/>
      <c r="L29" s="74"/>
      <c r="M29" s="74">
        <v>1</v>
      </c>
      <c r="AK29" s="6" t="s">
        <v>364</v>
      </c>
      <c r="AL29" s="74">
        <v>18</v>
      </c>
      <c r="AO29" s="6" t="s">
        <v>537</v>
      </c>
      <c r="AP29" s="74">
        <v>2</v>
      </c>
    </row>
    <row r="30" spans="2:42" x14ac:dyDescent="0.25">
      <c r="B30" s="34" t="s">
        <v>47</v>
      </c>
      <c r="C30" s="74">
        <v>1</v>
      </c>
      <c r="D30" s="74"/>
      <c r="E30" s="74"/>
      <c r="F30" s="74"/>
      <c r="G30" s="74"/>
      <c r="H30" s="74"/>
      <c r="I30" s="74"/>
      <c r="J30" s="74"/>
      <c r="K30" s="74"/>
      <c r="L30" s="74"/>
      <c r="M30" s="74">
        <v>1</v>
      </c>
      <c r="AK30" s="7" t="s">
        <v>364</v>
      </c>
      <c r="AL30" s="74">
        <v>18</v>
      </c>
      <c r="AO30" s="7" t="s">
        <v>1255</v>
      </c>
      <c r="AP30" s="74">
        <v>1</v>
      </c>
    </row>
    <row r="31" spans="2:42" x14ac:dyDescent="0.25">
      <c r="B31" s="7" t="s">
        <v>2877</v>
      </c>
      <c r="C31" s="74">
        <v>3</v>
      </c>
      <c r="D31" s="74"/>
      <c r="E31" s="74"/>
      <c r="F31" s="74"/>
      <c r="G31" s="74"/>
      <c r="H31" s="74"/>
      <c r="I31" s="74"/>
      <c r="J31" s="74"/>
      <c r="K31" s="74"/>
      <c r="L31" s="74"/>
      <c r="M31" s="74">
        <v>3</v>
      </c>
      <c r="AK31" s="6" t="s">
        <v>327</v>
      </c>
      <c r="AL31" s="74">
        <v>11</v>
      </c>
      <c r="AO31" s="7" t="s">
        <v>2922</v>
      </c>
      <c r="AP31" s="74">
        <v>1</v>
      </c>
    </row>
    <row r="32" spans="2:42" x14ac:dyDescent="0.25">
      <c r="B32" s="34" t="s">
        <v>47</v>
      </c>
      <c r="C32" s="74">
        <v>3</v>
      </c>
      <c r="D32" s="74"/>
      <c r="E32" s="74"/>
      <c r="F32" s="74"/>
      <c r="G32" s="74"/>
      <c r="H32" s="74"/>
      <c r="I32" s="74"/>
      <c r="J32" s="74"/>
      <c r="K32" s="74"/>
      <c r="L32" s="74"/>
      <c r="M32" s="74">
        <v>3</v>
      </c>
      <c r="AK32" s="7" t="s">
        <v>2890</v>
      </c>
      <c r="AL32" s="74">
        <v>3</v>
      </c>
      <c r="AO32" s="6" t="s">
        <v>123</v>
      </c>
      <c r="AP32" s="74">
        <v>20</v>
      </c>
    </row>
    <row r="33" spans="2:42" x14ac:dyDescent="0.25">
      <c r="B33" s="7" t="s">
        <v>552</v>
      </c>
      <c r="C33" s="74">
        <v>1</v>
      </c>
      <c r="D33" s="74"/>
      <c r="E33" s="74">
        <v>2</v>
      </c>
      <c r="F33" s="74"/>
      <c r="G33" s="74"/>
      <c r="H33" s="74"/>
      <c r="I33" s="74"/>
      <c r="J33" s="74"/>
      <c r="K33" s="74"/>
      <c r="L33" s="74"/>
      <c r="M33" s="74">
        <v>3</v>
      </c>
      <c r="AK33" s="7" t="s">
        <v>326</v>
      </c>
      <c r="AL33" s="74">
        <v>2</v>
      </c>
      <c r="AO33" s="7" t="s">
        <v>1390</v>
      </c>
      <c r="AP33" s="74">
        <v>1</v>
      </c>
    </row>
    <row r="34" spans="2:42" x14ac:dyDescent="0.25">
      <c r="B34" s="34" t="s">
        <v>47</v>
      </c>
      <c r="C34" s="74"/>
      <c r="D34" s="74"/>
      <c r="E34" s="74">
        <v>1</v>
      </c>
      <c r="F34" s="74"/>
      <c r="G34" s="74"/>
      <c r="H34" s="74"/>
      <c r="I34" s="74"/>
      <c r="J34" s="74"/>
      <c r="K34" s="74"/>
      <c r="L34" s="74"/>
      <c r="M34" s="74">
        <v>1</v>
      </c>
      <c r="AK34" s="7" t="s">
        <v>3370</v>
      </c>
      <c r="AL34" s="74">
        <v>2</v>
      </c>
      <c r="AO34" s="7" t="s">
        <v>156</v>
      </c>
      <c r="AP34" s="74">
        <v>12</v>
      </c>
    </row>
    <row r="35" spans="2:42" x14ac:dyDescent="0.25">
      <c r="B35" s="34" t="s">
        <v>30</v>
      </c>
      <c r="C35" s="74">
        <v>1</v>
      </c>
      <c r="D35" s="74"/>
      <c r="E35" s="74">
        <v>1</v>
      </c>
      <c r="F35" s="74"/>
      <c r="G35" s="74"/>
      <c r="H35" s="74"/>
      <c r="I35" s="74"/>
      <c r="J35" s="74"/>
      <c r="K35" s="74"/>
      <c r="L35" s="74"/>
      <c r="M35" s="74">
        <v>2</v>
      </c>
      <c r="AK35" s="7" t="s">
        <v>2253</v>
      </c>
      <c r="AL35" s="74">
        <v>4</v>
      </c>
      <c r="AO35" s="7" t="s">
        <v>693</v>
      </c>
      <c r="AP35" s="74">
        <v>7</v>
      </c>
    </row>
    <row r="36" spans="2:42" x14ac:dyDescent="0.25">
      <c r="B36" s="6" t="s">
        <v>123</v>
      </c>
      <c r="C36" s="74">
        <v>65</v>
      </c>
      <c r="D36" s="74">
        <v>17</v>
      </c>
      <c r="E36" s="74">
        <v>11</v>
      </c>
      <c r="F36" s="74"/>
      <c r="G36" s="74">
        <v>13</v>
      </c>
      <c r="H36" s="74">
        <v>2</v>
      </c>
      <c r="I36" s="74">
        <v>2</v>
      </c>
      <c r="J36" s="74"/>
      <c r="K36" s="74">
        <v>1</v>
      </c>
      <c r="L36" s="74">
        <v>1</v>
      </c>
      <c r="M36" s="74">
        <v>112</v>
      </c>
      <c r="AK36" s="6" t="s">
        <v>537</v>
      </c>
      <c r="AL36" s="74">
        <v>30</v>
      </c>
      <c r="AO36" s="6" t="s">
        <v>122</v>
      </c>
      <c r="AP36" s="74">
        <v>11</v>
      </c>
    </row>
    <row r="37" spans="2:42" x14ac:dyDescent="0.25">
      <c r="B37" s="6" t="s">
        <v>122</v>
      </c>
      <c r="C37" s="74">
        <v>66</v>
      </c>
      <c r="D37" s="74">
        <v>74</v>
      </c>
      <c r="E37" s="74">
        <v>15</v>
      </c>
      <c r="F37" s="74"/>
      <c r="G37" s="74">
        <v>44</v>
      </c>
      <c r="H37" s="74"/>
      <c r="I37" s="74">
        <v>1</v>
      </c>
      <c r="J37" s="74"/>
      <c r="K37" s="74">
        <v>3</v>
      </c>
      <c r="L37" s="74">
        <v>2</v>
      </c>
      <c r="M37" s="74">
        <v>205</v>
      </c>
      <c r="AK37" s="7" t="s">
        <v>2407</v>
      </c>
      <c r="AL37" s="74">
        <v>2</v>
      </c>
      <c r="AO37" s="7" t="s">
        <v>137</v>
      </c>
      <c r="AP37" s="74">
        <v>5</v>
      </c>
    </row>
    <row r="38" spans="2:42" x14ac:dyDescent="0.25">
      <c r="B38" s="6" t="s">
        <v>5293</v>
      </c>
      <c r="C38" s="74"/>
      <c r="D38" s="74"/>
      <c r="E38" s="74">
        <v>1</v>
      </c>
      <c r="F38" s="74"/>
      <c r="G38" s="74"/>
      <c r="H38" s="74"/>
      <c r="I38" s="74"/>
      <c r="J38" s="74"/>
      <c r="K38" s="74"/>
      <c r="L38" s="74"/>
      <c r="M38" s="74">
        <v>1</v>
      </c>
      <c r="AK38" s="7" t="s">
        <v>1255</v>
      </c>
      <c r="AL38" s="74">
        <v>2</v>
      </c>
      <c r="AO38" s="7" t="s">
        <v>699</v>
      </c>
      <c r="AP38" s="74">
        <v>1</v>
      </c>
    </row>
    <row r="39" spans="2:42" x14ac:dyDescent="0.25">
      <c r="B39" s="7" t="s">
        <v>5293</v>
      </c>
      <c r="C39" s="74"/>
      <c r="D39" s="74"/>
      <c r="E39" s="74">
        <v>1</v>
      </c>
      <c r="F39" s="74"/>
      <c r="G39" s="74"/>
      <c r="H39" s="74"/>
      <c r="I39" s="74"/>
      <c r="J39" s="74"/>
      <c r="K39" s="74"/>
      <c r="L39" s="74"/>
      <c r="M39" s="74">
        <v>1</v>
      </c>
      <c r="AK39" s="7" t="s">
        <v>827</v>
      </c>
      <c r="AL39" s="74">
        <v>7</v>
      </c>
      <c r="AO39" s="7" t="s">
        <v>121</v>
      </c>
      <c r="AP39" s="74">
        <v>5</v>
      </c>
    </row>
    <row r="40" spans="2:42" x14ac:dyDescent="0.25">
      <c r="B40" s="34" t="s">
        <v>47</v>
      </c>
      <c r="C40" s="74"/>
      <c r="D40" s="74"/>
      <c r="E40" s="74">
        <v>1</v>
      </c>
      <c r="F40" s="74"/>
      <c r="G40" s="74"/>
      <c r="H40" s="74"/>
      <c r="I40" s="74"/>
      <c r="J40" s="74"/>
      <c r="K40" s="74"/>
      <c r="L40" s="74"/>
      <c r="M40" s="74">
        <v>1</v>
      </c>
      <c r="AK40" s="7" t="s">
        <v>552</v>
      </c>
      <c r="AL40" s="74">
        <v>1</v>
      </c>
      <c r="AO40" s="6" t="s">
        <v>55</v>
      </c>
      <c r="AP40" s="74">
        <v>1</v>
      </c>
    </row>
    <row r="41" spans="2:42" x14ac:dyDescent="0.25">
      <c r="B41" s="6" t="s">
        <v>55</v>
      </c>
      <c r="C41" s="74">
        <v>20</v>
      </c>
      <c r="D41" s="74">
        <v>23</v>
      </c>
      <c r="E41" s="74">
        <v>2</v>
      </c>
      <c r="F41" s="74"/>
      <c r="G41" s="74">
        <v>3</v>
      </c>
      <c r="H41" s="74">
        <v>2</v>
      </c>
      <c r="I41" s="74"/>
      <c r="J41" s="74"/>
      <c r="K41" s="74">
        <v>1</v>
      </c>
      <c r="L41" s="74"/>
      <c r="M41" s="74">
        <v>51</v>
      </c>
      <c r="AK41" s="7" t="s">
        <v>557</v>
      </c>
      <c r="AL41" s="74">
        <v>4</v>
      </c>
      <c r="AO41" s="7" t="s">
        <v>1684</v>
      </c>
      <c r="AP41" s="74">
        <v>1</v>
      </c>
    </row>
    <row r="42" spans="2:42" x14ac:dyDescent="0.25">
      <c r="B42" s="6" t="s">
        <v>587</v>
      </c>
      <c r="C42" s="74">
        <v>8</v>
      </c>
      <c r="D42" s="74">
        <v>3</v>
      </c>
      <c r="E42" s="74">
        <v>1</v>
      </c>
      <c r="F42" s="74"/>
      <c r="G42" s="74">
        <v>1</v>
      </c>
      <c r="H42" s="74"/>
      <c r="I42" s="74"/>
      <c r="J42" s="74"/>
      <c r="K42" s="74"/>
      <c r="L42" s="74"/>
      <c r="M42" s="74">
        <v>13</v>
      </c>
      <c r="AK42" s="7" t="s">
        <v>2877</v>
      </c>
      <c r="AL42" s="74">
        <v>3</v>
      </c>
      <c r="AO42" s="6" t="s">
        <v>59</v>
      </c>
      <c r="AP42" s="74">
        <v>6</v>
      </c>
    </row>
    <row r="43" spans="2:42" x14ac:dyDescent="0.25">
      <c r="B43" s="6" t="s">
        <v>59</v>
      </c>
      <c r="C43" s="74">
        <v>63</v>
      </c>
      <c r="D43" s="74">
        <v>76</v>
      </c>
      <c r="E43" s="74">
        <v>36</v>
      </c>
      <c r="F43" s="74"/>
      <c r="G43" s="74">
        <v>12</v>
      </c>
      <c r="H43" s="74">
        <v>8</v>
      </c>
      <c r="I43" s="74">
        <v>5</v>
      </c>
      <c r="J43" s="74"/>
      <c r="K43" s="74">
        <v>1</v>
      </c>
      <c r="L43" s="74">
        <v>5</v>
      </c>
      <c r="M43" s="74">
        <v>206</v>
      </c>
      <c r="AK43" s="7" t="s">
        <v>654</v>
      </c>
      <c r="AL43" s="74">
        <v>7</v>
      </c>
      <c r="AO43" s="7" t="s">
        <v>58</v>
      </c>
      <c r="AP43" s="74">
        <v>3</v>
      </c>
    </row>
    <row r="44" spans="2:42" x14ac:dyDescent="0.25">
      <c r="B44" s="6" t="s">
        <v>305</v>
      </c>
      <c r="C44" s="74">
        <v>3</v>
      </c>
      <c r="D44" s="74"/>
      <c r="E44" s="74"/>
      <c r="F44" s="74"/>
      <c r="G44" s="74">
        <v>1</v>
      </c>
      <c r="H44" s="74"/>
      <c r="I44" s="74"/>
      <c r="J44" s="74"/>
      <c r="K44" s="74"/>
      <c r="L44" s="74"/>
      <c r="M44" s="74">
        <v>4</v>
      </c>
      <c r="AK44" s="7" t="s">
        <v>536</v>
      </c>
      <c r="AL44" s="74">
        <v>4</v>
      </c>
      <c r="AO44" s="7" t="s">
        <v>979</v>
      </c>
      <c r="AP44" s="74">
        <v>2</v>
      </c>
    </row>
    <row r="45" spans="2:42" x14ac:dyDescent="0.25">
      <c r="B45" s="6" t="s">
        <v>1248</v>
      </c>
      <c r="C45" s="74">
        <v>5</v>
      </c>
      <c r="D45" s="74"/>
      <c r="E45" s="74"/>
      <c r="F45" s="74"/>
      <c r="G45" s="74">
        <v>7</v>
      </c>
      <c r="H45" s="74"/>
      <c r="I45" s="74"/>
      <c r="J45" s="74"/>
      <c r="K45" s="74"/>
      <c r="L45" s="74"/>
      <c r="M45" s="74">
        <v>12</v>
      </c>
      <c r="AK45" s="6" t="s">
        <v>123</v>
      </c>
      <c r="AL45" s="74">
        <v>45</v>
      </c>
      <c r="AO45" s="7" t="s">
        <v>79</v>
      </c>
      <c r="AP45" s="74">
        <v>1</v>
      </c>
    </row>
    <row r="46" spans="2:42" x14ac:dyDescent="0.25">
      <c r="B46" s="6" t="s">
        <v>5032</v>
      </c>
      <c r="C46" s="74">
        <v>1</v>
      </c>
      <c r="D46" s="74"/>
      <c r="E46" s="74">
        <v>1</v>
      </c>
      <c r="F46" s="74"/>
      <c r="G46" s="74"/>
      <c r="H46" s="74"/>
      <c r="I46" s="74"/>
      <c r="J46" s="74"/>
      <c r="K46" s="74"/>
      <c r="L46" s="74"/>
      <c r="M46" s="74">
        <v>2</v>
      </c>
      <c r="AK46" s="7" t="s">
        <v>1390</v>
      </c>
      <c r="AL46" s="74">
        <v>7</v>
      </c>
      <c r="AO46" s="6" t="s">
        <v>1248</v>
      </c>
      <c r="AP46" s="74">
        <v>1</v>
      </c>
    </row>
    <row r="47" spans="2:42" x14ac:dyDescent="0.25">
      <c r="B47" s="7" t="s">
        <v>5032</v>
      </c>
      <c r="C47" s="74">
        <v>1</v>
      </c>
      <c r="D47" s="74"/>
      <c r="E47" s="74">
        <v>1</v>
      </c>
      <c r="F47" s="74"/>
      <c r="G47" s="74"/>
      <c r="H47" s="74"/>
      <c r="I47" s="74"/>
      <c r="J47" s="74"/>
      <c r="K47" s="74"/>
      <c r="L47" s="74"/>
      <c r="M47" s="74">
        <v>2</v>
      </c>
      <c r="AK47" s="7" t="s">
        <v>156</v>
      </c>
      <c r="AL47" s="74">
        <v>19</v>
      </c>
      <c r="AO47" s="7" t="s">
        <v>1248</v>
      </c>
      <c r="AP47" s="74">
        <v>1</v>
      </c>
    </row>
    <row r="48" spans="2:42" x14ac:dyDescent="0.25">
      <c r="B48" s="34" t="s">
        <v>47</v>
      </c>
      <c r="C48" s="74">
        <v>1</v>
      </c>
      <c r="D48" s="74"/>
      <c r="E48" s="74">
        <v>1</v>
      </c>
      <c r="F48" s="74"/>
      <c r="G48" s="74"/>
      <c r="H48" s="74"/>
      <c r="I48" s="74"/>
      <c r="J48" s="74"/>
      <c r="K48" s="74"/>
      <c r="L48" s="74"/>
      <c r="M48" s="74">
        <v>2</v>
      </c>
      <c r="AK48" s="7" t="s">
        <v>707</v>
      </c>
      <c r="AL48" s="74">
        <v>3</v>
      </c>
      <c r="AO48" s="6" t="s">
        <v>74</v>
      </c>
      <c r="AP48" s="74">
        <v>5</v>
      </c>
    </row>
    <row r="49" spans="2:42" x14ac:dyDescent="0.25">
      <c r="B49" s="6" t="s">
        <v>74</v>
      </c>
      <c r="C49" s="74">
        <v>25</v>
      </c>
      <c r="D49" s="74">
        <v>16</v>
      </c>
      <c r="E49" s="74">
        <v>1</v>
      </c>
      <c r="F49" s="74"/>
      <c r="G49" s="74">
        <v>11</v>
      </c>
      <c r="H49" s="74"/>
      <c r="I49" s="74"/>
      <c r="J49" s="74"/>
      <c r="K49" s="74"/>
      <c r="L49" s="74"/>
      <c r="M49" s="74">
        <v>53</v>
      </c>
      <c r="AK49" s="7" t="s">
        <v>693</v>
      </c>
      <c r="AL49" s="74">
        <v>16</v>
      </c>
      <c r="AO49" s="7" t="s">
        <v>74</v>
      </c>
      <c r="AP49" s="74">
        <v>5</v>
      </c>
    </row>
    <row r="50" spans="2:42" x14ac:dyDescent="0.25">
      <c r="B50" s="6" t="s">
        <v>2178</v>
      </c>
      <c r="C50" s="74">
        <v>2</v>
      </c>
      <c r="D50" s="74">
        <v>6</v>
      </c>
      <c r="E50" s="74">
        <v>2</v>
      </c>
      <c r="F50" s="74"/>
      <c r="G50" s="74"/>
      <c r="H50" s="74"/>
      <c r="I50" s="74"/>
      <c r="J50" s="74"/>
      <c r="K50" s="74"/>
      <c r="L50" s="74"/>
      <c r="M50" s="74">
        <v>10</v>
      </c>
      <c r="AK50" s="6" t="s">
        <v>122</v>
      </c>
      <c r="AL50" s="74">
        <v>54</v>
      </c>
      <c r="AO50" s="6" t="s">
        <v>67</v>
      </c>
      <c r="AP50" s="74">
        <v>108</v>
      </c>
    </row>
    <row r="51" spans="2:42" x14ac:dyDescent="0.25">
      <c r="B51" s="6" t="s">
        <v>97</v>
      </c>
      <c r="C51" s="74"/>
      <c r="D51" s="74"/>
      <c r="E51" s="74"/>
      <c r="F51" s="74"/>
      <c r="G51" s="74"/>
      <c r="H51" s="74"/>
      <c r="I51" s="74"/>
      <c r="J51" s="74"/>
      <c r="K51" s="74"/>
      <c r="L51" s="74"/>
      <c r="M51" s="74"/>
      <c r="AK51" s="7" t="s">
        <v>137</v>
      </c>
      <c r="AL51" s="74">
        <v>26</v>
      </c>
    </row>
    <row r="52" spans="2:42" x14ac:dyDescent="0.25">
      <c r="B52" s="6" t="s">
        <v>67</v>
      </c>
      <c r="C52" s="74">
        <v>533</v>
      </c>
      <c r="D52" s="74">
        <v>404</v>
      </c>
      <c r="E52" s="74">
        <v>122</v>
      </c>
      <c r="F52" s="74"/>
      <c r="G52" s="74">
        <v>161</v>
      </c>
      <c r="H52" s="74">
        <v>26</v>
      </c>
      <c r="I52" s="74">
        <v>10</v>
      </c>
      <c r="J52" s="74">
        <v>2</v>
      </c>
      <c r="K52" s="74">
        <v>14</v>
      </c>
      <c r="L52" s="74">
        <v>8</v>
      </c>
      <c r="M52" s="74">
        <v>1280</v>
      </c>
      <c r="AK52" s="7" t="s">
        <v>699</v>
      </c>
      <c r="AL52" s="74">
        <v>10</v>
      </c>
    </row>
    <row r="53" spans="2:42" x14ac:dyDescent="0.25">
      <c r="AK53" s="7" t="s">
        <v>121</v>
      </c>
      <c r="AL53" s="74">
        <v>18</v>
      </c>
    </row>
    <row r="54" spans="2:42" x14ac:dyDescent="0.25">
      <c r="AK54" s="6" t="s">
        <v>55</v>
      </c>
      <c r="AL54" s="74">
        <v>19</v>
      </c>
    </row>
    <row r="55" spans="2:42" x14ac:dyDescent="0.25">
      <c r="AK55" s="7" t="s">
        <v>2779</v>
      </c>
      <c r="AL55" s="74">
        <v>1</v>
      </c>
    </row>
    <row r="56" spans="2:42" x14ac:dyDescent="0.25">
      <c r="AK56" s="7" t="s">
        <v>1684</v>
      </c>
      <c r="AL56" s="74">
        <v>14</v>
      </c>
    </row>
    <row r="57" spans="2:42" x14ac:dyDescent="0.25">
      <c r="AK57" s="7" t="s">
        <v>546</v>
      </c>
      <c r="AL57" s="74">
        <v>4</v>
      </c>
    </row>
    <row r="58" spans="2:42" x14ac:dyDescent="0.25">
      <c r="AK58" s="6" t="s">
        <v>587</v>
      </c>
      <c r="AL58" s="74">
        <v>8</v>
      </c>
    </row>
    <row r="59" spans="2:42" x14ac:dyDescent="0.25">
      <c r="AK59" s="7" t="s">
        <v>586</v>
      </c>
      <c r="AL59" s="74">
        <v>6</v>
      </c>
    </row>
    <row r="60" spans="2:42" x14ac:dyDescent="0.25">
      <c r="AK60" s="7" t="s">
        <v>668</v>
      </c>
      <c r="AL60" s="74">
        <v>2</v>
      </c>
    </row>
    <row r="61" spans="2:42" x14ac:dyDescent="0.25">
      <c r="AK61" s="6" t="s">
        <v>59</v>
      </c>
      <c r="AL61" s="74">
        <v>57</v>
      </c>
    </row>
    <row r="62" spans="2:42" x14ac:dyDescent="0.25">
      <c r="AK62" s="7" t="s">
        <v>58</v>
      </c>
      <c r="AL62" s="74">
        <v>22</v>
      </c>
    </row>
    <row r="63" spans="2:42" x14ac:dyDescent="0.25">
      <c r="AK63" s="7" t="s">
        <v>979</v>
      </c>
      <c r="AL63" s="74">
        <v>8</v>
      </c>
    </row>
    <row r="64" spans="2:42" x14ac:dyDescent="0.25">
      <c r="AK64" s="7" t="s">
        <v>412</v>
      </c>
      <c r="AL64" s="74">
        <v>9</v>
      </c>
    </row>
    <row r="65" spans="37:38" x14ac:dyDescent="0.25">
      <c r="AK65" s="7" t="s">
        <v>79</v>
      </c>
      <c r="AL65" s="74">
        <v>18</v>
      </c>
    </row>
    <row r="66" spans="37:38" x14ac:dyDescent="0.25">
      <c r="AK66" s="6" t="s">
        <v>305</v>
      </c>
      <c r="AL66" s="74">
        <v>3</v>
      </c>
    </row>
    <row r="67" spans="37:38" x14ac:dyDescent="0.25">
      <c r="AK67" s="7" t="s">
        <v>305</v>
      </c>
      <c r="AL67" s="74">
        <v>3</v>
      </c>
    </row>
    <row r="68" spans="37:38" x14ac:dyDescent="0.25">
      <c r="AK68" s="6" t="s">
        <v>1248</v>
      </c>
      <c r="AL68" s="74">
        <v>4</v>
      </c>
    </row>
    <row r="69" spans="37:38" x14ac:dyDescent="0.25">
      <c r="AK69" s="7" t="s">
        <v>1248</v>
      </c>
      <c r="AL69" s="74">
        <v>4</v>
      </c>
    </row>
    <row r="70" spans="37:38" x14ac:dyDescent="0.25">
      <c r="AK70" s="6" t="s">
        <v>5032</v>
      </c>
      <c r="AL70" s="74">
        <v>1</v>
      </c>
    </row>
    <row r="71" spans="37:38" x14ac:dyDescent="0.25">
      <c r="AK71" s="7" t="s">
        <v>5032</v>
      </c>
      <c r="AL71" s="74">
        <v>1</v>
      </c>
    </row>
    <row r="72" spans="37:38" x14ac:dyDescent="0.25">
      <c r="AK72" s="6" t="s">
        <v>74</v>
      </c>
      <c r="AL72" s="74">
        <v>20</v>
      </c>
    </row>
    <row r="73" spans="37:38" x14ac:dyDescent="0.25">
      <c r="AK73" s="7" t="s">
        <v>74</v>
      </c>
      <c r="AL73" s="74">
        <v>20</v>
      </c>
    </row>
    <row r="74" spans="37:38" x14ac:dyDescent="0.25">
      <c r="AK74" s="6" t="s">
        <v>2178</v>
      </c>
      <c r="AL74" s="74">
        <v>2</v>
      </c>
    </row>
    <row r="75" spans="37:38" x14ac:dyDescent="0.25">
      <c r="AK75" s="7" t="s">
        <v>2178</v>
      </c>
      <c r="AL75" s="74">
        <v>2</v>
      </c>
    </row>
    <row r="76" spans="37:38" x14ac:dyDescent="0.25">
      <c r="AK76" s="6" t="s">
        <v>67</v>
      </c>
      <c r="AL76" s="74">
        <v>420</v>
      </c>
    </row>
  </sheetData>
  <mergeCells count="2">
    <mergeCell ref="W1:AE1"/>
    <mergeCell ref="W2:AC2"/>
  </mergeCells>
  <hyperlinks>
    <hyperlink ref="W2" r:id="rId5"/>
  </hyperlinks>
  <pageMargins left="0.70866141732283472" right="0.70866141732283472" top="0.74803149606299213" bottom="0.74803149606299213" header="0.31496062992125984" footer="0.31496062992125984"/>
  <pageSetup paperSize="9" fitToHeight="0" orientation="portrait" r:id="rId6"/>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B1:L85"/>
  <sheetViews>
    <sheetView zoomScaleNormal="100" workbookViewId="0">
      <selection activeCell="E8" sqref="E8"/>
    </sheetView>
  </sheetViews>
  <sheetFormatPr baseColWidth="10" defaultRowHeight="15" x14ac:dyDescent="0.25"/>
  <cols>
    <col min="2" max="2" width="19.140625" bestFit="1" customWidth="1"/>
    <col min="3" max="3" width="9.85546875" bestFit="1" customWidth="1"/>
    <col min="4" max="6" width="4" bestFit="1" customWidth="1"/>
    <col min="7" max="11" width="3.7109375" bestFit="1" customWidth="1"/>
    <col min="12" max="12" width="5" bestFit="1" customWidth="1"/>
  </cols>
  <sheetData>
    <row r="1" spans="2:12" x14ac:dyDescent="0.25">
      <c r="B1" s="3" t="s">
        <v>18</v>
      </c>
      <c r="C1" s="5" t="s">
        <v>91</v>
      </c>
    </row>
    <row r="3" spans="2:12" x14ac:dyDescent="0.25">
      <c r="B3" s="3" t="s">
        <v>136</v>
      </c>
      <c r="C3" s="3" t="s">
        <v>10</v>
      </c>
      <c r="D3" s="5"/>
      <c r="E3" s="5"/>
      <c r="F3" s="5"/>
      <c r="G3" s="5"/>
      <c r="H3" s="5"/>
      <c r="I3" s="5"/>
      <c r="J3" s="5"/>
      <c r="K3" s="5"/>
      <c r="L3" s="5"/>
    </row>
    <row r="4" spans="2:12" ht="231.75" x14ac:dyDescent="0.25">
      <c r="B4" s="65" t="s">
        <v>135</v>
      </c>
      <c r="C4" s="4" t="s">
        <v>35</v>
      </c>
      <c r="D4" s="4" t="s">
        <v>50</v>
      </c>
      <c r="E4" s="4" t="s">
        <v>56</v>
      </c>
      <c r="F4" s="4" t="s">
        <v>76</v>
      </c>
      <c r="G4" s="4" t="s">
        <v>81</v>
      </c>
      <c r="H4" s="4" t="s">
        <v>83</v>
      </c>
      <c r="I4" s="4" t="s">
        <v>139</v>
      </c>
      <c r="J4" s="4" t="s">
        <v>153</v>
      </c>
      <c r="K4" s="4" t="s">
        <v>36</v>
      </c>
      <c r="L4" s="4" t="s">
        <v>67</v>
      </c>
    </row>
    <row r="5" spans="2:12" x14ac:dyDescent="0.25">
      <c r="B5" s="6" t="s">
        <v>46</v>
      </c>
      <c r="C5" s="74">
        <v>72</v>
      </c>
      <c r="D5" s="74">
        <v>75</v>
      </c>
      <c r="E5" s="74">
        <v>16</v>
      </c>
      <c r="F5" s="74">
        <v>7</v>
      </c>
      <c r="G5" s="74">
        <v>3</v>
      </c>
      <c r="H5" s="74"/>
      <c r="I5" s="74"/>
      <c r="J5" s="74">
        <v>2</v>
      </c>
      <c r="K5" s="74"/>
      <c r="L5" s="74">
        <v>175</v>
      </c>
    </row>
    <row r="6" spans="2:12" x14ac:dyDescent="0.25">
      <c r="B6" s="7" t="s">
        <v>1291</v>
      </c>
      <c r="C6" s="74">
        <v>10</v>
      </c>
      <c r="D6" s="74">
        <v>5</v>
      </c>
      <c r="E6" s="74">
        <v>1</v>
      </c>
      <c r="F6" s="74">
        <v>1</v>
      </c>
      <c r="G6" s="74"/>
      <c r="H6" s="74"/>
      <c r="I6" s="74"/>
      <c r="J6" s="74"/>
      <c r="K6" s="74"/>
      <c r="L6" s="74">
        <v>17</v>
      </c>
    </row>
    <row r="7" spans="2:12" x14ac:dyDescent="0.25">
      <c r="B7" s="7" t="s">
        <v>125</v>
      </c>
      <c r="C7" s="74">
        <v>13</v>
      </c>
      <c r="D7" s="74">
        <v>46</v>
      </c>
      <c r="E7" s="74">
        <v>6</v>
      </c>
      <c r="F7" s="74">
        <v>2</v>
      </c>
      <c r="G7" s="74"/>
      <c r="H7" s="74"/>
      <c r="I7" s="74"/>
      <c r="J7" s="74"/>
      <c r="K7" s="74"/>
      <c r="L7" s="74">
        <v>67</v>
      </c>
    </row>
    <row r="8" spans="2:12" x14ac:dyDescent="0.25">
      <c r="B8" s="7" t="s">
        <v>577</v>
      </c>
      <c r="C8" s="74">
        <v>5</v>
      </c>
      <c r="D8" s="74"/>
      <c r="E8" s="74">
        <v>3</v>
      </c>
      <c r="F8" s="74"/>
      <c r="G8" s="74">
        <v>1</v>
      </c>
      <c r="H8" s="74"/>
      <c r="I8" s="74"/>
      <c r="J8" s="74"/>
      <c r="K8" s="74"/>
      <c r="L8" s="74">
        <v>9</v>
      </c>
    </row>
    <row r="9" spans="2:12" x14ac:dyDescent="0.25">
      <c r="B9" s="7" t="s">
        <v>867</v>
      </c>
      <c r="C9" s="74">
        <v>9</v>
      </c>
      <c r="D9" s="74">
        <v>6</v>
      </c>
      <c r="E9" s="74">
        <v>2</v>
      </c>
      <c r="F9" s="74">
        <v>1</v>
      </c>
      <c r="G9" s="74">
        <v>1</v>
      </c>
      <c r="H9" s="74"/>
      <c r="I9" s="74"/>
      <c r="J9" s="74">
        <v>2</v>
      </c>
      <c r="K9" s="74"/>
      <c r="L9" s="74">
        <v>21</v>
      </c>
    </row>
    <row r="10" spans="2:12" x14ac:dyDescent="0.25">
      <c r="B10" s="7" t="s">
        <v>1355</v>
      </c>
      <c r="C10" s="74">
        <v>6</v>
      </c>
      <c r="D10" s="74">
        <v>6</v>
      </c>
      <c r="E10" s="74"/>
      <c r="F10" s="74">
        <v>1</v>
      </c>
      <c r="G10" s="74"/>
      <c r="H10" s="74"/>
      <c r="I10" s="74"/>
      <c r="J10" s="74"/>
      <c r="K10" s="74"/>
      <c r="L10" s="74">
        <v>13</v>
      </c>
    </row>
    <row r="11" spans="2:12" x14ac:dyDescent="0.25">
      <c r="B11" s="7" t="s">
        <v>297</v>
      </c>
      <c r="C11" s="74">
        <v>26</v>
      </c>
      <c r="D11" s="74">
        <v>11</v>
      </c>
      <c r="E11" s="74">
        <v>3</v>
      </c>
      <c r="F11" s="74">
        <v>2</v>
      </c>
      <c r="G11" s="74"/>
      <c r="H11" s="74"/>
      <c r="I11" s="74"/>
      <c r="J11" s="74"/>
      <c r="K11" s="74"/>
      <c r="L11" s="74">
        <v>42</v>
      </c>
    </row>
    <row r="12" spans="2:12" x14ac:dyDescent="0.25">
      <c r="B12" s="7" t="s">
        <v>497</v>
      </c>
      <c r="C12" s="74">
        <v>3</v>
      </c>
      <c r="D12" s="74">
        <v>1</v>
      </c>
      <c r="E12" s="74">
        <v>1</v>
      </c>
      <c r="F12" s="74"/>
      <c r="G12" s="74">
        <v>1</v>
      </c>
      <c r="H12" s="74"/>
      <c r="I12" s="74"/>
      <c r="J12" s="74"/>
      <c r="K12" s="74"/>
      <c r="L12" s="74">
        <v>6</v>
      </c>
    </row>
    <row r="13" spans="2:12" x14ac:dyDescent="0.25">
      <c r="B13" s="6" t="s">
        <v>41</v>
      </c>
      <c r="C13" s="74">
        <v>68</v>
      </c>
      <c r="D13" s="74">
        <v>27</v>
      </c>
      <c r="E13" s="74">
        <v>7</v>
      </c>
      <c r="F13" s="74">
        <v>36</v>
      </c>
      <c r="G13" s="74">
        <v>7</v>
      </c>
      <c r="H13" s="74"/>
      <c r="I13" s="74"/>
      <c r="J13" s="74">
        <v>1</v>
      </c>
      <c r="K13" s="74"/>
      <c r="L13" s="77">
        <v>146</v>
      </c>
    </row>
    <row r="14" spans="2:12" x14ac:dyDescent="0.25">
      <c r="B14" s="7" t="s">
        <v>2387</v>
      </c>
      <c r="C14" s="74">
        <v>1</v>
      </c>
      <c r="D14" s="74"/>
      <c r="E14" s="74"/>
      <c r="F14" s="74"/>
      <c r="G14" s="74">
        <v>1</v>
      </c>
      <c r="H14" s="74"/>
      <c r="I14" s="74"/>
      <c r="J14" s="74"/>
      <c r="K14" s="74"/>
      <c r="L14" s="74">
        <v>2</v>
      </c>
    </row>
    <row r="15" spans="2:12" x14ac:dyDescent="0.25">
      <c r="B15" s="7" t="s">
        <v>1084</v>
      </c>
      <c r="C15" s="74">
        <v>10</v>
      </c>
      <c r="D15" s="74">
        <v>2</v>
      </c>
      <c r="E15" s="74"/>
      <c r="F15" s="74">
        <v>5</v>
      </c>
      <c r="G15" s="74"/>
      <c r="H15" s="74"/>
      <c r="I15" s="74"/>
      <c r="J15" s="74"/>
      <c r="K15" s="74"/>
      <c r="L15" s="74">
        <v>17</v>
      </c>
    </row>
    <row r="16" spans="2:12" x14ac:dyDescent="0.25">
      <c r="B16" s="7" t="s">
        <v>106</v>
      </c>
      <c r="C16" s="74">
        <v>24</v>
      </c>
      <c r="D16" s="74">
        <v>16</v>
      </c>
      <c r="E16" s="74">
        <v>3</v>
      </c>
      <c r="F16" s="74">
        <v>9</v>
      </c>
      <c r="G16" s="74">
        <v>2</v>
      </c>
      <c r="H16" s="74"/>
      <c r="I16" s="74"/>
      <c r="J16" s="74">
        <v>1</v>
      </c>
      <c r="K16" s="74"/>
      <c r="L16" s="74">
        <v>55</v>
      </c>
    </row>
    <row r="17" spans="2:12" x14ac:dyDescent="0.25">
      <c r="B17" s="7" t="s">
        <v>2844</v>
      </c>
      <c r="C17" s="74">
        <v>1</v>
      </c>
      <c r="D17" s="74"/>
      <c r="E17" s="74"/>
      <c r="F17" s="74"/>
      <c r="G17" s="74"/>
      <c r="H17" s="74"/>
      <c r="I17" s="74"/>
      <c r="J17" s="74"/>
      <c r="K17" s="74"/>
      <c r="L17" s="74">
        <v>1</v>
      </c>
    </row>
    <row r="18" spans="2:12" x14ac:dyDescent="0.25">
      <c r="B18" s="7" t="s">
        <v>5708</v>
      </c>
      <c r="C18" s="74"/>
      <c r="D18" s="74">
        <v>1</v>
      </c>
      <c r="E18" s="74"/>
      <c r="F18" s="74"/>
      <c r="G18" s="74"/>
      <c r="H18" s="74"/>
      <c r="I18" s="74"/>
      <c r="J18" s="74"/>
      <c r="K18" s="74"/>
      <c r="L18" s="74">
        <v>1</v>
      </c>
    </row>
    <row r="19" spans="2:12" x14ac:dyDescent="0.25">
      <c r="B19" s="7" t="s">
        <v>185</v>
      </c>
      <c r="C19" s="74">
        <v>2</v>
      </c>
      <c r="D19" s="74">
        <v>1</v>
      </c>
      <c r="E19" s="74"/>
      <c r="F19" s="74">
        <v>1</v>
      </c>
      <c r="G19" s="74"/>
      <c r="H19" s="74"/>
      <c r="I19" s="74"/>
      <c r="J19" s="74"/>
      <c r="K19" s="74"/>
      <c r="L19" s="74">
        <v>4</v>
      </c>
    </row>
    <row r="20" spans="2:12" x14ac:dyDescent="0.25">
      <c r="B20" s="7" t="s">
        <v>111</v>
      </c>
      <c r="C20" s="74">
        <v>13</v>
      </c>
      <c r="D20" s="74">
        <v>4</v>
      </c>
      <c r="E20" s="74">
        <v>2</v>
      </c>
      <c r="F20" s="74">
        <v>4</v>
      </c>
      <c r="G20" s="74">
        <v>1</v>
      </c>
      <c r="H20" s="74"/>
      <c r="I20" s="74"/>
      <c r="J20" s="74"/>
      <c r="K20" s="74"/>
      <c r="L20" s="74">
        <v>24</v>
      </c>
    </row>
    <row r="21" spans="2:12" x14ac:dyDescent="0.25">
      <c r="B21" s="7" t="s">
        <v>63</v>
      </c>
      <c r="C21" s="74">
        <v>17</v>
      </c>
      <c r="D21" s="74">
        <v>3</v>
      </c>
      <c r="E21" s="74">
        <v>2</v>
      </c>
      <c r="F21" s="74">
        <v>17</v>
      </c>
      <c r="G21" s="74">
        <v>3</v>
      </c>
      <c r="H21" s="74"/>
      <c r="I21" s="74"/>
      <c r="J21" s="74"/>
      <c r="K21" s="74"/>
      <c r="L21" s="74">
        <v>42</v>
      </c>
    </row>
    <row r="22" spans="2:12" x14ac:dyDescent="0.25">
      <c r="B22" s="6" t="s">
        <v>122</v>
      </c>
      <c r="C22" s="74">
        <v>66</v>
      </c>
      <c r="D22" s="74">
        <v>74</v>
      </c>
      <c r="E22" s="74">
        <v>15</v>
      </c>
      <c r="F22" s="74">
        <v>44</v>
      </c>
      <c r="G22" s="74"/>
      <c r="H22" s="74">
        <v>1</v>
      </c>
      <c r="I22" s="74"/>
      <c r="J22" s="74">
        <v>3</v>
      </c>
      <c r="K22" s="74">
        <v>2</v>
      </c>
      <c r="L22" s="74">
        <v>205</v>
      </c>
    </row>
    <row r="23" spans="2:12" x14ac:dyDescent="0.25">
      <c r="B23" s="7" t="s">
        <v>137</v>
      </c>
      <c r="C23" s="74">
        <v>31</v>
      </c>
      <c r="D23" s="74">
        <v>44</v>
      </c>
      <c r="E23" s="74">
        <v>12</v>
      </c>
      <c r="F23" s="74">
        <v>17</v>
      </c>
      <c r="G23" s="74"/>
      <c r="H23" s="74">
        <v>1</v>
      </c>
      <c r="I23" s="74"/>
      <c r="J23" s="74">
        <v>3</v>
      </c>
      <c r="K23" s="74"/>
      <c r="L23" s="74">
        <v>108</v>
      </c>
    </row>
    <row r="24" spans="2:12" x14ac:dyDescent="0.25">
      <c r="B24" s="7" t="s">
        <v>6534</v>
      </c>
      <c r="C24" s="74"/>
      <c r="D24" s="74"/>
      <c r="E24" s="74"/>
      <c r="F24" s="74">
        <v>1</v>
      </c>
      <c r="G24" s="74"/>
      <c r="H24" s="74"/>
      <c r="I24" s="74"/>
      <c r="J24" s="74"/>
      <c r="K24" s="74"/>
      <c r="L24" s="74">
        <v>1</v>
      </c>
    </row>
    <row r="25" spans="2:12" x14ac:dyDescent="0.25">
      <c r="B25" s="7" t="s">
        <v>699</v>
      </c>
      <c r="C25" s="74">
        <v>12</v>
      </c>
      <c r="D25" s="74">
        <v>15</v>
      </c>
      <c r="E25" s="74">
        <v>1</v>
      </c>
      <c r="F25" s="74">
        <v>11</v>
      </c>
      <c r="G25" s="74"/>
      <c r="H25" s="74"/>
      <c r="I25" s="74"/>
      <c r="J25" s="74"/>
      <c r="K25" s="74"/>
      <c r="L25" s="74">
        <v>39</v>
      </c>
    </row>
    <row r="26" spans="2:12" x14ac:dyDescent="0.25">
      <c r="B26" s="7" t="s">
        <v>121</v>
      </c>
      <c r="C26" s="74">
        <v>23</v>
      </c>
      <c r="D26" s="74">
        <v>15</v>
      </c>
      <c r="E26" s="74">
        <v>2</v>
      </c>
      <c r="F26" s="74">
        <v>15</v>
      </c>
      <c r="G26" s="74"/>
      <c r="H26" s="74"/>
      <c r="I26" s="74"/>
      <c r="J26" s="74"/>
      <c r="K26" s="74">
        <v>2</v>
      </c>
      <c r="L26" s="74">
        <v>57</v>
      </c>
    </row>
    <row r="27" spans="2:12" x14ac:dyDescent="0.25">
      <c r="B27" s="6" t="s">
        <v>123</v>
      </c>
      <c r="C27" s="74">
        <v>65</v>
      </c>
      <c r="D27" s="74">
        <v>17</v>
      </c>
      <c r="E27" s="74">
        <v>11</v>
      </c>
      <c r="F27" s="74">
        <v>13</v>
      </c>
      <c r="G27" s="74">
        <v>2</v>
      </c>
      <c r="H27" s="74">
        <v>2</v>
      </c>
      <c r="I27" s="74"/>
      <c r="J27" s="74">
        <v>1</v>
      </c>
      <c r="K27" s="74">
        <v>1</v>
      </c>
      <c r="L27" s="74">
        <v>112</v>
      </c>
    </row>
    <row r="28" spans="2:12" x14ac:dyDescent="0.25">
      <c r="B28" s="7" t="s">
        <v>1390</v>
      </c>
      <c r="C28" s="74">
        <v>8</v>
      </c>
      <c r="D28" s="74">
        <v>4</v>
      </c>
      <c r="E28" s="74">
        <v>1</v>
      </c>
      <c r="F28" s="74">
        <v>1</v>
      </c>
      <c r="G28" s="74"/>
      <c r="H28" s="74"/>
      <c r="I28" s="74"/>
      <c r="J28" s="74">
        <v>1</v>
      </c>
      <c r="K28" s="74"/>
      <c r="L28" s="74">
        <v>15</v>
      </c>
    </row>
    <row r="29" spans="2:12" x14ac:dyDescent="0.25">
      <c r="B29" s="7" t="s">
        <v>156</v>
      </c>
      <c r="C29" s="74">
        <v>31</v>
      </c>
      <c r="D29" s="74">
        <v>5</v>
      </c>
      <c r="E29" s="74">
        <v>7</v>
      </c>
      <c r="F29" s="74">
        <v>3</v>
      </c>
      <c r="G29" s="74"/>
      <c r="H29" s="74"/>
      <c r="I29" s="74"/>
      <c r="J29" s="74"/>
      <c r="K29" s="74"/>
      <c r="L29" s="74">
        <v>46</v>
      </c>
    </row>
    <row r="30" spans="2:12" x14ac:dyDescent="0.25">
      <c r="B30" s="7" t="s">
        <v>707</v>
      </c>
      <c r="C30" s="74">
        <v>3</v>
      </c>
      <c r="D30" s="74"/>
      <c r="E30" s="74"/>
      <c r="F30" s="74">
        <v>3</v>
      </c>
      <c r="G30" s="74"/>
      <c r="H30" s="74"/>
      <c r="I30" s="74"/>
      <c r="J30" s="74"/>
      <c r="K30" s="74"/>
      <c r="L30" s="74">
        <v>6</v>
      </c>
    </row>
    <row r="31" spans="2:12" x14ac:dyDescent="0.25">
      <c r="B31" s="7" t="s">
        <v>693</v>
      </c>
      <c r="C31" s="74">
        <v>23</v>
      </c>
      <c r="D31" s="74">
        <v>8</v>
      </c>
      <c r="E31" s="74">
        <v>3</v>
      </c>
      <c r="F31" s="74">
        <v>6</v>
      </c>
      <c r="G31" s="74">
        <v>2</v>
      </c>
      <c r="H31" s="74">
        <v>2</v>
      </c>
      <c r="I31" s="74"/>
      <c r="J31" s="74"/>
      <c r="K31" s="74">
        <v>1</v>
      </c>
      <c r="L31" s="74">
        <v>45</v>
      </c>
    </row>
    <row r="32" spans="2:12" x14ac:dyDescent="0.25">
      <c r="B32" s="6" t="s">
        <v>59</v>
      </c>
      <c r="C32" s="74">
        <v>63</v>
      </c>
      <c r="D32" s="74">
        <v>76</v>
      </c>
      <c r="E32" s="74">
        <v>36</v>
      </c>
      <c r="F32" s="74">
        <v>12</v>
      </c>
      <c r="G32" s="74">
        <v>8</v>
      </c>
      <c r="H32" s="74">
        <v>5</v>
      </c>
      <c r="I32" s="74"/>
      <c r="J32" s="74">
        <v>1</v>
      </c>
      <c r="K32" s="74">
        <v>5</v>
      </c>
      <c r="L32" s="74">
        <v>206</v>
      </c>
    </row>
    <row r="33" spans="2:12" x14ac:dyDescent="0.25">
      <c r="B33" s="7" t="s">
        <v>58</v>
      </c>
      <c r="C33" s="74">
        <v>25</v>
      </c>
      <c r="D33" s="74">
        <v>37</v>
      </c>
      <c r="E33" s="74">
        <v>15</v>
      </c>
      <c r="F33" s="74">
        <v>6</v>
      </c>
      <c r="G33" s="74">
        <v>6</v>
      </c>
      <c r="H33" s="74">
        <v>1</v>
      </c>
      <c r="I33" s="74"/>
      <c r="J33" s="74"/>
      <c r="K33" s="74"/>
      <c r="L33" s="74">
        <v>90</v>
      </c>
    </row>
    <row r="34" spans="2:12" x14ac:dyDescent="0.25">
      <c r="B34" s="7" t="s">
        <v>979</v>
      </c>
      <c r="C34" s="74">
        <v>10</v>
      </c>
      <c r="D34" s="74">
        <v>9</v>
      </c>
      <c r="E34" s="74">
        <v>4</v>
      </c>
      <c r="F34" s="74">
        <v>1</v>
      </c>
      <c r="G34" s="74">
        <v>1</v>
      </c>
      <c r="H34" s="74"/>
      <c r="I34" s="74"/>
      <c r="J34" s="74"/>
      <c r="K34" s="74">
        <v>1</v>
      </c>
      <c r="L34" s="74">
        <v>26</v>
      </c>
    </row>
    <row r="35" spans="2:12" x14ac:dyDescent="0.25">
      <c r="B35" s="7" t="s">
        <v>412</v>
      </c>
      <c r="C35" s="74">
        <v>9</v>
      </c>
      <c r="D35" s="74"/>
      <c r="E35" s="74"/>
      <c r="F35" s="74"/>
      <c r="G35" s="74"/>
      <c r="H35" s="74">
        <v>1</v>
      </c>
      <c r="I35" s="74"/>
      <c r="J35" s="74"/>
      <c r="K35" s="74"/>
      <c r="L35" s="74">
        <v>10</v>
      </c>
    </row>
    <row r="36" spans="2:12" x14ac:dyDescent="0.25">
      <c r="B36" s="7" t="s">
        <v>79</v>
      </c>
      <c r="C36" s="74">
        <v>19</v>
      </c>
      <c r="D36" s="74">
        <v>30</v>
      </c>
      <c r="E36" s="74">
        <v>17</v>
      </c>
      <c r="F36" s="74">
        <v>5</v>
      </c>
      <c r="G36" s="74">
        <v>1</v>
      </c>
      <c r="H36" s="74">
        <v>3</v>
      </c>
      <c r="I36" s="74"/>
      <c r="J36" s="74">
        <v>1</v>
      </c>
      <c r="K36" s="74">
        <v>4</v>
      </c>
      <c r="L36" s="74">
        <v>80</v>
      </c>
    </row>
    <row r="37" spans="2:12" x14ac:dyDescent="0.25">
      <c r="B37" s="6" t="s">
        <v>537</v>
      </c>
      <c r="C37" s="74">
        <v>32</v>
      </c>
      <c r="D37" s="74">
        <v>3</v>
      </c>
      <c r="E37" s="74">
        <v>6</v>
      </c>
      <c r="F37" s="74">
        <v>1</v>
      </c>
      <c r="G37" s="74">
        <v>1</v>
      </c>
      <c r="H37" s="74">
        <v>1</v>
      </c>
      <c r="I37" s="74"/>
      <c r="J37" s="74">
        <v>1</v>
      </c>
      <c r="K37" s="74"/>
      <c r="L37" s="74">
        <v>45</v>
      </c>
    </row>
    <row r="38" spans="2:12" x14ac:dyDescent="0.25">
      <c r="B38" s="7" t="s">
        <v>2407</v>
      </c>
      <c r="C38" s="74">
        <v>2</v>
      </c>
      <c r="D38" s="74">
        <v>1</v>
      </c>
      <c r="E38" s="74"/>
      <c r="F38" s="74"/>
      <c r="G38" s="74"/>
      <c r="H38" s="74"/>
      <c r="I38" s="74"/>
      <c r="J38" s="74"/>
      <c r="K38" s="74"/>
      <c r="L38" s="74">
        <v>3</v>
      </c>
    </row>
    <row r="39" spans="2:12" x14ac:dyDescent="0.25">
      <c r="B39" s="7" t="s">
        <v>1255</v>
      </c>
      <c r="C39" s="74">
        <v>3</v>
      </c>
      <c r="D39" s="74"/>
      <c r="E39" s="74"/>
      <c r="F39" s="74">
        <v>1</v>
      </c>
      <c r="G39" s="74">
        <v>1</v>
      </c>
      <c r="H39" s="74"/>
      <c r="I39" s="74"/>
      <c r="J39" s="74"/>
      <c r="K39" s="74"/>
      <c r="L39" s="74">
        <v>5</v>
      </c>
    </row>
    <row r="40" spans="2:12" x14ac:dyDescent="0.25">
      <c r="B40" s="7" t="s">
        <v>827</v>
      </c>
      <c r="C40" s="74">
        <v>7</v>
      </c>
      <c r="D40" s="74"/>
      <c r="E40" s="74">
        <v>1</v>
      </c>
      <c r="F40" s="74"/>
      <c r="G40" s="74"/>
      <c r="H40" s="74"/>
      <c r="I40" s="74"/>
      <c r="J40" s="74">
        <v>1</v>
      </c>
      <c r="K40" s="74"/>
      <c r="L40" s="74">
        <v>9</v>
      </c>
    </row>
    <row r="41" spans="2:12" x14ac:dyDescent="0.25">
      <c r="B41" s="7" t="s">
        <v>552</v>
      </c>
      <c r="C41" s="74">
        <v>1</v>
      </c>
      <c r="D41" s="74"/>
      <c r="E41" s="74">
        <v>2</v>
      </c>
      <c r="F41" s="74"/>
      <c r="G41" s="74"/>
      <c r="H41" s="74"/>
      <c r="I41" s="74"/>
      <c r="J41" s="74"/>
      <c r="K41" s="74"/>
      <c r="L41" s="74">
        <v>3</v>
      </c>
    </row>
    <row r="42" spans="2:12" x14ac:dyDescent="0.25">
      <c r="B42" s="7" t="s">
        <v>557</v>
      </c>
      <c r="C42" s="74">
        <v>4</v>
      </c>
      <c r="D42" s="74"/>
      <c r="E42" s="74"/>
      <c r="F42" s="74"/>
      <c r="G42" s="74"/>
      <c r="H42" s="74"/>
      <c r="I42" s="74"/>
      <c r="J42" s="74"/>
      <c r="K42" s="74"/>
      <c r="L42" s="74">
        <v>4</v>
      </c>
    </row>
    <row r="43" spans="2:12" x14ac:dyDescent="0.25">
      <c r="B43" s="7" t="s">
        <v>2922</v>
      </c>
      <c r="C43" s="74">
        <v>1</v>
      </c>
      <c r="D43" s="74"/>
      <c r="E43" s="74"/>
      <c r="F43" s="74"/>
      <c r="G43" s="74"/>
      <c r="H43" s="74"/>
      <c r="I43" s="74"/>
      <c r="J43" s="74"/>
      <c r="K43" s="74"/>
      <c r="L43" s="74">
        <v>1</v>
      </c>
    </row>
    <row r="44" spans="2:12" x14ac:dyDescent="0.25">
      <c r="B44" s="7" t="s">
        <v>2877</v>
      </c>
      <c r="C44" s="74">
        <v>3</v>
      </c>
      <c r="D44" s="74"/>
      <c r="E44" s="74"/>
      <c r="F44" s="74"/>
      <c r="G44" s="74"/>
      <c r="H44" s="74"/>
      <c r="I44" s="74"/>
      <c r="J44" s="74"/>
      <c r="K44" s="74"/>
      <c r="L44" s="74">
        <v>3</v>
      </c>
    </row>
    <row r="45" spans="2:12" x14ac:dyDescent="0.25">
      <c r="B45" s="7" t="s">
        <v>654</v>
      </c>
      <c r="C45" s="74">
        <v>7</v>
      </c>
      <c r="D45" s="74"/>
      <c r="E45" s="74">
        <v>3</v>
      </c>
      <c r="F45" s="74"/>
      <c r="G45" s="74"/>
      <c r="H45" s="74">
        <v>1</v>
      </c>
      <c r="I45" s="74"/>
      <c r="J45" s="74"/>
      <c r="K45" s="74"/>
      <c r="L45" s="74">
        <v>11</v>
      </c>
    </row>
    <row r="46" spans="2:12" x14ac:dyDescent="0.25">
      <c r="B46" s="7" t="s">
        <v>536</v>
      </c>
      <c r="C46" s="74">
        <v>4</v>
      </c>
      <c r="D46" s="74">
        <v>2</v>
      </c>
      <c r="E46" s="74"/>
      <c r="F46" s="74"/>
      <c r="G46" s="74"/>
      <c r="H46" s="74"/>
      <c r="I46" s="74"/>
      <c r="J46" s="74"/>
      <c r="K46" s="74"/>
      <c r="L46" s="74">
        <v>6</v>
      </c>
    </row>
    <row r="47" spans="2:12" x14ac:dyDescent="0.25">
      <c r="B47" s="6" t="s">
        <v>405</v>
      </c>
      <c r="C47" s="74">
        <v>32</v>
      </c>
      <c r="D47" s="74">
        <v>26</v>
      </c>
      <c r="E47" s="74">
        <v>12</v>
      </c>
      <c r="F47" s="74">
        <v>18</v>
      </c>
      <c r="G47" s="74">
        <v>2</v>
      </c>
      <c r="H47" s="74">
        <v>1</v>
      </c>
      <c r="I47" s="74">
        <v>1</v>
      </c>
      <c r="J47" s="74">
        <v>2</v>
      </c>
      <c r="K47" s="74"/>
      <c r="L47" s="74">
        <v>94</v>
      </c>
    </row>
    <row r="48" spans="2:12" x14ac:dyDescent="0.25">
      <c r="B48" s="7" t="s">
        <v>2037</v>
      </c>
      <c r="C48" s="74"/>
      <c r="D48" s="74"/>
      <c r="E48" s="74"/>
      <c r="F48" s="74"/>
      <c r="G48" s="74">
        <v>1</v>
      </c>
      <c r="H48" s="74"/>
      <c r="I48" s="74"/>
      <c r="J48" s="74"/>
      <c r="K48" s="74"/>
      <c r="L48" s="74">
        <v>1</v>
      </c>
    </row>
    <row r="49" spans="2:12" x14ac:dyDescent="0.25">
      <c r="B49" s="7" t="s">
        <v>2096</v>
      </c>
      <c r="C49" s="74"/>
      <c r="D49" s="74"/>
      <c r="E49" s="74"/>
      <c r="F49" s="74"/>
      <c r="G49" s="74"/>
      <c r="H49" s="74"/>
      <c r="I49" s="74">
        <v>1</v>
      </c>
      <c r="J49" s="74"/>
      <c r="K49" s="74"/>
      <c r="L49" s="74">
        <v>1</v>
      </c>
    </row>
    <row r="50" spans="2:12" x14ac:dyDescent="0.25">
      <c r="B50" s="7" t="s">
        <v>741</v>
      </c>
      <c r="C50" s="74">
        <v>8</v>
      </c>
      <c r="D50" s="74">
        <v>6</v>
      </c>
      <c r="E50" s="74">
        <v>1</v>
      </c>
      <c r="F50" s="74">
        <v>2</v>
      </c>
      <c r="G50" s="74"/>
      <c r="H50" s="74"/>
      <c r="I50" s="74"/>
      <c r="J50" s="74"/>
      <c r="K50" s="74"/>
      <c r="L50" s="74">
        <v>17</v>
      </c>
    </row>
    <row r="51" spans="2:12" x14ac:dyDescent="0.25">
      <c r="B51" s="7" t="s">
        <v>404</v>
      </c>
      <c r="C51" s="74">
        <v>20</v>
      </c>
      <c r="D51" s="74">
        <v>18</v>
      </c>
      <c r="E51" s="74">
        <v>11</v>
      </c>
      <c r="F51" s="74">
        <v>14</v>
      </c>
      <c r="G51" s="74">
        <v>1</v>
      </c>
      <c r="H51" s="74">
        <v>1</v>
      </c>
      <c r="I51" s="74"/>
      <c r="J51" s="74">
        <v>1</v>
      </c>
      <c r="K51" s="74"/>
      <c r="L51" s="74">
        <v>66</v>
      </c>
    </row>
    <row r="52" spans="2:12" x14ac:dyDescent="0.25">
      <c r="B52" s="7" t="s">
        <v>1917</v>
      </c>
      <c r="C52" s="74">
        <v>4</v>
      </c>
      <c r="D52" s="74">
        <v>2</v>
      </c>
      <c r="E52" s="74"/>
      <c r="F52" s="74">
        <v>2</v>
      </c>
      <c r="G52" s="74"/>
      <c r="H52" s="74"/>
      <c r="I52" s="74"/>
      <c r="J52" s="74">
        <v>1</v>
      </c>
      <c r="K52" s="74"/>
      <c r="L52" s="74">
        <v>9</v>
      </c>
    </row>
    <row r="53" spans="2:12" x14ac:dyDescent="0.25">
      <c r="B53" s="6" t="s">
        <v>74</v>
      </c>
      <c r="C53" s="74">
        <v>25</v>
      </c>
      <c r="D53" s="74">
        <v>16</v>
      </c>
      <c r="E53" s="74">
        <v>1</v>
      </c>
      <c r="F53" s="74">
        <v>11</v>
      </c>
      <c r="G53" s="74"/>
      <c r="H53" s="74"/>
      <c r="I53" s="74"/>
      <c r="J53" s="74"/>
      <c r="K53" s="74"/>
      <c r="L53" s="74">
        <v>53</v>
      </c>
    </row>
    <row r="54" spans="2:12" x14ac:dyDescent="0.25">
      <c r="B54" s="7" t="s">
        <v>74</v>
      </c>
      <c r="C54" s="74">
        <v>25</v>
      </c>
      <c r="D54" s="74">
        <v>16</v>
      </c>
      <c r="E54" s="74">
        <v>1</v>
      </c>
      <c r="F54" s="74">
        <v>11</v>
      </c>
      <c r="G54" s="74"/>
      <c r="H54" s="74"/>
      <c r="I54" s="74"/>
      <c r="J54" s="74"/>
      <c r="K54" s="74"/>
      <c r="L54" s="74">
        <v>53</v>
      </c>
    </row>
    <row r="55" spans="2:12" x14ac:dyDescent="0.25">
      <c r="B55" s="6" t="s">
        <v>364</v>
      </c>
      <c r="C55" s="74">
        <v>22</v>
      </c>
      <c r="D55" s="74">
        <v>19</v>
      </c>
      <c r="E55" s="74">
        <v>2</v>
      </c>
      <c r="F55" s="74">
        <v>3</v>
      </c>
      <c r="G55" s="74"/>
      <c r="H55" s="74"/>
      <c r="I55" s="74">
        <v>1</v>
      </c>
      <c r="J55" s="74">
        <v>1</v>
      </c>
      <c r="K55" s="74"/>
      <c r="L55" s="74">
        <v>48</v>
      </c>
    </row>
    <row r="56" spans="2:12" x14ac:dyDescent="0.25">
      <c r="B56" s="7" t="s">
        <v>364</v>
      </c>
      <c r="C56" s="74">
        <v>22</v>
      </c>
      <c r="D56" s="74">
        <v>19</v>
      </c>
      <c r="E56" s="74">
        <v>2</v>
      </c>
      <c r="F56" s="74">
        <v>3</v>
      </c>
      <c r="G56" s="74"/>
      <c r="H56" s="74"/>
      <c r="I56" s="74">
        <v>1</v>
      </c>
      <c r="J56" s="74">
        <v>1</v>
      </c>
      <c r="K56" s="74"/>
      <c r="L56" s="74">
        <v>48</v>
      </c>
    </row>
    <row r="57" spans="2:12" x14ac:dyDescent="0.25">
      <c r="B57" s="6" t="s">
        <v>80</v>
      </c>
      <c r="C57" s="74">
        <v>22</v>
      </c>
      <c r="D57" s="74">
        <v>31</v>
      </c>
      <c r="E57" s="74">
        <v>5</v>
      </c>
      <c r="F57" s="74">
        <v>2</v>
      </c>
      <c r="G57" s="74">
        <v>1</v>
      </c>
      <c r="H57" s="74"/>
      <c r="I57" s="74"/>
      <c r="J57" s="74">
        <v>1</v>
      </c>
      <c r="K57" s="74"/>
      <c r="L57" s="74">
        <v>62</v>
      </c>
    </row>
    <row r="58" spans="2:12" x14ac:dyDescent="0.25">
      <c r="B58" s="7" t="s">
        <v>80</v>
      </c>
      <c r="C58" s="74">
        <v>22</v>
      </c>
      <c r="D58" s="74">
        <v>31</v>
      </c>
      <c r="E58" s="74">
        <v>5</v>
      </c>
      <c r="F58" s="74">
        <v>2</v>
      </c>
      <c r="G58" s="74">
        <v>1</v>
      </c>
      <c r="H58" s="74"/>
      <c r="I58" s="74"/>
      <c r="J58" s="74">
        <v>1</v>
      </c>
      <c r="K58" s="74"/>
      <c r="L58" s="74">
        <v>62</v>
      </c>
    </row>
    <row r="59" spans="2:12" x14ac:dyDescent="0.25">
      <c r="B59" s="6" t="s">
        <v>55</v>
      </c>
      <c r="C59" s="74">
        <v>20</v>
      </c>
      <c r="D59" s="74">
        <v>23</v>
      </c>
      <c r="E59" s="74">
        <v>2</v>
      </c>
      <c r="F59" s="74">
        <v>3</v>
      </c>
      <c r="G59" s="74">
        <v>2</v>
      </c>
      <c r="H59" s="74"/>
      <c r="I59" s="74"/>
      <c r="J59" s="74">
        <v>1</v>
      </c>
      <c r="K59" s="74"/>
      <c r="L59" s="74">
        <v>51</v>
      </c>
    </row>
    <row r="60" spans="2:12" x14ac:dyDescent="0.25">
      <c r="B60" s="7" t="s">
        <v>2779</v>
      </c>
      <c r="C60" s="74">
        <v>1</v>
      </c>
      <c r="D60" s="74"/>
      <c r="E60" s="74"/>
      <c r="F60" s="74"/>
      <c r="G60" s="74"/>
      <c r="H60" s="74"/>
      <c r="I60" s="74"/>
      <c r="J60" s="74"/>
      <c r="K60" s="74"/>
      <c r="L60" s="74">
        <v>1</v>
      </c>
    </row>
    <row r="61" spans="2:12" x14ac:dyDescent="0.25">
      <c r="B61" s="7" t="s">
        <v>1684</v>
      </c>
      <c r="C61" s="74">
        <v>15</v>
      </c>
      <c r="D61" s="74">
        <v>14</v>
      </c>
      <c r="E61" s="74">
        <v>1</v>
      </c>
      <c r="F61" s="74">
        <v>1</v>
      </c>
      <c r="G61" s="74">
        <v>1</v>
      </c>
      <c r="H61" s="74"/>
      <c r="I61" s="74"/>
      <c r="J61" s="74">
        <v>1</v>
      </c>
      <c r="K61" s="74"/>
      <c r="L61" s="74">
        <v>33</v>
      </c>
    </row>
    <row r="62" spans="2:12" x14ac:dyDescent="0.25">
      <c r="B62" s="7" t="s">
        <v>546</v>
      </c>
      <c r="C62" s="74">
        <v>4</v>
      </c>
      <c r="D62" s="74">
        <v>9</v>
      </c>
      <c r="E62" s="74">
        <v>1</v>
      </c>
      <c r="F62" s="74">
        <v>2</v>
      </c>
      <c r="G62" s="74">
        <v>1</v>
      </c>
      <c r="H62" s="74"/>
      <c r="I62" s="74"/>
      <c r="J62" s="74"/>
      <c r="K62" s="74"/>
      <c r="L62" s="74">
        <v>17</v>
      </c>
    </row>
    <row r="63" spans="2:12" x14ac:dyDescent="0.25">
      <c r="B63" s="6" t="s">
        <v>358</v>
      </c>
      <c r="C63" s="74">
        <v>16</v>
      </c>
      <c r="D63" s="74">
        <v>1</v>
      </c>
      <c r="E63" s="74">
        <v>2</v>
      </c>
      <c r="F63" s="74"/>
      <c r="G63" s="74"/>
      <c r="H63" s="74"/>
      <c r="I63" s="74"/>
      <c r="J63" s="74"/>
      <c r="K63" s="74"/>
      <c r="L63" s="74">
        <v>19</v>
      </c>
    </row>
    <row r="64" spans="2:12" x14ac:dyDescent="0.25">
      <c r="B64" s="7" t="s">
        <v>357</v>
      </c>
      <c r="C64" s="74">
        <v>4</v>
      </c>
      <c r="D64" s="74"/>
      <c r="E64" s="74"/>
      <c r="F64" s="74"/>
      <c r="G64" s="74"/>
      <c r="H64" s="74"/>
      <c r="I64" s="74"/>
      <c r="J64" s="74"/>
      <c r="K64" s="74"/>
      <c r="L64" s="74">
        <v>4</v>
      </c>
    </row>
    <row r="65" spans="2:12" x14ac:dyDescent="0.25">
      <c r="B65" s="7" t="s">
        <v>780</v>
      </c>
      <c r="C65" s="74">
        <v>12</v>
      </c>
      <c r="D65" s="74">
        <v>1</v>
      </c>
      <c r="E65" s="74">
        <v>2</v>
      </c>
      <c r="F65" s="74"/>
      <c r="G65" s="74"/>
      <c r="H65" s="74"/>
      <c r="I65" s="74"/>
      <c r="J65" s="74"/>
      <c r="K65" s="74"/>
      <c r="L65" s="74">
        <v>15</v>
      </c>
    </row>
    <row r="66" spans="2:12" x14ac:dyDescent="0.25">
      <c r="B66" s="6" t="s">
        <v>327</v>
      </c>
      <c r="C66" s="74">
        <v>11</v>
      </c>
      <c r="D66" s="74">
        <v>7</v>
      </c>
      <c r="E66" s="74">
        <v>2</v>
      </c>
      <c r="F66" s="74">
        <v>2</v>
      </c>
      <c r="G66" s="74"/>
      <c r="H66" s="74"/>
      <c r="I66" s="74"/>
      <c r="J66" s="74"/>
      <c r="K66" s="74"/>
      <c r="L66" s="74">
        <v>22</v>
      </c>
    </row>
    <row r="67" spans="2:12" x14ac:dyDescent="0.25">
      <c r="B67" s="7" t="s">
        <v>2890</v>
      </c>
      <c r="C67" s="74">
        <v>3</v>
      </c>
      <c r="D67" s="74">
        <v>2</v>
      </c>
      <c r="E67" s="74">
        <v>1</v>
      </c>
      <c r="F67" s="74"/>
      <c r="G67" s="74"/>
      <c r="H67" s="74"/>
      <c r="I67" s="74"/>
      <c r="J67" s="74"/>
      <c r="K67" s="74"/>
      <c r="L67" s="74">
        <v>6</v>
      </c>
    </row>
    <row r="68" spans="2:12" x14ac:dyDescent="0.25">
      <c r="B68" s="7" t="s">
        <v>947</v>
      </c>
      <c r="C68" s="74"/>
      <c r="D68" s="74"/>
      <c r="E68" s="74">
        <v>1</v>
      </c>
      <c r="F68" s="74">
        <v>1</v>
      </c>
      <c r="G68" s="74"/>
      <c r="H68" s="74"/>
      <c r="I68" s="74"/>
      <c r="J68" s="74"/>
      <c r="K68" s="74"/>
      <c r="L68" s="74">
        <v>2</v>
      </c>
    </row>
    <row r="69" spans="2:12" x14ac:dyDescent="0.25">
      <c r="B69" s="7" t="s">
        <v>326</v>
      </c>
      <c r="C69" s="74">
        <v>2</v>
      </c>
      <c r="D69" s="74"/>
      <c r="E69" s="74"/>
      <c r="F69" s="74">
        <v>1</v>
      </c>
      <c r="G69" s="74"/>
      <c r="H69" s="74"/>
      <c r="I69" s="74"/>
      <c r="J69" s="74"/>
      <c r="K69" s="74"/>
      <c r="L69" s="74">
        <v>3</v>
      </c>
    </row>
    <row r="70" spans="2:12" x14ac:dyDescent="0.25">
      <c r="B70" s="7" t="s">
        <v>3370</v>
      </c>
      <c r="C70" s="74">
        <v>2</v>
      </c>
      <c r="D70" s="74">
        <v>2</v>
      </c>
      <c r="E70" s="74"/>
      <c r="F70" s="74"/>
      <c r="G70" s="74"/>
      <c r="H70" s="74"/>
      <c r="I70" s="74"/>
      <c r="J70" s="74"/>
      <c r="K70" s="74"/>
      <c r="L70" s="74">
        <v>4</v>
      </c>
    </row>
    <row r="71" spans="2:12" x14ac:dyDescent="0.25">
      <c r="B71" s="7" t="s">
        <v>2253</v>
      </c>
      <c r="C71" s="74">
        <v>4</v>
      </c>
      <c r="D71" s="74">
        <v>3</v>
      </c>
      <c r="E71" s="74"/>
      <c r="F71" s="74"/>
      <c r="G71" s="74"/>
      <c r="H71" s="74"/>
      <c r="I71" s="74"/>
      <c r="J71" s="74"/>
      <c r="K71" s="74"/>
      <c r="L71" s="74">
        <v>7</v>
      </c>
    </row>
    <row r="72" spans="2:12" x14ac:dyDescent="0.25">
      <c r="B72" s="6" t="s">
        <v>587</v>
      </c>
      <c r="C72" s="74">
        <v>8</v>
      </c>
      <c r="D72" s="74">
        <v>3</v>
      </c>
      <c r="E72" s="74">
        <v>1</v>
      </c>
      <c r="F72" s="74">
        <v>1</v>
      </c>
      <c r="G72" s="74"/>
      <c r="H72" s="74"/>
      <c r="I72" s="74"/>
      <c r="J72" s="74"/>
      <c r="K72" s="74"/>
      <c r="L72" s="74">
        <v>13</v>
      </c>
    </row>
    <row r="73" spans="2:12" x14ac:dyDescent="0.25">
      <c r="B73" s="7" t="s">
        <v>586</v>
      </c>
      <c r="C73" s="74">
        <v>6</v>
      </c>
      <c r="D73" s="74">
        <v>3</v>
      </c>
      <c r="E73" s="74">
        <v>1</v>
      </c>
      <c r="F73" s="74">
        <v>1</v>
      </c>
      <c r="G73" s="74"/>
      <c r="H73" s="74"/>
      <c r="I73" s="74"/>
      <c r="J73" s="74"/>
      <c r="K73" s="74"/>
      <c r="L73" s="74">
        <v>11</v>
      </c>
    </row>
    <row r="74" spans="2:12" x14ac:dyDescent="0.25">
      <c r="B74" s="7" t="s">
        <v>668</v>
      </c>
      <c r="C74" s="74">
        <v>2</v>
      </c>
      <c r="D74" s="74"/>
      <c r="E74" s="74"/>
      <c r="F74" s="74"/>
      <c r="G74" s="74"/>
      <c r="H74" s="74"/>
      <c r="I74" s="74"/>
      <c r="J74" s="74"/>
      <c r="K74" s="74"/>
      <c r="L74" s="74">
        <v>2</v>
      </c>
    </row>
    <row r="75" spans="2:12" x14ac:dyDescent="0.25">
      <c r="B75" s="6" t="s">
        <v>1248</v>
      </c>
      <c r="C75" s="74">
        <v>5</v>
      </c>
      <c r="D75" s="74"/>
      <c r="E75" s="74"/>
      <c r="F75" s="74">
        <v>7</v>
      </c>
      <c r="G75" s="74"/>
      <c r="H75" s="74"/>
      <c r="I75" s="74"/>
      <c r="J75" s="74"/>
      <c r="K75" s="74"/>
      <c r="L75" s="74">
        <v>12</v>
      </c>
    </row>
    <row r="76" spans="2:12" x14ac:dyDescent="0.25">
      <c r="B76" s="7" t="s">
        <v>1248</v>
      </c>
      <c r="C76" s="74">
        <v>5</v>
      </c>
      <c r="D76" s="74"/>
      <c r="E76" s="74"/>
      <c r="F76" s="74">
        <v>7</v>
      </c>
      <c r="G76" s="74"/>
      <c r="H76" s="74"/>
      <c r="I76" s="74"/>
      <c r="J76" s="74"/>
      <c r="K76" s="74"/>
      <c r="L76" s="74">
        <v>12</v>
      </c>
    </row>
    <row r="77" spans="2:12" x14ac:dyDescent="0.25">
      <c r="B77" s="6" t="s">
        <v>305</v>
      </c>
      <c r="C77" s="74">
        <v>3</v>
      </c>
      <c r="D77" s="74"/>
      <c r="E77" s="74"/>
      <c r="F77" s="74">
        <v>1</v>
      </c>
      <c r="G77" s="74"/>
      <c r="H77" s="74"/>
      <c r="I77" s="74"/>
      <c r="J77" s="74"/>
      <c r="K77" s="74"/>
      <c r="L77" s="74">
        <v>4</v>
      </c>
    </row>
    <row r="78" spans="2:12" x14ac:dyDescent="0.25">
      <c r="B78" s="7" t="s">
        <v>305</v>
      </c>
      <c r="C78" s="74">
        <v>3</v>
      </c>
      <c r="D78" s="74"/>
      <c r="E78" s="74"/>
      <c r="F78" s="74">
        <v>1</v>
      </c>
      <c r="G78" s="74"/>
      <c r="H78" s="74"/>
      <c r="I78" s="74"/>
      <c r="J78" s="74"/>
      <c r="K78" s="74"/>
      <c r="L78" s="74">
        <v>4</v>
      </c>
    </row>
    <row r="79" spans="2:12" x14ac:dyDescent="0.25">
      <c r="B79" s="6" t="s">
        <v>2178</v>
      </c>
      <c r="C79" s="74">
        <v>2</v>
      </c>
      <c r="D79" s="74">
        <v>6</v>
      </c>
      <c r="E79" s="74">
        <v>2</v>
      </c>
      <c r="F79" s="74"/>
      <c r="G79" s="74"/>
      <c r="H79" s="74"/>
      <c r="I79" s="74"/>
      <c r="J79" s="74"/>
      <c r="K79" s="74"/>
      <c r="L79" s="74">
        <v>10</v>
      </c>
    </row>
    <row r="80" spans="2:12" x14ac:dyDescent="0.25">
      <c r="B80" s="7" t="s">
        <v>2178</v>
      </c>
      <c r="C80" s="74">
        <v>2</v>
      </c>
      <c r="D80" s="74">
        <v>6</v>
      </c>
      <c r="E80" s="74">
        <v>2</v>
      </c>
      <c r="F80" s="74"/>
      <c r="G80" s="74"/>
      <c r="H80" s="74"/>
      <c r="I80" s="74"/>
      <c r="J80" s="74"/>
      <c r="K80" s="74"/>
      <c r="L80" s="74">
        <v>10</v>
      </c>
    </row>
    <row r="81" spans="2:12" x14ac:dyDescent="0.25">
      <c r="B81" s="6" t="s">
        <v>5032</v>
      </c>
      <c r="C81" s="74">
        <v>1</v>
      </c>
      <c r="D81" s="74"/>
      <c r="E81" s="74">
        <v>1</v>
      </c>
      <c r="F81" s="74"/>
      <c r="G81" s="74"/>
      <c r="H81" s="74"/>
      <c r="I81" s="74"/>
      <c r="J81" s="74"/>
      <c r="K81" s="74"/>
      <c r="L81" s="74">
        <v>2</v>
      </c>
    </row>
    <row r="82" spans="2:12" x14ac:dyDescent="0.25">
      <c r="B82" s="7" t="s">
        <v>5032</v>
      </c>
      <c r="C82" s="74">
        <v>1</v>
      </c>
      <c r="D82" s="74"/>
      <c r="E82" s="74">
        <v>1</v>
      </c>
      <c r="F82" s="74"/>
      <c r="G82" s="74"/>
      <c r="H82" s="74"/>
      <c r="I82" s="74"/>
      <c r="J82" s="74"/>
      <c r="K82" s="74"/>
      <c r="L82" s="74">
        <v>2</v>
      </c>
    </row>
    <row r="83" spans="2:12" x14ac:dyDescent="0.25">
      <c r="B83" s="6" t="s">
        <v>5293</v>
      </c>
      <c r="C83" s="74"/>
      <c r="D83" s="74"/>
      <c r="E83" s="74">
        <v>1</v>
      </c>
      <c r="F83" s="74"/>
      <c r="G83" s="74"/>
      <c r="H83" s="74"/>
      <c r="I83" s="74"/>
      <c r="J83" s="74"/>
      <c r="K83" s="74"/>
      <c r="L83" s="74">
        <v>1</v>
      </c>
    </row>
    <row r="84" spans="2:12" x14ac:dyDescent="0.25">
      <c r="B84" s="7" t="s">
        <v>5293</v>
      </c>
      <c r="C84" s="74"/>
      <c r="D84" s="74"/>
      <c r="E84" s="74">
        <v>1</v>
      </c>
      <c r="F84" s="74"/>
      <c r="G84" s="74"/>
      <c r="H84" s="74"/>
      <c r="I84" s="74"/>
      <c r="J84" s="74"/>
      <c r="K84" s="74"/>
      <c r="L84" s="74">
        <v>1</v>
      </c>
    </row>
    <row r="85" spans="2:12" x14ac:dyDescent="0.25">
      <c r="B85" s="6" t="s">
        <v>67</v>
      </c>
      <c r="C85" s="74">
        <v>533</v>
      </c>
      <c r="D85" s="74">
        <v>404</v>
      </c>
      <c r="E85" s="74">
        <v>122</v>
      </c>
      <c r="F85" s="74">
        <v>161</v>
      </c>
      <c r="G85" s="74">
        <v>26</v>
      </c>
      <c r="H85" s="74">
        <v>10</v>
      </c>
      <c r="I85" s="74">
        <v>2</v>
      </c>
      <c r="J85" s="74">
        <v>14</v>
      </c>
      <c r="K85" s="74">
        <v>8</v>
      </c>
      <c r="L85" s="74">
        <v>1280</v>
      </c>
    </row>
  </sheetData>
  <pageMargins left="0.70866141732283472" right="0.70866141732283472" top="0.74803149606299213" bottom="0.74803149606299213" header="0.31496062992125984" footer="0.31496062992125984"/>
  <pageSetup paperSize="9" scale="75" orientation="portrait" r:id="rId2"/>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2:AA51"/>
  <sheetViews>
    <sheetView topLeftCell="Q22" zoomScale="85" zoomScaleNormal="85" workbookViewId="0">
      <selection activeCell="AB24" sqref="AB24"/>
    </sheetView>
  </sheetViews>
  <sheetFormatPr baseColWidth="10" defaultRowHeight="15" x14ac:dyDescent="0.25"/>
  <cols>
    <col min="2" max="2" width="16" customWidth="1"/>
    <col min="3" max="3" width="22.85546875" customWidth="1"/>
    <col min="4" max="4" width="6.42578125" customWidth="1"/>
    <col min="5" max="7" width="12.5703125" customWidth="1"/>
    <col min="8" max="9" width="17.85546875" bestFit="1" customWidth="1"/>
    <col min="10" max="14" width="3.42578125" customWidth="1"/>
    <col min="15" max="15" width="47.140625" customWidth="1"/>
    <col min="16" max="16" width="22.85546875" customWidth="1"/>
    <col min="17" max="17" width="6.42578125" customWidth="1"/>
    <col min="18" max="18" width="12.5703125" customWidth="1"/>
    <col min="19" max="23" width="3.42578125" customWidth="1"/>
    <col min="24" max="24" width="32.7109375" customWidth="1"/>
    <col min="25" max="25" width="22.85546875" customWidth="1"/>
    <col min="26" max="26" width="6.42578125" customWidth="1"/>
    <col min="27" max="27" width="12.5703125" bestFit="1" customWidth="1"/>
  </cols>
  <sheetData>
    <row r="2" spans="2:27" x14ac:dyDescent="0.25">
      <c r="B2" s="3" t="s">
        <v>17</v>
      </c>
      <c r="C2" s="5" t="s">
        <v>35</v>
      </c>
    </row>
    <row r="3" spans="2:27" x14ac:dyDescent="0.25">
      <c r="O3" s="3" t="s">
        <v>12</v>
      </c>
      <c r="P3" s="5" t="s">
        <v>161</v>
      </c>
      <c r="X3" s="3" t="s">
        <v>12</v>
      </c>
      <c r="Y3" s="5" t="s">
        <v>161</v>
      </c>
    </row>
    <row r="4" spans="2:27" x14ac:dyDescent="0.25">
      <c r="B4" s="3" t="s">
        <v>69</v>
      </c>
      <c r="C4" s="3" t="s">
        <v>10</v>
      </c>
      <c r="D4" s="5"/>
      <c r="E4" s="5"/>
      <c r="O4" s="3" t="s">
        <v>17</v>
      </c>
      <c r="P4" s="5" t="s">
        <v>35</v>
      </c>
      <c r="Q4" s="84"/>
      <c r="R4" s="84"/>
      <c r="S4" s="84"/>
      <c r="T4" s="84"/>
      <c r="U4" s="84"/>
      <c r="V4" s="84"/>
      <c r="X4" s="3" t="s">
        <v>17</v>
      </c>
      <c r="Y4" s="5" t="s">
        <v>35</v>
      </c>
    </row>
    <row r="5" spans="2:27" x14ac:dyDescent="0.25">
      <c r="B5" s="3" t="s">
        <v>6641</v>
      </c>
      <c r="C5" s="2" t="s">
        <v>47</v>
      </c>
      <c r="D5" s="2" t="s">
        <v>30</v>
      </c>
      <c r="E5" s="2" t="s">
        <v>67</v>
      </c>
      <c r="J5" s="85"/>
      <c r="K5" s="85"/>
      <c r="L5" s="85"/>
      <c r="M5" s="85"/>
    </row>
    <row r="6" spans="2:27" x14ac:dyDescent="0.25">
      <c r="B6" s="6" t="s">
        <v>118</v>
      </c>
      <c r="C6" s="74">
        <v>15</v>
      </c>
      <c r="D6" s="74">
        <v>6</v>
      </c>
      <c r="E6" s="74">
        <v>21</v>
      </c>
      <c r="J6" s="82"/>
      <c r="K6" s="82"/>
      <c r="L6" s="82"/>
      <c r="M6" s="82"/>
      <c r="O6" s="3" t="s">
        <v>85</v>
      </c>
      <c r="P6" s="3" t="s">
        <v>10</v>
      </c>
      <c r="Q6" s="5"/>
      <c r="R6" s="5"/>
      <c r="S6" s="82"/>
      <c r="T6" s="82"/>
      <c r="U6" s="82"/>
      <c r="V6" s="82"/>
      <c r="X6" s="3" t="s">
        <v>68</v>
      </c>
      <c r="Y6" s="3" t="s">
        <v>10</v>
      </c>
      <c r="Z6" s="5"/>
      <c r="AA6" s="5"/>
    </row>
    <row r="7" spans="2:27" x14ac:dyDescent="0.25">
      <c r="B7" s="6" t="s">
        <v>130</v>
      </c>
      <c r="C7" s="74">
        <v>14</v>
      </c>
      <c r="D7" s="74">
        <v>5</v>
      </c>
      <c r="E7" s="74">
        <v>19</v>
      </c>
      <c r="J7" s="82"/>
      <c r="K7" s="82"/>
      <c r="L7" s="82"/>
      <c r="M7" s="82"/>
      <c r="O7" s="3" t="s">
        <v>203</v>
      </c>
      <c r="P7" s="5" t="s">
        <v>47</v>
      </c>
      <c r="Q7" s="5" t="s">
        <v>30</v>
      </c>
      <c r="R7" s="2" t="s">
        <v>67</v>
      </c>
      <c r="S7" s="83"/>
      <c r="T7" s="83"/>
      <c r="U7" s="83"/>
      <c r="V7" s="83"/>
      <c r="X7" s="3" t="s">
        <v>204</v>
      </c>
      <c r="Y7" s="5" t="s">
        <v>47</v>
      </c>
      <c r="Z7" s="5" t="s">
        <v>30</v>
      </c>
      <c r="AA7" s="2" t="s">
        <v>67</v>
      </c>
    </row>
    <row r="8" spans="2:27" x14ac:dyDescent="0.25">
      <c r="B8" s="6" t="s">
        <v>119</v>
      </c>
      <c r="C8" s="74">
        <v>11</v>
      </c>
      <c r="D8" s="74">
        <v>7</v>
      </c>
      <c r="E8" s="74">
        <v>18</v>
      </c>
      <c r="J8" s="82"/>
      <c r="K8" s="82"/>
      <c r="L8" s="82"/>
      <c r="M8" s="82"/>
      <c r="O8" s="6" t="s">
        <v>43</v>
      </c>
      <c r="P8" s="74">
        <v>15</v>
      </c>
      <c r="Q8" s="74">
        <v>9</v>
      </c>
      <c r="R8" s="74">
        <v>24</v>
      </c>
      <c r="S8" s="83"/>
      <c r="T8" s="83"/>
      <c r="U8" s="83"/>
      <c r="V8" s="83"/>
      <c r="X8" s="6" t="s">
        <v>41</v>
      </c>
      <c r="Y8" s="74">
        <v>16</v>
      </c>
      <c r="Z8" s="74">
        <v>5</v>
      </c>
      <c r="AA8" s="74">
        <v>21</v>
      </c>
    </row>
    <row r="9" spans="2:27" x14ac:dyDescent="0.25">
      <c r="B9" s="6" t="s">
        <v>134</v>
      </c>
      <c r="C9" s="74">
        <v>6</v>
      </c>
      <c r="D9" s="74">
        <v>1</v>
      </c>
      <c r="E9" s="74">
        <v>7</v>
      </c>
      <c r="J9" s="82"/>
      <c r="K9" s="82"/>
      <c r="L9" s="82"/>
      <c r="M9" s="82"/>
      <c r="O9" s="6" t="s">
        <v>65</v>
      </c>
      <c r="P9" s="74">
        <v>18</v>
      </c>
      <c r="Q9" s="74">
        <v>5</v>
      </c>
      <c r="R9" s="74">
        <v>23</v>
      </c>
      <c r="S9" s="83"/>
      <c r="T9" s="83"/>
      <c r="U9" s="83"/>
      <c r="V9" s="83"/>
      <c r="X9" s="6" t="s">
        <v>123</v>
      </c>
      <c r="Y9" s="74">
        <v>14</v>
      </c>
      <c r="Z9" s="74">
        <v>6</v>
      </c>
      <c r="AA9" s="74">
        <v>20</v>
      </c>
    </row>
    <row r="10" spans="2:27" x14ac:dyDescent="0.25">
      <c r="B10" s="6" t="s">
        <v>36</v>
      </c>
      <c r="C10" s="74">
        <v>4</v>
      </c>
      <c r="D10" s="74">
        <v>1</v>
      </c>
      <c r="E10" s="74">
        <v>5</v>
      </c>
      <c r="J10" s="82"/>
      <c r="K10" s="82"/>
      <c r="L10" s="82"/>
      <c r="M10" s="82"/>
      <c r="O10" s="6" t="s">
        <v>57</v>
      </c>
      <c r="P10" s="74">
        <v>9</v>
      </c>
      <c r="Q10" s="74">
        <v>1</v>
      </c>
      <c r="R10" s="74">
        <v>10</v>
      </c>
      <c r="S10" s="83"/>
      <c r="T10" s="83"/>
      <c r="U10" s="83"/>
      <c r="V10" s="83"/>
      <c r="X10" s="6" t="s">
        <v>46</v>
      </c>
      <c r="Y10" s="74">
        <v>12</v>
      </c>
      <c r="Z10" s="74">
        <v>5</v>
      </c>
      <c r="AA10" s="74">
        <v>17</v>
      </c>
    </row>
    <row r="11" spans="2:27" x14ac:dyDescent="0.25">
      <c r="B11" s="6" t="s">
        <v>171</v>
      </c>
      <c r="C11" s="74">
        <v>3</v>
      </c>
      <c r="D11" s="74">
        <v>1</v>
      </c>
      <c r="E11" s="74">
        <v>4</v>
      </c>
      <c r="J11" s="82"/>
      <c r="K11" s="82"/>
      <c r="L11" s="82"/>
      <c r="M11" s="82"/>
      <c r="O11" s="6" t="s">
        <v>61</v>
      </c>
      <c r="P11" s="74">
        <v>7</v>
      </c>
      <c r="Q11" s="74">
        <v>1</v>
      </c>
      <c r="R11" s="74">
        <v>8</v>
      </c>
      <c r="S11" s="83"/>
      <c r="T11" s="83"/>
      <c r="U11" s="83"/>
      <c r="V11" s="83"/>
      <c r="X11" s="6" t="s">
        <v>405</v>
      </c>
      <c r="Y11" s="74">
        <v>12</v>
      </c>
      <c r="Z11" s="74">
        <v>3</v>
      </c>
      <c r="AA11" s="74">
        <v>15</v>
      </c>
    </row>
    <row r="12" spans="2:27" x14ac:dyDescent="0.25">
      <c r="B12" s="6" t="s">
        <v>3541</v>
      </c>
      <c r="C12" s="74">
        <v>2</v>
      </c>
      <c r="D12" s="74">
        <v>1</v>
      </c>
      <c r="E12" s="74">
        <v>3</v>
      </c>
      <c r="J12" s="82"/>
      <c r="K12" s="82"/>
      <c r="L12" s="82"/>
      <c r="M12" s="82"/>
      <c r="O12" s="6" t="s">
        <v>862</v>
      </c>
      <c r="P12" s="74">
        <v>6</v>
      </c>
      <c r="Q12" s="74">
        <v>2</v>
      </c>
      <c r="R12" s="74">
        <v>8</v>
      </c>
      <c r="S12" s="83"/>
      <c r="T12" s="83"/>
      <c r="U12" s="83"/>
      <c r="V12" s="83"/>
      <c r="X12" s="6" t="s">
        <v>122</v>
      </c>
      <c r="Y12" s="74">
        <v>8</v>
      </c>
      <c r="Z12" s="74">
        <v>3</v>
      </c>
      <c r="AA12" s="74">
        <v>11</v>
      </c>
    </row>
    <row r="13" spans="2:27" x14ac:dyDescent="0.25">
      <c r="B13" s="6" t="s">
        <v>168</v>
      </c>
      <c r="C13" s="74">
        <v>3</v>
      </c>
      <c r="D13" s="74"/>
      <c r="E13" s="74">
        <v>3</v>
      </c>
      <c r="J13" s="82"/>
      <c r="K13" s="82"/>
      <c r="L13" s="82"/>
      <c r="M13" s="82"/>
      <c r="O13" s="6" t="s">
        <v>501</v>
      </c>
      <c r="P13" s="74">
        <v>3</v>
      </c>
      <c r="Q13" s="74">
        <v>4</v>
      </c>
      <c r="R13" s="74">
        <v>7</v>
      </c>
      <c r="S13" s="83"/>
      <c r="T13" s="83"/>
      <c r="U13" s="83"/>
      <c r="V13" s="83"/>
      <c r="X13" s="6" t="s">
        <v>59</v>
      </c>
      <c r="Y13" s="74">
        <v>5</v>
      </c>
      <c r="Z13" s="74">
        <v>1</v>
      </c>
      <c r="AA13" s="74">
        <v>6</v>
      </c>
    </row>
    <row r="14" spans="2:27" x14ac:dyDescent="0.25">
      <c r="B14" s="6" t="s">
        <v>166</v>
      </c>
      <c r="C14" s="74">
        <v>3</v>
      </c>
      <c r="D14" s="74"/>
      <c r="E14" s="74">
        <v>3</v>
      </c>
      <c r="J14" s="82"/>
      <c r="K14" s="82"/>
      <c r="L14" s="82"/>
      <c r="M14" s="82"/>
      <c r="O14" s="6" t="s">
        <v>127</v>
      </c>
      <c r="P14" s="74">
        <v>5</v>
      </c>
      <c r="Q14" s="74">
        <v>1</v>
      </c>
      <c r="R14" s="74">
        <v>6</v>
      </c>
      <c r="S14" s="83"/>
      <c r="T14" s="83"/>
      <c r="U14" s="83"/>
      <c r="V14" s="83"/>
      <c r="X14" s="6" t="s">
        <v>74</v>
      </c>
      <c r="Y14" s="74">
        <v>4</v>
      </c>
      <c r="Z14" s="74">
        <v>1</v>
      </c>
      <c r="AA14" s="74">
        <v>5</v>
      </c>
    </row>
    <row r="15" spans="2:27" x14ac:dyDescent="0.25">
      <c r="B15" s="6" t="s">
        <v>170</v>
      </c>
      <c r="C15" s="74">
        <v>3</v>
      </c>
      <c r="D15" s="74"/>
      <c r="E15" s="74">
        <v>3</v>
      </c>
      <c r="J15" s="82"/>
      <c r="K15" s="82"/>
      <c r="L15" s="82"/>
      <c r="M15" s="82"/>
      <c r="O15" s="6" t="s">
        <v>152</v>
      </c>
      <c r="P15" s="74">
        <v>6</v>
      </c>
      <c r="Q15" s="74"/>
      <c r="R15" s="74">
        <v>6</v>
      </c>
      <c r="S15" s="83"/>
      <c r="T15" s="83"/>
      <c r="U15" s="83"/>
      <c r="V15" s="83"/>
      <c r="X15" s="6" t="s">
        <v>364</v>
      </c>
      <c r="Y15" s="74">
        <v>2</v>
      </c>
      <c r="Z15" s="74">
        <v>2</v>
      </c>
      <c r="AA15" s="74">
        <v>4</v>
      </c>
    </row>
    <row r="16" spans="2:27" x14ac:dyDescent="0.25">
      <c r="B16" s="6" t="s">
        <v>154</v>
      </c>
      <c r="C16" s="74">
        <v>3</v>
      </c>
      <c r="D16" s="74"/>
      <c r="E16" s="74">
        <v>3</v>
      </c>
      <c r="J16" s="82"/>
      <c r="K16" s="82"/>
      <c r="L16" s="82"/>
      <c r="M16" s="82"/>
      <c r="O16" s="6" t="s">
        <v>1637</v>
      </c>
      <c r="P16" s="74">
        <v>1</v>
      </c>
      <c r="Q16" s="74">
        <v>1</v>
      </c>
      <c r="R16" s="74">
        <v>2</v>
      </c>
      <c r="S16" s="83"/>
      <c r="T16" s="83"/>
      <c r="U16" s="83"/>
      <c r="V16" s="83"/>
      <c r="X16" s="6" t="s">
        <v>358</v>
      </c>
      <c r="Y16" s="74">
        <v>4</v>
      </c>
      <c r="Z16" s="74"/>
      <c r="AA16" s="74">
        <v>4</v>
      </c>
    </row>
    <row r="17" spans="2:27" x14ac:dyDescent="0.25">
      <c r="B17" s="6" t="s">
        <v>180</v>
      </c>
      <c r="C17" s="74">
        <v>2</v>
      </c>
      <c r="D17" s="74"/>
      <c r="E17" s="74">
        <v>2</v>
      </c>
      <c r="J17" s="82"/>
      <c r="K17" s="82"/>
      <c r="L17" s="82"/>
      <c r="M17" s="82"/>
      <c r="O17" s="6" t="s">
        <v>521</v>
      </c>
      <c r="P17" s="74">
        <v>1</v>
      </c>
      <c r="Q17" s="74">
        <v>1</v>
      </c>
      <c r="R17" s="74">
        <v>2</v>
      </c>
      <c r="S17" s="83"/>
      <c r="T17" s="83"/>
      <c r="U17" s="83"/>
      <c r="V17" s="83"/>
      <c r="X17" s="6" t="s">
        <v>537</v>
      </c>
      <c r="Y17" s="74">
        <v>2</v>
      </c>
      <c r="Z17" s="74"/>
      <c r="AA17" s="74">
        <v>2</v>
      </c>
    </row>
    <row r="18" spans="2:27" x14ac:dyDescent="0.25">
      <c r="B18" s="6" t="s">
        <v>2926</v>
      </c>
      <c r="C18" s="74">
        <v>2</v>
      </c>
      <c r="D18" s="74"/>
      <c r="E18" s="74">
        <v>2</v>
      </c>
      <c r="J18" s="82"/>
      <c r="K18" s="82"/>
      <c r="L18" s="82"/>
      <c r="M18" s="82"/>
      <c r="O18" s="6" t="s">
        <v>723</v>
      </c>
      <c r="P18" s="74">
        <v>1</v>
      </c>
      <c r="Q18" s="74">
        <v>1</v>
      </c>
      <c r="R18" s="74">
        <v>2</v>
      </c>
      <c r="S18" s="83"/>
      <c r="T18" s="83"/>
      <c r="U18" s="83"/>
      <c r="V18" s="83"/>
      <c r="X18" s="6" t="s">
        <v>55</v>
      </c>
      <c r="Y18" s="74">
        <v>1</v>
      </c>
      <c r="Z18" s="74"/>
      <c r="AA18" s="74">
        <v>1</v>
      </c>
    </row>
    <row r="19" spans="2:27" x14ac:dyDescent="0.25">
      <c r="B19" s="6" t="s">
        <v>164</v>
      </c>
      <c r="C19" s="74">
        <v>1</v>
      </c>
      <c r="D19" s="74">
        <v>1</v>
      </c>
      <c r="E19" s="74">
        <v>2</v>
      </c>
      <c r="J19" s="82"/>
      <c r="K19" s="82"/>
      <c r="L19" s="82"/>
      <c r="M19" s="82"/>
      <c r="O19" s="6" t="s">
        <v>131</v>
      </c>
      <c r="P19" s="74">
        <v>2</v>
      </c>
      <c r="Q19" s="74"/>
      <c r="R19" s="74">
        <v>2</v>
      </c>
      <c r="S19" s="83"/>
      <c r="T19" s="83"/>
      <c r="U19" s="83"/>
      <c r="V19" s="83"/>
      <c r="X19" s="6" t="s">
        <v>80</v>
      </c>
      <c r="Y19" s="74">
        <v>1</v>
      </c>
      <c r="Z19" s="74"/>
      <c r="AA19" s="74">
        <v>1</v>
      </c>
    </row>
    <row r="20" spans="2:27" x14ac:dyDescent="0.25">
      <c r="B20" s="6" t="s">
        <v>1278</v>
      </c>
      <c r="C20" s="74"/>
      <c r="D20" s="74">
        <v>1</v>
      </c>
      <c r="E20" s="74">
        <v>1</v>
      </c>
      <c r="J20" s="82"/>
      <c r="K20" s="82"/>
      <c r="L20" s="82"/>
      <c r="M20" s="82"/>
      <c r="O20" s="6" t="s">
        <v>67</v>
      </c>
      <c r="P20" s="74">
        <v>74</v>
      </c>
      <c r="Q20" s="74">
        <v>26</v>
      </c>
      <c r="R20" s="74">
        <v>100</v>
      </c>
      <c r="S20" s="83"/>
      <c r="T20" s="83"/>
      <c r="U20" s="83"/>
      <c r="V20" s="83"/>
      <c r="X20" s="6" t="s">
        <v>1248</v>
      </c>
      <c r="Y20" s="74">
        <v>1</v>
      </c>
      <c r="Z20" s="74"/>
      <c r="AA20" s="74">
        <v>1</v>
      </c>
    </row>
    <row r="21" spans="2:27" x14ac:dyDescent="0.25">
      <c r="B21" s="6" t="s">
        <v>5072</v>
      </c>
      <c r="C21" s="74">
        <v>1</v>
      </c>
      <c r="D21" s="74"/>
      <c r="E21" s="74">
        <v>1</v>
      </c>
      <c r="J21" s="82"/>
      <c r="K21" s="82"/>
      <c r="L21" s="82"/>
      <c r="M21" s="82"/>
      <c r="X21" s="6" t="s">
        <v>67</v>
      </c>
      <c r="Y21" s="74">
        <v>82</v>
      </c>
      <c r="Z21" s="74">
        <v>26</v>
      </c>
      <c r="AA21" s="74">
        <v>108</v>
      </c>
    </row>
    <row r="22" spans="2:27" x14ac:dyDescent="0.25">
      <c r="B22" s="6" t="s">
        <v>3818</v>
      </c>
      <c r="C22" s="74">
        <v>1</v>
      </c>
      <c r="D22" s="74"/>
      <c r="E22" s="74">
        <v>1</v>
      </c>
      <c r="J22" s="82"/>
      <c r="K22" s="82"/>
      <c r="L22" s="82"/>
      <c r="M22" s="82"/>
    </row>
    <row r="23" spans="2:27" x14ac:dyDescent="0.25">
      <c r="B23" s="6" t="s">
        <v>141</v>
      </c>
      <c r="C23" s="74">
        <v>1</v>
      </c>
      <c r="D23" s="74"/>
      <c r="E23" s="74">
        <v>1</v>
      </c>
      <c r="J23" s="82"/>
      <c r="K23" s="82"/>
      <c r="L23" s="82"/>
      <c r="M23" s="82"/>
    </row>
    <row r="24" spans="2:27" x14ac:dyDescent="0.25">
      <c r="B24" s="6" t="s">
        <v>6525</v>
      </c>
      <c r="C24" s="74">
        <v>1</v>
      </c>
      <c r="D24" s="74"/>
      <c r="E24" s="74">
        <v>1</v>
      </c>
      <c r="J24" s="82"/>
      <c r="K24" s="82"/>
      <c r="L24" s="82"/>
      <c r="M24" s="82"/>
    </row>
    <row r="25" spans="2:27" x14ac:dyDescent="0.25">
      <c r="B25" s="6" t="s">
        <v>95</v>
      </c>
      <c r="C25" s="74">
        <v>1</v>
      </c>
      <c r="D25" s="74"/>
      <c r="E25" s="74">
        <v>1</v>
      </c>
      <c r="J25" s="82"/>
      <c r="K25" s="82"/>
      <c r="L25" s="82"/>
      <c r="M25" s="82"/>
    </row>
    <row r="26" spans="2:27" x14ac:dyDescent="0.25">
      <c r="B26" s="6" t="s">
        <v>3816</v>
      </c>
      <c r="C26" s="74">
        <v>1</v>
      </c>
      <c r="D26" s="74"/>
      <c r="E26" s="74">
        <v>1</v>
      </c>
      <c r="J26" s="82"/>
      <c r="K26" s="82"/>
      <c r="L26" s="82"/>
      <c r="M26" s="82"/>
      <c r="W26">
        <f>(57+48+20+9+5)/192</f>
        <v>0.72395833333333337</v>
      </c>
    </row>
    <row r="27" spans="2:27" x14ac:dyDescent="0.25">
      <c r="B27" s="6" t="s">
        <v>2100</v>
      </c>
      <c r="C27" s="74">
        <v>1</v>
      </c>
      <c r="D27" s="74"/>
      <c r="E27" s="74">
        <v>1</v>
      </c>
      <c r="J27" s="82"/>
      <c r="K27" s="82"/>
      <c r="L27" s="82"/>
      <c r="M27" s="82"/>
    </row>
    <row r="28" spans="2:27" x14ac:dyDescent="0.25">
      <c r="B28" s="6" t="s">
        <v>3682</v>
      </c>
      <c r="C28" s="74"/>
      <c r="D28" s="74">
        <v>1</v>
      </c>
      <c r="E28" s="74">
        <v>1</v>
      </c>
      <c r="J28" s="82"/>
      <c r="K28" s="82"/>
      <c r="L28" s="82"/>
      <c r="M28" s="82"/>
    </row>
    <row r="29" spans="2:27" x14ac:dyDescent="0.25">
      <c r="B29" s="6" t="s">
        <v>6043</v>
      </c>
      <c r="C29" s="74">
        <v>1</v>
      </c>
      <c r="D29" s="74"/>
      <c r="E29" s="74">
        <v>1</v>
      </c>
      <c r="J29" s="82"/>
      <c r="K29" s="82"/>
      <c r="L29" s="82"/>
      <c r="M29" s="82"/>
    </row>
    <row r="30" spans="2:27" x14ac:dyDescent="0.25">
      <c r="B30" s="6" t="s">
        <v>176</v>
      </c>
      <c r="C30" s="74">
        <v>1</v>
      </c>
      <c r="D30" s="74"/>
      <c r="E30" s="74">
        <v>1</v>
      </c>
      <c r="J30" s="82"/>
      <c r="K30" s="82"/>
      <c r="L30" s="82"/>
      <c r="M30" s="82"/>
    </row>
    <row r="31" spans="2:27" x14ac:dyDescent="0.25">
      <c r="B31" s="6" t="s">
        <v>1002</v>
      </c>
      <c r="C31" s="74">
        <v>1</v>
      </c>
      <c r="D31" s="74"/>
      <c r="E31" s="74">
        <v>1</v>
      </c>
      <c r="J31" s="82"/>
      <c r="K31" s="82"/>
      <c r="L31" s="82"/>
      <c r="M31" s="82"/>
    </row>
    <row r="32" spans="2:27" x14ac:dyDescent="0.25">
      <c r="B32" s="6" t="s">
        <v>167</v>
      </c>
      <c r="C32" s="74">
        <v>1</v>
      </c>
      <c r="D32" s="74"/>
      <c r="E32" s="74">
        <v>1</v>
      </c>
      <c r="J32" s="82"/>
      <c r="K32" s="82"/>
      <c r="L32" s="82"/>
      <c r="M32" s="82"/>
    </row>
    <row r="33" spans="2:13" x14ac:dyDescent="0.25">
      <c r="B33" s="6" t="s">
        <v>5248</v>
      </c>
      <c r="C33" s="74">
        <v>1</v>
      </c>
      <c r="D33" s="74"/>
      <c r="E33" s="74">
        <v>1</v>
      </c>
      <c r="J33" s="82"/>
      <c r="K33" s="82"/>
      <c r="L33" s="82"/>
      <c r="M33" s="82"/>
    </row>
    <row r="34" spans="2:13" x14ac:dyDescent="0.25">
      <c r="B34" s="6" t="s">
        <v>3759</v>
      </c>
      <c r="C34" s="74">
        <v>1</v>
      </c>
      <c r="D34" s="74"/>
      <c r="E34" s="74">
        <v>1</v>
      </c>
      <c r="J34" s="82"/>
      <c r="K34" s="82"/>
      <c r="L34" s="82"/>
      <c r="M34" s="82"/>
    </row>
    <row r="35" spans="2:13" x14ac:dyDescent="0.25">
      <c r="B35" s="6" t="s">
        <v>5974</v>
      </c>
      <c r="C35" s="74">
        <v>1</v>
      </c>
      <c r="D35" s="74"/>
      <c r="E35" s="74">
        <v>1</v>
      </c>
      <c r="J35" s="82"/>
      <c r="K35" s="82"/>
      <c r="L35" s="82"/>
      <c r="M35" s="82"/>
    </row>
    <row r="36" spans="2:13" x14ac:dyDescent="0.25">
      <c r="B36" s="6" t="s">
        <v>159</v>
      </c>
      <c r="C36" s="74"/>
      <c r="D36" s="74">
        <v>1</v>
      </c>
      <c r="E36" s="74">
        <v>1</v>
      </c>
      <c r="J36" s="82"/>
      <c r="K36" s="82"/>
      <c r="L36" s="82"/>
      <c r="M36" s="82"/>
    </row>
    <row r="37" spans="2:13" x14ac:dyDescent="0.25">
      <c r="B37" s="6" t="s">
        <v>2819</v>
      </c>
      <c r="C37" s="74"/>
      <c r="D37" s="74">
        <v>1</v>
      </c>
      <c r="E37" s="74">
        <v>1</v>
      </c>
      <c r="J37" s="82"/>
      <c r="K37" s="82"/>
      <c r="L37" s="82"/>
      <c r="M37" s="82"/>
    </row>
    <row r="38" spans="2:13" x14ac:dyDescent="0.25">
      <c r="B38" s="6" t="s">
        <v>67</v>
      </c>
      <c r="C38" s="74">
        <v>86</v>
      </c>
      <c r="D38" s="74">
        <v>27</v>
      </c>
      <c r="E38" s="74">
        <v>113</v>
      </c>
      <c r="H38" s="82"/>
      <c r="I38" s="82"/>
      <c r="J38" s="82"/>
      <c r="K38" s="82"/>
      <c r="L38" s="82"/>
      <c r="M38" s="82"/>
    </row>
    <row r="39" spans="2:13" x14ac:dyDescent="0.25">
      <c r="H39" s="82"/>
      <c r="I39" s="82"/>
      <c r="J39" s="82"/>
      <c r="K39" s="82"/>
      <c r="L39" s="82"/>
      <c r="M39" s="82"/>
    </row>
    <row r="40" spans="2:13" x14ac:dyDescent="0.25">
      <c r="H40" s="85"/>
      <c r="I40" s="85"/>
      <c r="J40" s="85"/>
      <c r="K40" s="85"/>
      <c r="L40" s="85"/>
      <c r="M40" s="85"/>
    </row>
    <row r="41" spans="2:13" x14ac:dyDescent="0.25">
      <c r="H41" s="82"/>
      <c r="I41" s="82"/>
      <c r="J41" s="82"/>
      <c r="K41" s="82"/>
      <c r="L41" s="82"/>
      <c r="M41" s="82"/>
    </row>
    <row r="42" spans="2:13" x14ac:dyDescent="0.25">
      <c r="H42" s="82"/>
      <c r="I42" s="82"/>
      <c r="J42" s="82"/>
      <c r="K42" s="82"/>
      <c r="L42" s="82"/>
      <c r="M42" s="82"/>
    </row>
    <row r="43" spans="2:13" x14ac:dyDescent="0.25">
      <c r="H43" s="82"/>
      <c r="I43" s="82"/>
      <c r="J43" s="82"/>
      <c r="K43" s="82"/>
      <c r="L43" s="82"/>
      <c r="M43" s="82"/>
    </row>
    <row r="44" spans="2:13" x14ac:dyDescent="0.25">
      <c r="H44" s="82"/>
      <c r="I44" s="82"/>
      <c r="J44" s="82"/>
      <c r="K44" s="82"/>
      <c r="L44" s="82"/>
      <c r="M44" s="82"/>
    </row>
    <row r="45" spans="2:13" x14ac:dyDescent="0.25">
      <c r="H45" s="82"/>
      <c r="I45" s="82"/>
      <c r="J45" s="82"/>
      <c r="K45" s="82"/>
      <c r="L45" s="82"/>
      <c r="M45" s="82"/>
    </row>
    <row r="46" spans="2:13" x14ac:dyDescent="0.25">
      <c r="H46" s="82"/>
      <c r="I46" s="82"/>
      <c r="J46" s="82"/>
      <c r="K46" s="82"/>
      <c r="L46" s="82"/>
      <c r="M46" s="82"/>
    </row>
    <row r="47" spans="2:13" x14ac:dyDescent="0.25">
      <c r="H47" s="82"/>
      <c r="I47" s="82"/>
      <c r="J47" s="82"/>
      <c r="K47" s="82"/>
      <c r="L47" s="82"/>
      <c r="M47" s="82"/>
    </row>
    <row r="48" spans="2:13" x14ac:dyDescent="0.25">
      <c r="H48" s="85"/>
      <c r="I48" s="85"/>
      <c r="J48" s="85"/>
      <c r="K48" s="85"/>
      <c r="L48" s="85"/>
      <c r="M48" s="85"/>
    </row>
    <row r="51" spans="7:7" x14ac:dyDescent="0.25">
      <c r="G51">
        <f>113/196</f>
        <v>0.57653061224489799</v>
      </c>
    </row>
  </sheetData>
  <pageMargins left="0.7" right="0.7" top="0.75" bottom="0.75" header="0.3" footer="0.3"/>
  <pageSetup paperSize="9" orientation="portrait" horizontalDpi="4294967293" verticalDpi="0" r:id="rId4"/>
  <drawing r:id="rId5"/>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D2:T129"/>
  <sheetViews>
    <sheetView topLeftCell="A67" zoomScale="85" zoomScaleNormal="85" workbookViewId="0">
      <selection activeCell="P4" sqref="P4:T99"/>
    </sheetView>
  </sheetViews>
  <sheetFormatPr baseColWidth="10" defaultRowHeight="15" x14ac:dyDescent="0.25"/>
  <cols>
    <col min="1" max="3" width="6.85546875" customWidth="1"/>
    <col min="4" max="4" width="58.5703125" customWidth="1"/>
    <col min="5" max="5" width="10.7109375" customWidth="1"/>
    <col min="6" max="6" width="6.42578125" customWidth="1"/>
    <col min="7" max="7" width="9.140625" customWidth="1"/>
    <col min="8" max="8" width="12.5703125" customWidth="1"/>
    <col min="9" max="14" width="1.5703125" customWidth="1"/>
    <col min="15" max="15" width="3.5703125" customWidth="1"/>
    <col min="16" max="16" width="57" customWidth="1"/>
    <col min="17" max="17" width="8.140625" customWidth="1"/>
    <col min="18" max="18" width="6.42578125" customWidth="1"/>
    <col min="19" max="19" width="9.140625" customWidth="1"/>
    <col min="20" max="20" width="12.5703125" customWidth="1"/>
    <col min="21" max="21" width="12.5703125" bestFit="1" customWidth="1"/>
  </cols>
  <sheetData>
    <row r="2" spans="4:20" x14ac:dyDescent="0.25">
      <c r="D2" s="3" t="s">
        <v>17</v>
      </c>
      <c r="E2" s="48" t="s">
        <v>91</v>
      </c>
    </row>
    <row r="3" spans="4:20" x14ac:dyDescent="0.25">
      <c r="P3" s="1" t="s">
        <v>68</v>
      </c>
      <c r="Q3" s="1" t="s">
        <v>10</v>
      </c>
    </row>
    <row r="4" spans="4:20" x14ac:dyDescent="0.25">
      <c r="D4" s="3" t="s">
        <v>68</v>
      </c>
      <c r="E4" s="3" t="s">
        <v>10</v>
      </c>
      <c r="F4" s="5"/>
      <c r="G4" s="5"/>
      <c r="H4" s="5"/>
      <c r="P4" s="3" t="s">
        <v>92</v>
      </c>
      <c r="Q4" s="2" t="s">
        <v>47</v>
      </c>
      <c r="R4" s="2" t="s">
        <v>30</v>
      </c>
      <c r="S4" s="2" t="s">
        <v>148</v>
      </c>
      <c r="T4" s="2" t="s">
        <v>67</v>
      </c>
    </row>
    <row r="5" spans="4:20" x14ac:dyDescent="0.25">
      <c r="D5" s="3" t="s">
        <v>92</v>
      </c>
      <c r="E5" s="2" t="s">
        <v>47</v>
      </c>
      <c r="F5" s="2" t="s">
        <v>30</v>
      </c>
      <c r="G5" s="2" t="s">
        <v>148</v>
      </c>
      <c r="H5" s="2" t="s">
        <v>67</v>
      </c>
      <c r="P5" s="11" t="s">
        <v>65</v>
      </c>
      <c r="Q5" s="74">
        <v>204</v>
      </c>
      <c r="R5" s="74">
        <v>82</v>
      </c>
      <c r="S5" s="74">
        <v>33</v>
      </c>
      <c r="T5" s="74">
        <v>319</v>
      </c>
    </row>
    <row r="6" spans="4:20" x14ac:dyDescent="0.25">
      <c r="D6" s="6" t="s">
        <v>65</v>
      </c>
      <c r="E6" s="74">
        <v>204</v>
      </c>
      <c r="F6" s="74">
        <v>82</v>
      </c>
      <c r="G6" s="74">
        <v>33</v>
      </c>
      <c r="H6" s="74">
        <v>319</v>
      </c>
      <c r="P6" s="12" t="s">
        <v>35</v>
      </c>
      <c r="Q6" s="74">
        <v>81</v>
      </c>
      <c r="R6" s="74">
        <v>29</v>
      </c>
      <c r="S6" s="74"/>
      <c r="T6" s="74">
        <v>110</v>
      </c>
    </row>
    <row r="7" spans="4:20" x14ac:dyDescent="0.25">
      <c r="D7" s="6" t="s">
        <v>43</v>
      </c>
      <c r="E7" s="74">
        <v>152</v>
      </c>
      <c r="F7" s="74">
        <v>59</v>
      </c>
      <c r="G7" s="74"/>
      <c r="H7" s="74">
        <v>211</v>
      </c>
      <c r="P7" s="12" t="s">
        <v>50</v>
      </c>
      <c r="Q7" s="74">
        <v>63</v>
      </c>
      <c r="R7" s="74">
        <v>31</v>
      </c>
      <c r="S7" s="74">
        <v>33</v>
      </c>
      <c r="T7" s="74">
        <v>127</v>
      </c>
    </row>
    <row r="8" spans="4:20" x14ac:dyDescent="0.25">
      <c r="D8" s="6" t="s">
        <v>3823</v>
      </c>
      <c r="E8" s="74">
        <v>156</v>
      </c>
      <c r="F8" s="74">
        <v>28</v>
      </c>
      <c r="G8" s="74"/>
      <c r="H8" s="74">
        <v>184</v>
      </c>
      <c r="P8" s="12" t="s">
        <v>56</v>
      </c>
      <c r="Q8" s="74">
        <v>11</v>
      </c>
      <c r="R8" s="74">
        <v>1</v>
      </c>
      <c r="S8" s="74"/>
      <c r="T8" s="74">
        <v>12</v>
      </c>
    </row>
    <row r="9" spans="4:20" x14ac:dyDescent="0.25">
      <c r="D9" s="6" t="s">
        <v>57</v>
      </c>
      <c r="E9" s="74">
        <v>130</v>
      </c>
      <c r="F9" s="74">
        <v>38</v>
      </c>
      <c r="G9" s="74"/>
      <c r="H9" s="74">
        <v>168</v>
      </c>
      <c r="P9" s="12" t="s">
        <v>76</v>
      </c>
      <c r="Q9" s="74">
        <v>41</v>
      </c>
      <c r="R9" s="74">
        <v>20</v>
      </c>
      <c r="S9" s="74"/>
      <c r="T9" s="74">
        <v>61</v>
      </c>
    </row>
    <row r="10" spans="4:20" x14ac:dyDescent="0.25">
      <c r="D10" s="6" t="s">
        <v>127</v>
      </c>
      <c r="E10" s="74">
        <v>119</v>
      </c>
      <c r="F10" s="74">
        <v>15</v>
      </c>
      <c r="G10" s="74">
        <v>23</v>
      </c>
      <c r="H10" s="74">
        <v>157</v>
      </c>
      <c r="P10" s="12" t="s">
        <v>81</v>
      </c>
      <c r="Q10" s="74">
        <v>4</v>
      </c>
      <c r="R10" s="74"/>
      <c r="S10" s="74"/>
      <c r="T10" s="74">
        <v>4</v>
      </c>
    </row>
    <row r="11" spans="4:20" x14ac:dyDescent="0.25">
      <c r="D11" s="6" t="s">
        <v>61</v>
      </c>
      <c r="E11" s="74">
        <v>35</v>
      </c>
      <c r="F11" s="74">
        <v>7</v>
      </c>
      <c r="G11" s="74"/>
      <c r="H11" s="74">
        <v>42</v>
      </c>
      <c r="P11" s="12" t="s">
        <v>83</v>
      </c>
      <c r="Q11" s="74"/>
      <c r="R11" s="74">
        <v>1</v>
      </c>
      <c r="S11" s="74"/>
      <c r="T11" s="74">
        <v>1</v>
      </c>
    </row>
    <row r="12" spans="4:20" x14ac:dyDescent="0.25">
      <c r="D12" s="6" t="s">
        <v>131</v>
      </c>
      <c r="E12" s="74">
        <v>22</v>
      </c>
      <c r="F12" s="74">
        <v>6</v>
      </c>
      <c r="G12" s="74">
        <v>6</v>
      </c>
      <c r="H12" s="74">
        <v>34</v>
      </c>
      <c r="P12" s="12" t="s">
        <v>153</v>
      </c>
      <c r="Q12" s="74">
        <v>3</v>
      </c>
      <c r="R12" s="74"/>
      <c r="S12" s="74"/>
      <c r="T12" s="74">
        <v>3</v>
      </c>
    </row>
    <row r="13" spans="4:20" x14ac:dyDescent="0.25">
      <c r="D13" s="6" t="s">
        <v>501</v>
      </c>
      <c r="E13" s="74">
        <v>19</v>
      </c>
      <c r="F13" s="74">
        <v>12</v>
      </c>
      <c r="G13" s="74"/>
      <c r="H13" s="74">
        <v>31</v>
      </c>
      <c r="P13" s="12" t="s">
        <v>36</v>
      </c>
      <c r="Q13" s="74">
        <v>1</v>
      </c>
      <c r="R13" s="74"/>
      <c r="S13" s="74"/>
      <c r="T13" s="74">
        <v>1</v>
      </c>
    </row>
    <row r="14" spans="4:20" x14ac:dyDescent="0.25">
      <c r="D14" s="6" t="s">
        <v>723</v>
      </c>
      <c r="E14" s="74">
        <v>19</v>
      </c>
      <c r="F14" s="74">
        <v>8</v>
      </c>
      <c r="G14" s="74"/>
      <c r="H14" s="74">
        <v>27</v>
      </c>
      <c r="P14" s="11" t="s">
        <v>43</v>
      </c>
      <c r="Q14" s="74">
        <v>152</v>
      </c>
      <c r="R14" s="74">
        <v>59</v>
      </c>
      <c r="S14" s="74"/>
      <c r="T14" s="74">
        <v>211</v>
      </c>
    </row>
    <row r="15" spans="4:20" x14ac:dyDescent="0.25">
      <c r="D15" s="6" t="s">
        <v>346</v>
      </c>
      <c r="E15" s="74">
        <v>18</v>
      </c>
      <c r="F15" s="74">
        <v>8</v>
      </c>
      <c r="G15" s="74"/>
      <c r="H15" s="74">
        <v>26</v>
      </c>
      <c r="P15" s="12" t="s">
        <v>35</v>
      </c>
      <c r="Q15" s="74">
        <v>68</v>
      </c>
      <c r="R15" s="74">
        <v>31</v>
      </c>
      <c r="S15" s="74"/>
      <c r="T15" s="74">
        <v>99</v>
      </c>
    </row>
    <row r="16" spans="4:20" x14ac:dyDescent="0.25">
      <c r="D16" s="6" t="s">
        <v>152</v>
      </c>
      <c r="E16" s="74">
        <v>21</v>
      </c>
      <c r="F16" s="74">
        <v>5</v>
      </c>
      <c r="G16" s="74"/>
      <c r="H16" s="74">
        <v>26</v>
      </c>
      <c r="P16" s="12" t="s">
        <v>50</v>
      </c>
      <c r="Q16" s="74">
        <v>44</v>
      </c>
      <c r="R16" s="74">
        <v>13</v>
      </c>
      <c r="S16" s="74"/>
      <c r="T16" s="74">
        <v>57</v>
      </c>
    </row>
    <row r="17" spans="4:20" x14ac:dyDescent="0.25">
      <c r="D17" s="6" t="s">
        <v>862</v>
      </c>
      <c r="E17" s="74">
        <v>10</v>
      </c>
      <c r="F17" s="74">
        <v>11</v>
      </c>
      <c r="G17" s="74"/>
      <c r="H17" s="74">
        <v>21</v>
      </c>
      <c r="P17" s="12" t="s">
        <v>56</v>
      </c>
      <c r="Q17" s="74">
        <v>6</v>
      </c>
      <c r="R17" s="74">
        <v>6</v>
      </c>
      <c r="S17" s="74"/>
      <c r="T17" s="74">
        <v>12</v>
      </c>
    </row>
    <row r="18" spans="4:20" x14ac:dyDescent="0.25">
      <c r="D18" s="6" t="s">
        <v>521</v>
      </c>
      <c r="E18" s="74">
        <v>9</v>
      </c>
      <c r="F18" s="74">
        <v>8</v>
      </c>
      <c r="G18" s="74"/>
      <c r="H18" s="74">
        <v>17</v>
      </c>
      <c r="P18" s="12" t="s">
        <v>76</v>
      </c>
      <c r="Q18" s="74">
        <v>25</v>
      </c>
      <c r="R18" s="74">
        <v>8</v>
      </c>
      <c r="S18" s="74"/>
      <c r="T18" s="74">
        <v>33</v>
      </c>
    </row>
    <row r="19" spans="4:20" x14ac:dyDescent="0.25">
      <c r="D19" s="6" t="s">
        <v>2894</v>
      </c>
      <c r="E19" s="74">
        <v>4</v>
      </c>
      <c r="F19" s="74">
        <v>1</v>
      </c>
      <c r="G19" s="74"/>
      <c r="H19" s="74">
        <v>5</v>
      </c>
      <c r="P19" s="12" t="s">
        <v>81</v>
      </c>
      <c r="Q19" s="74">
        <v>2</v>
      </c>
      <c r="R19" s="74"/>
      <c r="S19" s="74"/>
      <c r="T19" s="74">
        <v>2</v>
      </c>
    </row>
    <row r="20" spans="4:20" x14ac:dyDescent="0.25">
      <c r="D20" s="6" t="s">
        <v>1637</v>
      </c>
      <c r="E20" s="74">
        <v>4</v>
      </c>
      <c r="F20" s="74">
        <v>1</v>
      </c>
      <c r="G20" s="74"/>
      <c r="H20" s="74">
        <v>5</v>
      </c>
      <c r="P20" s="12" t="s">
        <v>83</v>
      </c>
      <c r="Q20" s="74">
        <v>3</v>
      </c>
      <c r="R20" s="74">
        <v>1</v>
      </c>
      <c r="S20" s="74"/>
      <c r="T20" s="74">
        <v>4</v>
      </c>
    </row>
    <row r="21" spans="4:20" x14ac:dyDescent="0.25">
      <c r="D21" s="6" t="s">
        <v>1406</v>
      </c>
      <c r="E21" s="74">
        <v>2</v>
      </c>
      <c r="F21" s="74">
        <v>1</v>
      </c>
      <c r="G21" s="74"/>
      <c r="H21" s="74">
        <v>3</v>
      </c>
      <c r="P21" s="12" t="s">
        <v>139</v>
      </c>
      <c r="Q21" s="74">
        <v>1</v>
      </c>
      <c r="R21" s="74"/>
      <c r="S21" s="74"/>
      <c r="T21" s="74">
        <v>1</v>
      </c>
    </row>
    <row r="22" spans="4:20" x14ac:dyDescent="0.25">
      <c r="D22" s="6" t="s">
        <v>2885</v>
      </c>
      <c r="E22" s="74">
        <v>2</v>
      </c>
      <c r="F22" s="74"/>
      <c r="G22" s="74"/>
      <c r="H22" s="74">
        <v>2</v>
      </c>
      <c r="P22" s="12" t="s">
        <v>153</v>
      </c>
      <c r="Q22" s="74">
        <v>2</v>
      </c>
      <c r="R22" s="74"/>
      <c r="S22" s="74"/>
      <c r="T22" s="74">
        <v>2</v>
      </c>
    </row>
    <row r="23" spans="4:20" x14ac:dyDescent="0.25">
      <c r="D23" s="6" t="s">
        <v>2952</v>
      </c>
      <c r="E23" s="74">
        <v>1</v>
      </c>
      <c r="F23" s="74">
        <v>1</v>
      </c>
      <c r="G23" s="74"/>
      <c r="H23" s="74">
        <v>2</v>
      </c>
      <c r="P23" s="12" t="s">
        <v>36</v>
      </c>
      <c r="Q23" s="74">
        <v>1</v>
      </c>
      <c r="R23" s="74"/>
      <c r="S23" s="74"/>
      <c r="T23" s="74">
        <v>1</v>
      </c>
    </row>
    <row r="24" spans="4:20" x14ac:dyDescent="0.25">
      <c r="D24" s="6" t="s">
        <v>67</v>
      </c>
      <c r="E24" s="74">
        <v>927</v>
      </c>
      <c r="F24" s="74">
        <v>291</v>
      </c>
      <c r="G24" s="74">
        <v>62</v>
      </c>
      <c r="H24" s="74">
        <v>1280</v>
      </c>
      <c r="P24" s="11" t="s">
        <v>61</v>
      </c>
      <c r="Q24" s="74">
        <v>35</v>
      </c>
      <c r="R24" s="74">
        <v>7</v>
      </c>
      <c r="S24" s="74"/>
      <c r="T24" s="74">
        <v>42</v>
      </c>
    </row>
    <row r="25" spans="4:20" x14ac:dyDescent="0.25">
      <c r="P25" s="12" t="s">
        <v>35</v>
      </c>
      <c r="Q25" s="74">
        <v>21</v>
      </c>
      <c r="R25" s="74">
        <v>3</v>
      </c>
      <c r="S25" s="74"/>
      <c r="T25" s="74">
        <v>24</v>
      </c>
    </row>
    <row r="26" spans="4:20" x14ac:dyDescent="0.25">
      <c r="P26" s="12" t="s">
        <v>50</v>
      </c>
      <c r="Q26" s="74">
        <v>5</v>
      </c>
      <c r="R26" s="74">
        <v>2</v>
      </c>
      <c r="S26" s="74"/>
      <c r="T26" s="74">
        <v>7</v>
      </c>
    </row>
    <row r="27" spans="4:20" x14ac:dyDescent="0.25">
      <c r="P27" s="12" t="s">
        <v>56</v>
      </c>
      <c r="Q27" s="74">
        <v>5</v>
      </c>
      <c r="R27" s="74">
        <v>1</v>
      </c>
      <c r="S27" s="74"/>
      <c r="T27" s="74">
        <v>6</v>
      </c>
    </row>
    <row r="28" spans="4:20" x14ac:dyDescent="0.25">
      <c r="P28" s="12" t="s">
        <v>76</v>
      </c>
      <c r="Q28" s="74">
        <v>2</v>
      </c>
      <c r="R28" s="74">
        <v>1</v>
      </c>
      <c r="S28" s="74"/>
      <c r="T28" s="74">
        <v>3</v>
      </c>
    </row>
    <row r="29" spans="4:20" x14ac:dyDescent="0.25">
      <c r="P29" s="12" t="s">
        <v>81</v>
      </c>
      <c r="Q29" s="74">
        <v>2</v>
      </c>
      <c r="R29" s="74"/>
      <c r="S29" s="74"/>
      <c r="T29" s="74">
        <v>2</v>
      </c>
    </row>
    <row r="30" spans="4:20" x14ac:dyDescent="0.25">
      <c r="P30" s="11" t="s">
        <v>57</v>
      </c>
      <c r="Q30" s="74">
        <v>130</v>
      </c>
      <c r="R30" s="74">
        <v>38</v>
      </c>
      <c r="S30" s="74"/>
      <c r="T30" s="74">
        <v>168</v>
      </c>
    </row>
    <row r="31" spans="4:20" x14ac:dyDescent="0.25">
      <c r="P31" s="12" t="s">
        <v>35</v>
      </c>
      <c r="Q31" s="74">
        <v>83</v>
      </c>
      <c r="R31" s="74">
        <v>16</v>
      </c>
      <c r="S31" s="74"/>
      <c r="T31" s="74">
        <v>99</v>
      </c>
    </row>
    <row r="32" spans="4:20" x14ac:dyDescent="0.25">
      <c r="P32" s="12" t="s">
        <v>50</v>
      </c>
      <c r="Q32" s="74">
        <v>22</v>
      </c>
      <c r="R32" s="74">
        <v>10</v>
      </c>
      <c r="S32" s="74"/>
      <c r="T32" s="74">
        <v>32</v>
      </c>
    </row>
    <row r="33" spans="4:20" x14ac:dyDescent="0.25">
      <c r="I33" s="21"/>
      <c r="J33" s="21"/>
      <c r="K33" s="21"/>
      <c r="L33" s="21"/>
      <c r="M33" s="21"/>
      <c r="N33" s="21"/>
      <c r="P33" s="12" t="s">
        <v>56</v>
      </c>
      <c r="Q33" s="74">
        <v>13</v>
      </c>
      <c r="R33" s="74">
        <v>7</v>
      </c>
      <c r="S33" s="74"/>
      <c r="T33" s="74">
        <v>20</v>
      </c>
    </row>
    <row r="34" spans="4:20" x14ac:dyDescent="0.25">
      <c r="I34" s="21"/>
      <c r="J34" s="21"/>
      <c r="K34" s="21"/>
      <c r="L34" s="21"/>
      <c r="M34" s="21"/>
      <c r="N34" s="21"/>
      <c r="P34" s="12" t="s">
        <v>76</v>
      </c>
      <c r="Q34" s="74">
        <v>3</v>
      </c>
      <c r="R34" s="74">
        <v>2</v>
      </c>
      <c r="S34" s="74"/>
      <c r="T34" s="74">
        <v>5</v>
      </c>
    </row>
    <row r="35" spans="4:20" x14ac:dyDescent="0.25">
      <c r="I35" s="21"/>
      <c r="J35" s="21"/>
      <c r="K35" s="21"/>
      <c r="L35" s="21"/>
      <c r="M35" s="21"/>
      <c r="N35" s="21"/>
      <c r="P35" s="12" t="s">
        <v>81</v>
      </c>
      <c r="Q35" s="74">
        <v>3</v>
      </c>
      <c r="R35" s="74">
        <v>2</v>
      </c>
      <c r="S35" s="74"/>
      <c r="T35" s="74">
        <v>5</v>
      </c>
    </row>
    <row r="36" spans="4:20" x14ac:dyDescent="0.25">
      <c r="I36" s="21"/>
      <c r="J36" s="21"/>
      <c r="K36" s="21"/>
      <c r="L36" s="21"/>
      <c r="M36" s="21"/>
      <c r="N36" s="21"/>
      <c r="P36" s="12" t="s">
        <v>83</v>
      </c>
      <c r="Q36" s="74">
        <v>2</v>
      </c>
      <c r="R36" s="74"/>
      <c r="S36" s="74"/>
      <c r="T36" s="74">
        <v>2</v>
      </c>
    </row>
    <row r="37" spans="4:20" x14ac:dyDescent="0.25">
      <c r="I37" s="21"/>
      <c r="J37" s="21"/>
      <c r="K37" s="21"/>
      <c r="L37" s="21"/>
      <c r="M37" s="21"/>
      <c r="N37" s="21"/>
      <c r="P37" s="12" t="s">
        <v>139</v>
      </c>
      <c r="Q37" s="74">
        <v>1</v>
      </c>
      <c r="R37" s="74"/>
      <c r="S37" s="74"/>
      <c r="T37" s="74">
        <v>1</v>
      </c>
    </row>
    <row r="38" spans="4:20" x14ac:dyDescent="0.25">
      <c r="I38" s="21"/>
      <c r="J38" s="21"/>
      <c r="K38" s="21"/>
      <c r="L38" s="21"/>
      <c r="M38" s="21"/>
      <c r="N38" s="21"/>
      <c r="P38" s="12" t="s">
        <v>153</v>
      </c>
      <c r="Q38" s="74">
        <v>2</v>
      </c>
      <c r="R38" s="74">
        <v>1</v>
      </c>
      <c r="S38" s="74"/>
      <c r="T38" s="74">
        <v>3</v>
      </c>
    </row>
    <row r="39" spans="4:20" x14ac:dyDescent="0.25">
      <c r="I39" s="21"/>
      <c r="J39" s="21"/>
      <c r="K39" s="21"/>
      <c r="L39" s="21"/>
      <c r="M39" s="21"/>
      <c r="N39" s="21"/>
      <c r="P39" s="12" t="s">
        <v>36</v>
      </c>
      <c r="Q39" s="74">
        <v>1</v>
      </c>
      <c r="R39" s="74"/>
      <c r="S39" s="74"/>
      <c r="T39" s="74">
        <v>1</v>
      </c>
    </row>
    <row r="40" spans="4:20" x14ac:dyDescent="0.25">
      <c r="I40" s="21"/>
      <c r="J40" s="21"/>
      <c r="K40" s="21"/>
      <c r="L40" s="21"/>
      <c r="M40" s="21"/>
      <c r="N40" s="21"/>
      <c r="P40" s="11" t="s">
        <v>2885</v>
      </c>
      <c r="Q40" s="74">
        <v>2</v>
      </c>
      <c r="R40" s="74"/>
      <c r="S40" s="74"/>
      <c r="T40" s="74">
        <v>2</v>
      </c>
    </row>
    <row r="41" spans="4:20" x14ac:dyDescent="0.25">
      <c r="I41" s="21"/>
      <c r="J41" s="21"/>
      <c r="K41" s="21"/>
      <c r="L41" s="21"/>
      <c r="M41" s="21"/>
      <c r="N41" s="21"/>
      <c r="P41" s="12" t="s">
        <v>35</v>
      </c>
      <c r="Q41" s="74">
        <v>2</v>
      </c>
      <c r="R41" s="74"/>
      <c r="S41" s="74"/>
      <c r="T41" s="74">
        <v>2</v>
      </c>
    </row>
    <row r="42" spans="4:20" x14ac:dyDescent="0.25">
      <c r="D42" s="3" t="s">
        <v>17</v>
      </c>
      <c r="E42" s="48" t="s">
        <v>35</v>
      </c>
      <c r="I42" s="21"/>
      <c r="J42" s="21"/>
      <c r="K42" s="21"/>
      <c r="L42" s="21"/>
      <c r="M42" s="21"/>
      <c r="N42" s="21"/>
      <c r="P42" s="11" t="s">
        <v>521</v>
      </c>
      <c r="Q42" s="74">
        <v>9</v>
      </c>
      <c r="R42" s="74">
        <v>8</v>
      </c>
      <c r="S42" s="74"/>
      <c r="T42" s="74">
        <v>17</v>
      </c>
    </row>
    <row r="43" spans="4:20" x14ac:dyDescent="0.25">
      <c r="I43" s="21"/>
      <c r="J43" s="21"/>
      <c r="K43" s="21"/>
      <c r="L43" s="21"/>
      <c r="M43" s="21"/>
      <c r="N43" s="21"/>
      <c r="P43" s="12" t="s">
        <v>35</v>
      </c>
      <c r="Q43" s="74">
        <v>4</v>
      </c>
      <c r="R43" s="74">
        <v>4</v>
      </c>
      <c r="S43" s="74"/>
      <c r="T43" s="74">
        <v>8</v>
      </c>
    </row>
    <row r="44" spans="4:20" x14ac:dyDescent="0.25">
      <c r="D44" s="3" t="s">
        <v>68</v>
      </c>
      <c r="E44" s="3" t="s">
        <v>10</v>
      </c>
      <c r="F44" s="5"/>
      <c r="G44" s="5"/>
      <c r="I44" s="21"/>
      <c r="J44" s="21"/>
      <c r="K44" s="21"/>
      <c r="L44" s="21"/>
      <c r="M44" s="21"/>
      <c r="N44" s="21"/>
      <c r="P44" s="12" t="s">
        <v>50</v>
      </c>
      <c r="Q44" s="74">
        <v>1</v>
      </c>
      <c r="R44" s="74"/>
      <c r="S44" s="74"/>
      <c r="T44" s="74">
        <v>1</v>
      </c>
    </row>
    <row r="45" spans="4:20" x14ac:dyDescent="0.25">
      <c r="D45" s="3" t="s">
        <v>92</v>
      </c>
      <c r="E45" s="5" t="s">
        <v>47</v>
      </c>
      <c r="F45" s="5" t="s">
        <v>30</v>
      </c>
      <c r="G45" s="2" t="s">
        <v>67</v>
      </c>
      <c r="I45" s="21"/>
      <c r="J45" s="21"/>
      <c r="K45" s="21"/>
      <c r="L45" s="21"/>
      <c r="M45" s="21"/>
      <c r="N45" s="21"/>
      <c r="P45" s="12" t="s">
        <v>56</v>
      </c>
      <c r="Q45" s="74"/>
      <c r="R45" s="74">
        <v>1</v>
      </c>
      <c r="S45" s="74"/>
      <c r="T45" s="74">
        <v>1</v>
      </c>
    </row>
    <row r="46" spans="4:20" x14ac:dyDescent="0.25">
      <c r="D46" s="6" t="s">
        <v>65</v>
      </c>
      <c r="E46" s="74">
        <v>81</v>
      </c>
      <c r="F46" s="74">
        <v>29</v>
      </c>
      <c r="G46" s="74">
        <v>110</v>
      </c>
      <c r="H46" s="21">
        <f>G46/$G$63</f>
        <v>0.20637898686679174</v>
      </c>
      <c r="I46" s="21"/>
      <c r="J46" s="21"/>
      <c r="K46" s="21"/>
      <c r="L46" s="21"/>
      <c r="M46" s="21"/>
      <c r="N46" s="21"/>
      <c r="P46" s="12" t="s">
        <v>76</v>
      </c>
      <c r="Q46" s="74">
        <v>3</v>
      </c>
      <c r="R46" s="74">
        <v>3</v>
      </c>
      <c r="S46" s="74"/>
      <c r="T46" s="74">
        <v>6</v>
      </c>
    </row>
    <row r="47" spans="4:20" x14ac:dyDescent="0.25">
      <c r="D47" s="6" t="s">
        <v>43</v>
      </c>
      <c r="E47" s="74">
        <v>68</v>
      </c>
      <c r="F47" s="74">
        <v>31</v>
      </c>
      <c r="G47" s="74">
        <v>99</v>
      </c>
      <c r="H47" s="21">
        <f t="shared" ref="H47:H62" si="0">G47/$G$63</f>
        <v>0.18574108818011256</v>
      </c>
      <c r="I47" s="21"/>
      <c r="J47" s="21"/>
      <c r="K47" s="21"/>
      <c r="L47" s="21"/>
      <c r="M47" s="21"/>
      <c r="N47" s="21"/>
      <c r="P47" s="12" t="s">
        <v>36</v>
      </c>
      <c r="Q47" s="74">
        <v>1</v>
      </c>
      <c r="R47" s="74"/>
      <c r="S47" s="74"/>
      <c r="T47" s="74">
        <v>1</v>
      </c>
    </row>
    <row r="48" spans="4:20" x14ac:dyDescent="0.25">
      <c r="D48" s="6" t="s">
        <v>57</v>
      </c>
      <c r="E48" s="74">
        <v>83</v>
      </c>
      <c r="F48" s="74">
        <v>16</v>
      </c>
      <c r="G48" s="74">
        <v>99</v>
      </c>
      <c r="H48" s="21">
        <f t="shared" si="0"/>
        <v>0.18574108818011256</v>
      </c>
      <c r="I48" s="21"/>
      <c r="J48" s="21"/>
      <c r="K48" s="21"/>
      <c r="L48" s="21"/>
      <c r="M48" s="21"/>
      <c r="N48" s="21"/>
      <c r="P48" s="11" t="s">
        <v>127</v>
      </c>
      <c r="Q48" s="74">
        <v>119</v>
      </c>
      <c r="R48" s="74">
        <v>15</v>
      </c>
      <c r="S48" s="74">
        <v>23</v>
      </c>
      <c r="T48" s="74">
        <v>157</v>
      </c>
    </row>
    <row r="49" spans="4:20" x14ac:dyDescent="0.25">
      <c r="D49" s="6" t="s">
        <v>3823</v>
      </c>
      <c r="E49" s="74">
        <v>66</v>
      </c>
      <c r="F49" s="74">
        <v>10</v>
      </c>
      <c r="G49" s="74">
        <v>76</v>
      </c>
      <c r="H49" s="21">
        <f t="shared" si="0"/>
        <v>0.14258911819887429</v>
      </c>
      <c r="I49" s="21"/>
      <c r="J49" s="21"/>
      <c r="K49" s="21"/>
      <c r="L49" s="21"/>
      <c r="M49" s="21"/>
      <c r="N49" s="21"/>
      <c r="P49" s="12" t="s">
        <v>35</v>
      </c>
      <c r="Q49" s="74">
        <v>15</v>
      </c>
      <c r="R49" s="74">
        <v>2</v>
      </c>
      <c r="S49" s="74"/>
      <c r="T49" s="74">
        <v>17</v>
      </c>
    </row>
    <row r="50" spans="4:20" x14ac:dyDescent="0.25">
      <c r="D50" s="6" t="s">
        <v>152</v>
      </c>
      <c r="E50" s="74">
        <v>21</v>
      </c>
      <c r="F50" s="74">
        <v>3</v>
      </c>
      <c r="G50" s="74">
        <v>24</v>
      </c>
      <c r="H50" s="21">
        <f t="shared" si="0"/>
        <v>4.5028142589118199E-2</v>
      </c>
      <c r="I50" s="21"/>
      <c r="J50" s="21"/>
      <c r="K50" s="21"/>
      <c r="L50" s="21"/>
      <c r="M50" s="21"/>
      <c r="N50" s="21"/>
      <c r="P50" s="12" t="s">
        <v>50</v>
      </c>
      <c r="Q50" s="74">
        <v>75</v>
      </c>
      <c r="R50" s="74">
        <v>10</v>
      </c>
      <c r="S50" s="74">
        <v>20</v>
      </c>
      <c r="T50" s="74">
        <v>105</v>
      </c>
    </row>
    <row r="51" spans="4:20" x14ac:dyDescent="0.25">
      <c r="D51" s="6" t="s">
        <v>61</v>
      </c>
      <c r="E51" s="74">
        <v>21</v>
      </c>
      <c r="F51" s="74">
        <v>3</v>
      </c>
      <c r="G51" s="74">
        <v>24</v>
      </c>
      <c r="H51" s="21">
        <f t="shared" si="0"/>
        <v>4.5028142589118199E-2</v>
      </c>
      <c r="P51" s="12" t="s">
        <v>56</v>
      </c>
      <c r="Q51" s="74">
        <v>27</v>
      </c>
      <c r="R51" s="74"/>
      <c r="S51" s="74">
        <v>3</v>
      </c>
      <c r="T51" s="74">
        <v>30</v>
      </c>
    </row>
    <row r="52" spans="4:20" x14ac:dyDescent="0.25">
      <c r="D52" s="6" t="s">
        <v>501</v>
      </c>
      <c r="E52" s="74">
        <v>12</v>
      </c>
      <c r="F52" s="74">
        <v>8</v>
      </c>
      <c r="G52" s="74">
        <v>20</v>
      </c>
      <c r="H52" s="21">
        <f t="shared" si="0"/>
        <v>3.7523452157598502E-2</v>
      </c>
      <c r="P52" s="12" t="s">
        <v>76</v>
      </c>
      <c r="Q52" s="74">
        <v>2</v>
      </c>
      <c r="R52" s="74">
        <v>2</v>
      </c>
      <c r="S52" s="74"/>
      <c r="T52" s="74">
        <v>4</v>
      </c>
    </row>
    <row r="53" spans="4:20" x14ac:dyDescent="0.25">
      <c r="D53" s="6" t="s">
        <v>127</v>
      </c>
      <c r="E53" s="74">
        <v>15</v>
      </c>
      <c r="F53" s="74">
        <v>2</v>
      </c>
      <c r="G53" s="74">
        <v>17</v>
      </c>
      <c r="H53" s="21">
        <f t="shared" si="0"/>
        <v>3.1894934333958722E-2</v>
      </c>
      <c r="P53" s="12" t="s">
        <v>153</v>
      </c>
      <c r="Q53" s="74"/>
      <c r="R53" s="74">
        <v>1</v>
      </c>
      <c r="S53" s="74"/>
      <c r="T53" s="74">
        <v>1</v>
      </c>
    </row>
    <row r="54" spans="4:20" x14ac:dyDescent="0.25">
      <c r="D54" s="6" t="s">
        <v>346</v>
      </c>
      <c r="E54" s="74">
        <v>12</v>
      </c>
      <c r="F54" s="74">
        <v>3</v>
      </c>
      <c r="G54" s="74">
        <v>15</v>
      </c>
      <c r="H54" s="21">
        <f t="shared" si="0"/>
        <v>2.8142589118198873E-2</v>
      </c>
      <c r="P54" s="11" t="s">
        <v>862</v>
      </c>
      <c r="Q54" s="74">
        <v>10</v>
      </c>
      <c r="R54" s="74">
        <v>11</v>
      </c>
      <c r="S54" s="74"/>
      <c r="T54" s="74">
        <v>21</v>
      </c>
    </row>
    <row r="55" spans="4:20" x14ac:dyDescent="0.25">
      <c r="D55" s="6" t="s">
        <v>131</v>
      </c>
      <c r="E55" s="74">
        <v>8</v>
      </c>
      <c r="F55" s="74">
        <v>3</v>
      </c>
      <c r="G55" s="74">
        <v>11</v>
      </c>
      <c r="H55" s="21">
        <f t="shared" si="0"/>
        <v>2.0637898686679174E-2</v>
      </c>
      <c r="P55" s="12" t="s">
        <v>35</v>
      </c>
      <c r="Q55" s="74">
        <v>7</v>
      </c>
      <c r="R55" s="74">
        <v>2</v>
      </c>
      <c r="S55" s="74"/>
      <c r="T55" s="74">
        <v>9</v>
      </c>
    </row>
    <row r="56" spans="4:20" x14ac:dyDescent="0.25">
      <c r="D56" s="6" t="s">
        <v>862</v>
      </c>
      <c r="E56" s="74">
        <v>7</v>
      </c>
      <c r="F56" s="74">
        <v>2</v>
      </c>
      <c r="G56" s="74">
        <v>9</v>
      </c>
      <c r="H56" s="21">
        <f t="shared" si="0"/>
        <v>1.6885553470919325E-2</v>
      </c>
      <c r="P56" s="12" t="s">
        <v>56</v>
      </c>
      <c r="Q56" s="74">
        <v>1</v>
      </c>
      <c r="R56" s="74">
        <v>1</v>
      </c>
      <c r="S56" s="74"/>
      <c r="T56" s="74">
        <v>2</v>
      </c>
    </row>
    <row r="57" spans="4:20" x14ac:dyDescent="0.25">
      <c r="D57" s="6" t="s">
        <v>723</v>
      </c>
      <c r="E57" s="74">
        <v>6</v>
      </c>
      <c r="F57" s="74">
        <v>3</v>
      </c>
      <c r="G57" s="74">
        <v>9</v>
      </c>
      <c r="H57" s="21">
        <f t="shared" si="0"/>
        <v>1.6885553470919325E-2</v>
      </c>
      <c r="P57" s="12" t="s">
        <v>76</v>
      </c>
      <c r="Q57" s="74">
        <v>2</v>
      </c>
      <c r="R57" s="74">
        <v>8</v>
      </c>
      <c r="S57" s="74"/>
      <c r="T57" s="74">
        <v>10</v>
      </c>
    </row>
    <row r="58" spans="4:20" x14ac:dyDescent="0.25">
      <c r="D58" s="6" t="s">
        <v>521</v>
      </c>
      <c r="E58" s="74">
        <v>4</v>
      </c>
      <c r="F58" s="74">
        <v>4</v>
      </c>
      <c r="G58" s="74">
        <v>8</v>
      </c>
      <c r="H58" s="21">
        <f t="shared" si="0"/>
        <v>1.50093808630394E-2</v>
      </c>
      <c r="P58" s="11" t="s">
        <v>131</v>
      </c>
      <c r="Q58" s="74">
        <v>22</v>
      </c>
      <c r="R58" s="74">
        <v>6</v>
      </c>
      <c r="S58" s="74">
        <v>6</v>
      </c>
      <c r="T58" s="74">
        <v>34</v>
      </c>
    </row>
    <row r="59" spans="4:20" x14ac:dyDescent="0.25">
      <c r="D59" s="6" t="s">
        <v>2894</v>
      </c>
      <c r="E59" s="74">
        <v>4</v>
      </c>
      <c r="F59" s="74">
        <v>1</v>
      </c>
      <c r="G59" s="74">
        <v>5</v>
      </c>
      <c r="H59" s="21">
        <f t="shared" si="0"/>
        <v>9.3808630393996256E-3</v>
      </c>
      <c r="P59" s="12" t="s">
        <v>35</v>
      </c>
      <c r="Q59" s="74">
        <v>8</v>
      </c>
      <c r="R59" s="74">
        <v>3</v>
      </c>
      <c r="S59" s="74"/>
      <c r="T59" s="74">
        <v>11</v>
      </c>
    </row>
    <row r="60" spans="4:20" x14ac:dyDescent="0.25">
      <c r="D60" s="6" t="s">
        <v>1406</v>
      </c>
      <c r="E60" s="74">
        <v>2</v>
      </c>
      <c r="F60" s="74">
        <v>1</v>
      </c>
      <c r="G60" s="74">
        <v>3</v>
      </c>
      <c r="H60" s="21">
        <f t="shared" si="0"/>
        <v>5.6285178236397749E-3</v>
      </c>
      <c r="P60" s="12" t="s">
        <v>50</v>
      </c>
      <c r="Q60" s="74">
        <v>13</v>
      </c>
      <c r="R60" s="74">
        <v>3</v>
      </c>
      <c r="S60" s="74">
        <v>6</v>
      </c>
      <c r="T60" s="74">
        <v>22</v>
      </c>
    </row>
    <row r="61" spans="4:20" x14ac:dyDescent="0.25">
      <c r="D61" s="6" t="s">
        <v>2885</v>
      </c>
      <c r="E61" s="74">
        <v>2</v>
      </c>
      <c r="F61" s="74"/>
      <c r="G61" s="74">
        <v>2</v>
      </c>
      <c r="H61" s="21">
        <f t="shared" si="0"/>
        <v>3.7523452157598499E-3</v>
      </c>
      <c r="P61" s="12" t="s">
        <v>56</v>
      </c>
      <c r="Q61" s="74">
        <v>1</v>
      </c>
      <c r="R61" s="74"/>
      <c r="S61" s="74"/>
      <c r="T61" s="74">
        <v>1</v>
      </c>
    </row>
    <row r="62" spans="4:20" x14ac:dyDescent="0.25">
      <c r="D62" s="6" t="s">
        <v>1637</v>
      </c>
      <c r="E62" s="74">
        <v>1</v>
      </c>
      <c r="F62" s="74">
        <v>1</v>
      </c>
      <c r="G62" s="74">
        <v>2</v>
      </c>
      <c r="H62" s="21">
        <f t="shared" si="0"/>
        <v>3.7523452157598499E-3</v>
      </c>
      <c r="P62" s="11" t="s">
        <v>501</v>
      </c>
      <c r="Q62" s="74">
        <v>19</v>
      </c>
      <c r="R62" s="74">
        <v>12</v>
      </c>
      <c r="S62" s="74"/>
      <c r="T62" s="74">
        <v>31</v>
      </c>
    </row>
    <row r="63" spans="4:20" x14ac:dyDescent="0.25">
      <c r="D63" s="6" t="s">
        <v>67</v>
      </c>
      <c r="E63" s="74">
        <v>413</v>
      </c>
      <c r="F63" s="74">
        <v>120</v>
      </c>
      <c r="G63" s="74">
        <v>533</v>
      </c>
      <c r="P63" s="12" t="s">
        <v>35</v>
      </c>
      <c r="Q63" s="74">
        <v>12</v>
      </c>
      <c r="R63" s="74">
        <v>8</v>
      </c>
      <c r="S63" s="74"/>
      <c r="T63" s="74">
        <v>20</v>
      </c>
    </row>
    <row r="64" spans="4:20" x14ac:dyDescent="0.25">
      <c r="P64" s="12" t="s">
        <v>56</v>
      </c>
      <c r="Q64" s="74"/>
      <c r="R64" s="74">
        <v>1</v>
      </c>
      <c r="S64" s="74"/>
      <c r="T64" s="74">
        <v>1</v>
      </c>
    </row>
    <row r="65" spans="16:20" x14ac:dyDescent="0.25">
      <c r="P65" s="12" t="s">
        <v>76</v>
      </c>
      <c r="Q65" s="74">
        <v>7</v>
      </c>
      <c r="R65" s="74">
        <v>2</v>
      </c>
      <c r="S65" s="74"/>
      <c r="T65" s="74">
        <v>9</v>
      </c>
    </row>
    <row r="66" spans="16:20" x14ac:dyDescent="0.25">
      <c r="P66" s="12" t="s">
        <v>36</v>
      </c>
      <c r="Q66" s="74"/>
      <c r="R66" s="74">
        <v>1</v>
      </c>
      <c r="S66" s="74"/>
      <c r="T66" s="74">
        <v>1</v>
      </c>
    </row>
    <row r="67" spans="16:20" x14ac:dyDescent="0.25">
      <c r="P67" s="11" t="s">
        <v>346</v>
      </c>
      <c r="Q67" s="74">
        <v>18</v>
      </c>
      <c r="R67" s="74">
        <v>8</v>
      </c>
      <c r="S67" s="74"/>
      <c r="T67" s="74">
        <v>26</v>
      </c>
    </row>
    <row r="68" spans="16:20" x14ac:dyDescent="0.25">
      <c r="P68" s="12" t="s">
        <v>35</v>
      </c>
      <c r="Q68" s="74">
        <v>12</v>
      </c>
      <c r="R68" s="74">
        <v>3</v>
      </c>
      <c r="S68" s="74"/>
      <c r="T68" s="74">
        <v>15</v>
      </c>
    </row>
    <row r="69" spans="16:20" x14ac:dyDescent="0.25">
      <c r="P69" s="12" t="s">
        <v>56</v>
      </c>
      <c r="Q69" s="74">
        <v>2</v>
      </c>
      <c r="R69" s="74">
        <v>5</v>
      </c>
      <c r="S69" s="74"/>
      <c r="T69" s="74">
        <v>7</v>
      </c>
    </row>
    <row r="70" spans="16:20" x14ac:dyDescent="0.25">
      <c r="P70" s="12" t="s">
        <v>76</v>
      </c>
      <c r="Q70" s="74">
        <v>1</v>
      </c>
      <c r="R70" s="74"/>
      <c r="S70" s="74"/>
      <c r="T70" s="74">
        <v>1</v>
      </c>
    </row>
    <row r="71" spans="16:20" x14ac:dyDescent="0.25">
      <c r="P71" s="12" t="s">
        <v>81</v>
      </c>
      <c r="Q71" s="74">
        <v>1</v>
      </c>
      <c r="R71" s="74"/>
      <c r="S71" s="74"/>
      <c r="T71" s="74">
        <v>1</v>
      </c>
    </row>
    <row r="72" spans="16:20" x14ac:dyDescent="0.25">
      <c r="P72" s="12" t="s">
        <v>153</v>
      </c>
      <c r="Q72" s="74">
        <v>2</v>
      </c>
      <c r="R72" s="74"/>
      <c r="S72" s="74"/>
      <c r="T72" s="74">
        <v>2</v>
      </c>
    </row>
    <row r="73" spans="16:20" x14ac:dyDescent="0.25">
      <c r="P73" s="11" t="s">
        <v>1637</v>
      </c>
      <c r="Q73" s="74">
        <v>4</v>
      </c>
      <c r="R73" s="74">
        <v>1</v>
      </c>
      <c r="S73" s="74"/>
      <c r="T73" s="74">
        <v>5</v>
      </c>
    </row>
    <row r="74" spans="16:20" x14ac:dyDescent="0.25">
      <c r="P74" s="12" t="s">
        <v>35</v>
      </c>
      <c r="Q74" s="74">
        <v>1</v>
      </c>
      <c r="R74" s="74">
        <v>1</v>
      </c>
      <c r="S74" s="74"/>
      <c r="T74" s="74">
        <v>2</v>
      </c>
    </row>
    <row r="75" spans="16:20" x14ac:dyDescent="0.25">
      <c r="P75" s="12" t="s">
        <v>76</v>
      </c>
      <c r="Q75" s="74">
        <v>3</v>
      </c>
      <c r="R75" s="74"/>
      <c r="S75" s="74"/>
      <c r="T75" s="74">
        <v>3</v>
      </c>
    </row>
    <row r="76" spans="16:20" x14ac:dyDescent="0.25">
      <c r="P76" s="11" t="s">
        <v>152</v>
      </c>
      <c r="Q76" s="74">
        <v>21</v>
      </c>
      <c r="R76" s="74">
        <v>5</v>
      </c>
      <c r="S76" s="74"/>
      <c r="T76" s="74">
        <v>26</v>
      </c>
    </row>
    <row r="77" spans="16:20" x14ac:dyDescent="0.25">
      <c r="P77" s="12" t="s">
        <v>35</v>
      </c>
      <c r="Q77" s="74">
        <v>21</v>
      </c>
      <c r="R77" s="74">
        <v>3</v>
      </c>
      <c r="S77" s="74"/>
      <c r="T77" s="74">
        <v>24</v>
      </c>
    </row>
    <row r="78" spans="16:20" x14ac:dyDescent="0.25">
      <c r="P78" s="12" t="s">
        <v>50</v>
      </c>
      <c r="Q78" s="74"/>
      <c r="R78" s="74">
        <v>2</v>
      </c>
      <c r="S78" s="74"/>
      <c r="T78" s="74">
        <v>2</v>
      </c>
    </row>
    <row r="79" spans="16:20" x14ac:dyDescent="0.25">
      <c r="P79" s="11" t="s">
        <v>1406</v>
      </c>
      <c r="Q79" s="74">
        <v>2</v>
      </c>
      <c r="R79" s="74">
        <v>1</v>
      </c>
      <c r="S79" s="74"/>
      <c r="T79" s="74">
        <v>3</v>
      </c>
    </row>
    <row r="80" spans="16:20" x14ac:dyDescent="0.25">
      <c r="P80" s="12" t="s">
        <v>35</v>
      </c>
      <c r="Q80" s="74">
        <v>2</v>
      </c>
      <c r="R80" s="74">
        <v>1</v>
      </c>
      <c r="S80" s="74"/>
      <c r="T80" s="74">
        <v>3</v>
      </c>
    </row>
    <row r="81" spans="16:20" x14ac:dyDescent="0.25">
      <c r="P81" s="11" t="s">
        <v>2952</v>
      </c>
      <c r="Q81" s="74">
        <v>1</v>
      </c>
      <c r="R81" s="74">
        <v>1</v>
      </c>
      <c r="S81" s="74"/>
      <c r="T81" s="74">
        <v>2</v>
      </c>
    </row>
    <row r="82" spans="16:20" x14ac:dyDescent="0.25">
      <c r="P82" s="12" t="s">
        <v>76</v>
      </c>
      <c r="Q82" s="74">
        <v>1</v>
      </c>
      <c r="R82" s="74">
        <v>1</v>
      </c>
      <c r="S82" s="74"/>
      <c r="T82" s="74">
        <v>2</v>
      </c>
    </row>
    <row r="83" spans="16:20" x14ac:dyDescent="0.25">
      <c r="P83" s="11" t="s">
        <v>723</v>
      </c>
      <c r="Q83" s="74">
        <v>19</v>
      </c>
      <c r="R83" s="74">
        <v>8</v>
      </c>
      <c r="S83" s="74"/>
      <c r="T83" s="74">
        <v>27</v>
      </c>
    </row>
    <row r="84" spans="16:20" x14ac:dyDescent="0.25">
      <c r="P84" s="12" t="s">
        <v>35</v>
      </c>
      <c r="Q84" s="74">
        <v>6</v>
      </c>
      <c r="R84" s="74">
        <v>3</v>
      </c>
      <c r="S84" s="74"/>
      <c r="T84" s="74">
        <v>9</v>
      </c>
    </row>
    <row r="85" spans="16:20" x14ac:dyDescent="0.25">
      <c r="P85" s="12" t="s">
        <v>56</v>
      </c>
      <c r="Q85" s="74">
        <v>1</v>
      </c>
      <c r="R85" s="74"/>
      <c r="S85" s="74"/>
      <c r="T85" s="74">
        <v>1</v>
      </c>
    </row>
    <row r="86" spans="16:20" x14ac:dyDescent="0.25">
      <c r="P86" s="12" t="s">
        <v>76</v>
      </c>
      <c r="Q86" s="74">
        <v>11</v>
      </c>
      <c r="R86" s="74">
        <v>5</v>
      </c>
      <c r="S86" s="74"/>
      <c r="T86" s="74">
        <v>16</v>
      </c>
    </row>
    <row r="87" spans="16:20" x14ac:dyDescent="0.25">
      <c r="P87" s="12" t="s">
        <v>36</v>
      </c>
      <c r="Q87" s="74">
        <v>1</v>
      </c>
      <c r="R87" s="74"/>
      <c r="S87" s="74"/>
      <c r="T87" s="74">
        <v>1</v>
      </c>
    </row>
    <row r="88" spans="16:20" x14ac:dyDescent="0.25">
      <c r="P88" s="11" t="s">
        <v>2894</v>
      </c>
      <c r="Q88" s="74">
        <v>4</v>
      </c>
      <c r="R88" s="74">
        <v>1</v>
      </c>
      <c r="S88" s="74"/>
      <c r="T88" s="74">
        <v>5</v>
      </c>
    </row>
    <row r="89" spans="16:20" x14ac:dyDescent="0.25">
      <c r="P89" s="12" t="s">
        <v>35</v>
      </c>
      <c r="Q89" s="74">
        <v>4</v>
      </c>
      <c r="R89" s="74">
        <v>1</v>
      </c>
      <c r="S89" s="74"/>
      <c r="T89" s="74">
        <v>5</v>
      </c>
    </row>
    <row r="90" spans="16:20" x14ac:dyDescent="0.25">
      <c r="P90" s="11" t="s">
        <v>3823</v>
      </c>
      <c r="Q90" s="74">
        <v>156</v>
      </c>
      <c r="R90" s="74">
        <v>28</v>
      </c>
      <c r="S90" s="74"/>
      <c r="T90" s="74">
        <v>184</v>
      </c>
    </row>
    <row r="91" spans="16:20" x14ac:dyDescent="0.25">
      <c r="P91" s="12" t="s">
        <v>35</v>
      </c>
      <c r="Q91" s="74">
        <v>66</v>
      </c>
      <c r="R91" s="74">
        <v>10</v>
      </c>
      <c r="S91" s="74"/>
      <c r="T91" s="74">
        <v>76</v>
      </c>
    </row>
    <row r="92" spans="16:20" x14ac:dyDescent="0.25">
      <c r="P92" s="12" t="s">
        <v>50</v>
      </c>
      <c r="Q92" s="74">
        <v>42</v>
      </c>
      <c r="R92" s="74">
        <v>9</v>
      </c>
      <c r="S92" s="74"/>
      <c r="T92" s="74">
        <v>51</v>
      </c>
    </row>
    <row r="93" spans="16:20" x14ac:dyDescent="0.25">
      <c r="P93" s="12" t="s">
        <v>56</v>
      </c>
      <c r="Q93" s="74">
        <v>25</v>
      </c>
      <c r="R93" s="74">
        <v>4</v>
      </c>
      <c r="S93" s="74"/>
      <c r="T93" s="74">
        <v>29</v>
      </c>
    </row>
    <row r="94" spans="16:20" x14ac:dyDescent="0.25">
      <c r="P94" s="12" t="s">
        <v>76</v>
      </c>
      <c r="Q94" s="74">
        <v>7</v>
      </c>
      <c r="R94" s="74">
        <v>1</v>
      </c>
      <c r="S94" s="74"/>
      <c r="T94" s="74">
        <v>8</v>
      </c>
    </row>
    <row r="95" spans="16:20" x14ac:dyDescent="0.25">
      <c r="P95" s="12" t="s">
        <v>81</v>
      </c>
      <c r="Q95" s="74">
        <v>9</v>
      </c>
      <c r="R95" s="74">
        <v>3</v>
      </c>
      <c r="S95" s="74"/>
      <c r="T95" s="74">
        <v>12</v>
      </c>
    </row>
    <row r="96" spans="16:20" x14ac:dyDescent="0.25">
      <c r="P96" s="12" t="s">
        <v>83</v>
      </c>
      <c r="Q96" s="74">
        <v>3</v>
      </c>
      <c r="R96" s="74"/>
      <c r="S96" s="74"/>
      <c r="T96" s="74">
        <v>3</v>
      </c>
    </row>
    <row r="97" spans="4:20" x14ac:dyDescent="0.25">
      <c r="P97" s="12" t="s">
        <v>153</v>
      </c>
      <c r="Q97" s="74">
        <v>2</v>
      </c>
      <c r="R97" s="74">
        <v>1</v>
      </c>
      <c r="S97" s="74"/>
      <c r="T97" s="74">
        <v>3</v>
      </c>
    </row>
    <row r="98" spans="4:20" x14ac:dyDescent="0.25">
      <c r="P98" s="12" t="s">
        <v>36</v>
      </c>
      <c r="Q98" s="74">
        <v>2</v>
      </c>
      <c r="R98" s="74"/>
      <c r="S98" s="74"/>
      <c r="T98" s="74">
        <v>2</v>
      </c>
    </row>
    <row r="99" spans="4:20" x14ac:dyDescent="0.25">
      <c r="P99" s="6" t="s">
        <v>67</v>
      </c>
      <c r="Q99" s="74">
        <v>927</v>
      </c>
      <c r="R99" s="74">
        <v>291</v>
      </c>
      <c r="S99" s="74">
        <v>62</v>
      </c>
      <c r="T99" s="74">
        <v>1280</v>
      </c>
    </row>
    <row r="105" spans="4:20" x14ac:dyDescent="0.25">
      <c r="D105" s="3" t="s">
        <v>17</v>
      </c>
      <c r="E105" s="48" t="s">
        <v>35</v>
      </c>
    </row>
    <row r="106" spans="4:20" x14ac:dyDescent="0.25">
      <c r="H106">
        <f>216/GETPIVOTDATA("Sexo",$D$107)</f>
        <v>0.40525328330206378</v>
      </c>
    </row>
    <row r="107" spans="4:20" x14ac:dyDescent="0.25">
      <c r="D107" s="3" t="s">
        <v>68</v>
      </c>
      <c r="E107" s="3" t="s">
        <v>10</v>
      </c>
      <c r="F107" s="5"/>
      <c r="G107" s="5"/>
      <c r="H107">
        <f>GETPIVOTDATA("Sexo",$D$107,"Localizacion","Playas sin vigilancia")+GETPIVOTDATA("Sexo",$D$107,"Localizacion","Entorno marino")+GETPIVOTDATA("Sexo",$D$107,"Localizacion","Puertos, embarcaderos, amarres")+GETPIVOTDATA("Sexo",$D$107,"Localizacion","Franja costera o alta mar")</f>
        <v>216</v>
      </c>
    </row>
    <row r="108" spans="4:20" x14ac:dyDescent="0.25">
      <c r="D108" s="3" t="s">
        <v>92</v>
      </c>
      <c r="E108" s="5" t="s">
        <v>47</v>
      </c>
      <c r="F108" s="5" t="s">
        <v>30</v>
      </c>
      <c r="G108" s="2" t="s">
        <v>67</v>
      </c>
    </row>
    <row r="109" spans="4:20" x14ac:dyDescent="0.25">
      <c r="D109" s="6" t="s">
        <v>65</v>
      </c>
      <c r="E109" s="74">
        <v>81</v>
      </c>
      <c r="F109" s="74">
        <v>29</v>
      </c>
      <c r="G109" s="74">
        <v>110</v>
      </c>
      <c r="H109" s="21">
        <f>G109/$G$126</f>
        <v>0.20637898686679174</v>
      </c>
    </row>
    <row r="110" spans="4:20" x14ac:dyDescent="0.25">
      <c r="D110" s="6" t="s">
        <v>43</v>
      </c>
      <c r="E110" s="74">
        <v>68</v>
      </c>
      <c r="F110" s="74">
        <v>31</v>
      </c>
      <c r="G110" s="74">
        <v>99</v>
      </c>
      <c r="H110" s="21">
        <f>(G110+G114+G116+G112)/$G$126</f>
        <v>0.40525328330206378</v>
      </c>
    </row>
    <row r="111" spans="4:20" x14ac:dyDescent="0.25">
      <c r="D111" s="6" t="s">
        <v>57</v>
      </c>
      <c r="E111" s="74">
        <v>83</v>
      </c>
      <c r="F111" s="74">
        <v>16</v>
      </c>
      <c r="G111" s="74">
        <v>99</v>
      </c>
      <c r="H111" s="21">
        <f t="shared" ref="H111:H125" si="1">G111/$G$126</f>
        <v>0.18574108818011256</v>
      </c>
    </row>
    <row r="112" spans="4:20" x14ac:dyDescent="0.25">
      <c r="D112" s="6" t="s">
        <v>3823</v>
      </c>
      <c r="E112" s="74">
        <v>66</v>
      </c>
      <c r="F112" s="74">
        <v>10</v>
      </c>
      <c r="G112" s="74">
        <v>76</v>
      </c>
      <c r="H112" s="21">
        <f t="shared" si="1"/>
        <v>0.14258911819887429</v>
      </c>
    </row>
    <row r="113" spans="4:8" x14ac:dyDescent="0.25">
      <c r="D113" s="6" t="s">
        <v>152</v>
      </c>
      <c r="E113" s="74">
        <v>21</v>
      </c>
      <c r="F113" s="74">
        <v>3</v>
      </c>
      <c r="G113" s="74">
        <v>24</v>
      </c>
      <c r="H113" s="21">
        <f t="shared" si="1"/>
        <v>4.5028142589118199E-2</v>
      </c>
    </row>
    <row r="114" spans="4:8" x14ac:dyDescent="0.25">
      <c r="D114" s="6" t="s">
        <v>61</v>
      </c>
      <c r="E114" s="74">
        <v>21</v>
      </c>
      <c r="F114" s="74">
        <v>3</v>
      </c>
      <c r="G114" s="74">
        <v>24</v>
      </c>
      <c r="H114" s="21">
        <f t="shared" si="1"/>
        <v>4.5028142589118199E-2</v>
      </c>
    </row>
    <row r="115" spans="4:8" x14ac:dyDescent="0.25">
      <c r="D115" s="6" t="s">
        <v>501</v>
      </c>
      <c r="E115" s="74">
        <v>12</v>
      </c>
      <c r="F115" s="74">
        <v>8</v>
      </c>
      <c r="G115" s="74">
        <v>20</v>
      </c>
      <c r="H115" s="21">
        <f t="shared" si="1"/>
        <v>3.7523452157598502E-2</v>
      </c>
    </row>
    <row r="116" spans="4:8" x14ac:dyDescent="0.25">
      <c r="D116" s="6" t="s">
        <v>127</v>
      </c>
      <c r="E116" s="74">
        <v>15</v>
      </c>
      <c r="F116" s="74">
        <v>2</v>
      </c>
      <c r="G116" s="74">
        <v>17</v>
      </c>
      <c r="H116" s="21">
        <f t="shared" si="1"/>
        <v>3.1894934333958722E-2</v>
      </c>
    </row>
    <row r="117" spans="4:8" x14ac:dyDescent="0.25">
      <c r="D117" s="6" t="s">
        <v>346</v>
      </c>
      <c r="E117" s="74">
        <v>12</v>
      </c>
      <c r="F117" s="74">
        <v>3</v>
      </c>
      <c r="G117" s="74">
        <v>15</v>
      </c>
      <c r="H117" s="21">
        <f t="shared" si="1"/>
        <v>2.8142589118198873E-2</v>
      </c>
    </row>
    <row r="118" spans="4:8" x14ac:dyDescent="0.25">
      <c r="D118" s="6" t="s">
        <v>131</v>
      </c>
      <c r="E118" s="74">
        <v>8</v>
      </c>
      <c r="F118" s="74">
        <v>3</v>
      </c>
      <c r="G118" s="74">
        <v>11</v>
      </c>
      <c r="H118" s="21">
        <f t="shared" si="1"/>
        <v>2.0637898686679174E-2</v>
      </c>
    </row>
    <row r="119" spans="4:8" x14ac:dyDescent="0.25">
      <c r="D119" s="6" t="s">
        <v>862</v>
      </c>
      <c r="E119" s="74">
        <v>7</v>
      </c>
      <c r="F119" s="74">
        <v>2</v>
      </c>
      <c r="G119" s="74">
        <v>9</v>
      </c>
      <c r="H119" s="21">
        <f t="shared" si="1"/>
        <v>1.6885553470919325E-2</v>
      </c>
    </row>
    <row r="120" spans="4:8" x14ac:dyDescent="0.25">
      <c r="D120" s="6" t="s">
        <v>723</v>
      </c>
      <c r="E120" s="74">
        <v>6</v>
      </c>
      <c r="F120" s="74">
        <v>3</v>
      </c>
      <c r="G120" s="74">
        <v>9</v>
      </c>
      <c r="H120" s="21">
        <f t="shared" si="1"/>
        <v>1.6885553470919325E-2</v>
      </c>
    </row>
    <row r="121" spans="4:8" x14ac:dyDescent="0.25">
      <c r="D121" s="6" t="s">
        <v>521</v>
      </c>
      <c r="E121" s="74">
        <v>4</v>
      </c>
      <c r="F121" s="74">
        <v>4</v>
      </c>
      <c r="G121" s="74">
        <v>8</v>
      </c>
      <c r="H121" s="21">
        <f t="shared" si="1"/>
        <v>1.50093808630394E-2</v>
      </c>
    </row>
    <row r="122" spans="4:8" x14ac:dyDescent="0.25">
      <c r="D122" s="6" t="s">
        <v>2894</v>
      </c>
      <c r="E122" s="74">
        <v>4</v>
      </c>
      <c r="F122" s="74">
        <v>1</v>
      </c>
      <c r="G122" s="74">
        <v>5</v>
      </c>
      <c r="H122" s="21">
        <f t="shared" si="1"/>
        <v>9.3808630393996256E-3</v>
      </c>
    </row>
    <row r="123" spans="4:8" x14ac:dyDescent="0.25">
      <c r="D123" s="6" t="s">
        <v>1406</v>
      </c>
      <c r="E123" s="74">
        <v>2</v>
      </c>
      <c r="F123" s="74">
        <v>1</v>
      </c>
      <c r="G123" s="74">
        <v>3</v>
      </c>
      <c r="H123" s="21">
        <f t="shared" si="1"/>
        <v>5.6285178236397749E-3</v>
      </c>
    </row>
    <row r="124" spans="4:8" x14ac:dyDescent="0.25">
      <c r="D124" s="6" t="s">
        <v>2885</v>
      </c>
      <c r="E124" s="74">
        <v>2</v>
      </c>
      <c r="F124" s="74"/>
      <c r="G124" s="74">
        <v>2</v>
      </c>
      <c r="H124" s="21">
        <f t="shared" si="1"/>
        <v>3.7523452157598499E-3</v>
      </c>
    </row>
    <row r="125" spans="4:8" x14ac:dyDescent="0.25">
      <c r="D125" s="6" t="s">
        <v>1637</v>
      </c>
      <c r="E125" s="74">
        <v>1</v>
      </c>
      <c r="F125" s="74">
        <v>1</v>
      </c>
      <c r="G125" s="74">
        <v>2</v>
      </c>
      <c r="H125" s="21">
        <f t="shared" si="1"/>
        <v>3.7523452157598499E-3</v>
      </c>
    </row>
    <row r="126" spans="4:8" x14ac:dyDescent="0.25">
      <c r="D126" s="6" t="s">
        <v>67</v>
      </c>
      <c r="E126" s="74">
        <v>413</v>
      </c>
      <c r="F126" s="74">
        <v>120</v>
      </c>
      <c r="G126" s="74">
        <v>533</v>
      </c>
    </row>
    <row r="128" spans="4:8" x14ac:dyDescent="0.25">
      <c r="H128">
        <f>GETPIVOTDATA("Sexo",$D$107,"Localizacion","Rios, canales y similares")+GETPIVOTDATA("Sexo",$D$107,"Localizacion","Embalses, Pantanos")+GETPIVOTDATA("Sexo",$D$107,"Localizacion","Sistemas de recogida, transporte o almacenamiento de agua")+GETPIVOTDATA("Sexo",$D$107,"Localizacion","Aguas interiores sin vigilancia")+GETPIVOTDATA("Sexo",$D$107,"Localizacion","Contenedor de agua, cubo, fuente, etc")</f>
        <v>145</v>
      </c>
    </row>
    <row r="129" spans="8:8" x14ac:dyDescent="0.25">
      <c r="H129">
        <f>H128/GETPIVOTDATA("Sexo",$D$107)</f>
        <v>0.27204502814258913</v>
      </c>
    </row>
  </sheetData>
  <pageMargins left="0.7" right="0.7" top="0.75" bottom="0.75" header="0.3" footer="0.3"/>
  <pageSetup paperSize="9" orientation="portrait" r:id="rId5"/>
  <drawing r:id="rId6"/>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108"/>
  <sheetViews>
    <sheetView workbookViewId="0">
      <selection activeCell="C33" sqref="C33"/>
    </sheetView>
  </sheetViews>
  <sheetFormatPr baseColWidth="10" defaultRowHeight="15" x14ac:dyDescent="0.25"/>
  <cols>
    <col min="3" max="3" width="58.85546875" customWidth="1"/>
    <col min="4" max="4" width="12.140625" style="10" customWidth="1"/>
    <col min="5" max="5" width="6.42578125" style="10" customWidth="1"/>
    <col min="6" max="6" width="9.140625" style="10" customWidth="1"/>
    <col min="7" max="8" width="12.5703125" customWidth="1"/>
    <col min="9" max="9" width="12.5703125" bestFit="1" customWidth="1"/>
  </cols>
  <sheetData>
    <row r="1" spans="1:7" x14ac:dyDescent="0.25">
      <c r="A1" t="s">
        <v>73</v>
      </c>
      <c r="B1" t="s">
        <v>72</v>
      </c>
    </row>
    <row r="4" spans="1:7" x14ac:dyDescent="0.25">
      <c r="C4" s="3" t="s">
        <v>11</v>
      </c>
      <c r="D4" s="2" t="s">
        <v>91</v>
      </c>
    </row>
    <row r="5" spans="1:7" x14ac:dyDescent="0.25">
      <c r="C5" t="s">
        <v>89</v>
      </c>
    </row>
    <row r="6" spans="1:7" x14ac:dyDescent="0.25">
      <c r="C6" s="3" t="s">
        <v>68</v>
      </c>
      <c r="D6" s="13" t="s">
        <v>10</v>
      </c>
      <c r="E6" s="2"/>
      <c r="F6" s="2"/>
      <c r="G6" s="2"/>
    </row>
    <row r="7" spans="1:7" x14ac:dyDescent="0.25">
      <c r="C7" s="3" t="s">
        <v>6641</v>
      </c>
      <c r="D7" s="2" t="s">
        <v>47</v>
      </c>
      <c r="E7" s="2" t="s">
        <v>30</v>
      </c>
      <c r="F7" s="5" t="s">
        <v>148</v>
      </c>
      <c r="G7" s="2" t="s">
        <v>67</v>
      </c>
    </row>
    <row r="8" spans="1:7" x14ac:dyDescent="0.25">
      <c r="C8" s="6" t="s">
        <v>35</v>
      </c>
      <c r="D8" s="74"/>
      <c r="E8" s="74"/>
      <c r="F8" s="74"/>
      <c r="G8" s="74"/>
    </row>
    <row r="9" spans="1:7" x14ac:dyDescent="0.25">
      <c r="C9" s="7" t="s">
        <v>2885</v>
      </c>
      <c r="D9" s="74">
        <v>2</v>
      </c>
      <c r="E9" s="74"/>
      <c r="F9" s="74"/>
      <c r="G9" s="74">
        <v>2</v>
      </c>
    </row>
    <row r="10" spans="1:7" x14ac:dyDescent="0.25">
      <c r="C10" s="7" t="s">
        <v>521</v>
      </c>
      <c r="D10" s="74">
        <v>4</v>
      </c>
      <c r="E10" s="74">
        <v>4</v>
      </c>
      <c r="F10" s="74"/>
      <c r="G10" s="74">
        <v>8</v>
      </c>
    </row>
    <row r="11" spans="1:7" x14ac:dyDescent="0.25">
      <c r="C11" s="7" t="s">
        <v>65</v>
      </c>
      <c r="D11" s="74">
        <v>81</v>
      </c>
      <c r="E11" s="74">
        <v>29</v>
      </c>
      <c r="F11" s="74"/>
      <c r="G11" s="74">
        <v>110</v>
      </c>
    </row>
    <row r="12" spans="1:7" x14ac:dyDescent="0.25">
      <c r="C12" s="7" t="s">
        <v>43</v>
      </c>
      <c r="D12" s="74">
        <v>68</v>
      </c>
      <c r="E12" s="74">
        <v>31</v>
      </c>
      <c r="F12" s="74"/>
      <c r="G12" s="74">
        <v>99</v>
      </c>
    </row>
    <row r="13" spans="1:7" x14ac:dyDescent="0.25">
      <c r="C13" s="7" t="s">
        <v>61</v>
      </c>
      <c r="D13" s="74">
        <v>21</v>
      </c>
      <c r="E13" s="74">
        <v>3</v>
      </c>
      <c r="F13" s="74"/>
      <c r="G13" s="74">
        <v>24</v>
      </c>
    </row>
    <row r="14" spans="1:7" x14ac:dyDescent="0.25">
      <c r="C14" s="7" t="s">
        <v>57</v>
      </c>
      <c r="D14" s="74">
        <v>83</v>
      </c>
      <c r="E14" s="74">
        <v>16</v>
      </c>
      <c r="F14" s="74"/>
      <c r="G14" s="74">
        <v>99</v>
      </c>
    </row>
    <row r="15" spans="1:7" x14ac:dyDescent="0.25">
      <c r="C15" s="7" t="s">
        <v>127</v>
      </c>
      <c r="D15" s="74">
        <v>15</v>
      </c>
      <c r="E15" s="74">
        <v>2</v>
      </c>
      <c r="F15" s="74"/>
      <c r="G15" s="74">
        <v>17</v>
      </c>
    </row>
    <row r="16" spans="1:7" x14ac:dyDescent="0.25">
      <c r="C16" s="7" t="s">
        <v>862</v>
      </c>
      <c r="D16" s="74">
        <v>7</v>
      </c>
      <c r="E16" s="74">
        <v>2</v>
      </c>
      <c r="F16" s="74"/>
      <c r="G16" s="74">
        <v>9</v>
      </c>
    </row>
    <row r="17" spans="3:7" x14ac:dyDescent="0.25">
      <c r="C17" s="7" t="s">
        <v>131</v>
      </c>
      <c r="D17" s="74">
        <v>8</v>
      </c>
      <c r="E17" s="74">
        <v>3</v>
      </c>
      <c r="F17" s="74"/>
      <c r="G17" s="74">
        <v>11</v>
      </c>
    </row>
    <row r="18" spans="3:7" x14ac:dyDescent="0.25">
      <c r="C18" s="7" t="s">
        <v>501</v>
      </c>
      <c r="D18" s="74">
        <v>12</v>
      </c>
      <c r="E18" s="74">
        <v>8</v>
      </c>
      <c r="F18" s="74"/>
      <c r="G18" s="74">
        <v>20</v>
      </c>
    </row>
    <row r="19" spans="3:7" x14ac:dyDescent="0.25">
      <c r="C19" s="7" t="s">
        <v>346</v>
      </c>
      <c r="D19" s="74">
        <v>12</v>
      </c>
      <c r="E19" s="74">
        <v>3</v>
      </c>
      <c r="F19" s="74"/>
      <c r="G19" s="74">
        <v>15</v>
      </c>
    </row>
    <row r="20" spans="3:7" x14ac:dyDescent="0.25">
      <c r="C20" s="7" t="s">
        <v>1637</v>
      </c>
      <c r="D20" s="74">
        <v>1</v>
      </c>
      <c r="E20" s="74">
        <v>1</v>
      </c>
      <c r="F20" s="74"/>
      <c r="G20" s="74">
        <v>2</v>
      </c>
    </row>
    <row r="21" spans="3:7" x14ac:dyDescent="0.25">
      <c r="C21" s="7" t="s">
        <v>152</v>
      </c>
      <c r="D21" s="74">
        <v>21</v>
      </c>
      <c r="E21" s="74">
        <v>3</v>
      </c>
      <c r="F21" s="74"/>
      <c r="G21" s="74">
        <v>24</v>
      </c>
    </row>
    <row r="22" spans="3:7" x14ac:dyDescent="0.25">
      <c r="C22" s="7" t="s">
        <v>1406</v>
      </c>
      <c r="D22" s="74">
        <v>2</v>
      </c>
      <c r="E22" s="74">
        <v>1</v>
      </c>
      <c r="F22" s="74"/>
      <c r="G22" s="74">
        <v>3</v>
      </c>
    </row>
    <row r="23" spans="3:7" x14ac:dyDescent="0.25">
      <c r="C23" s="7" t="s">
        <v>723</v>
      </c>
      <c r="D23" s="74">
        <v>6</v>
      </c>
      <c r="E23" s="74">
        <v>3</v>
      </c>
      <c r="F23" s="74"/>
      <c r="G23" s="74">
        <v>9</v>
      </c>
    </row>
    <row r="24" spans="3:7" x14ac:dyDescent="0.25">
      <c r="C24" s="7" t="s">
        <v>2894</v>
      </c>
      <c r="D24" s="74">
        <v>4</v>
      </c>
      <c r="E24" s="74">
        <v>1</v>
      </c>
      <c r="F24" s="74"/>
      <c r="G24" s="74">
        <v>5</v>
      </c>
    </row>
    <row r="25" spans="3:7" x14ac:dyDescent="0.25">
      <c r="C25" s="7" t="s">
        <v>3823</v>
      </c>
      <c r="D25" s="74">
        <v>66</v>
      </c>
      <c r="E25" s="74">
        <v>10</v>
      </c>
      <c r="F25" s="74"/>
      <c r="G25" s="74">
        <v>76</v>
      </c>
    </row>
    <row r="26" spans="3:7" x14ac:dyDescent="0.25">
      <c r="C26" s="14" t="s">
        <v>86</v>
      </c>
      <c r="D26" s="78">
        <v>413</v>
      </c>
      <c r="E26" s="78">
        <v>120</v>
      </c>
      <c r="F26" s="78"/>
      <c r="G26" s="78">
        <v>533</v>
      </c>
    </row>
    <row r="27" spans="3:7" x14ac:dyDescent="0.25">
      <c r="C27" s="6" t="s">
        <v>76</v>
      </c>
      <c r="D27" s="74"/>
      <c r="E27" s="74"/>
      <c r="F27" s="74"/>
      <c r="G27" s="74"/>
    </row>
    <row r="28" spans="3:7" x14ac:dyDescent="0.25">
      <c r="C28" s="7" t="s">
        <v>521</v>
      </c>
      <c r="D28" s="74">
        <v>3</v>
      </c>
      <c r="E28" s="74">
        <v>3</v>
      </c>
      <c r="F28" s="74"/>
      <c r="G28" s="74">
        <v>6</v>
      </c>
    </row>
    <row r="29" spans="3:7" x14ac:dyDescent="0.25">
      <c r="C29" s="7" t="s">
        <v>65</v>
      </c>
      <c r="D29" s="74">
        <v>41</v>
      </c>
      <c r="E29" s="74">
        <v>20</v>
      </c>
      <c r="F29" s="74"/>
      <c r="G29" s="74">
        <v>61</v>
      </c>
    </row>
    <row r="30" spans="3:7" x14ac:dyDescent="0.25">
      <c r="C30" s="7" t="s">
        <v>43</v>
      </c>
      <c r="D30" s="74">
        <v>25</v>
      </c>
      <c r="E30" s="74">
        <v>8</v>
      </c>
      <c r="F30" s="74"/>
      <c r="G30" s="74">
        <v>33</v>
      </c>
    </row>
    <row r="31" spans="3:7" x14ac:dyDescent="0.25">
      <c r="C31" s="7" t="s">
        <v>61</v>
      </c>
      <c r="D31" s="74">
        <v>2</v>
      </c>
      <c r="E31" s="74">
        <v>1</v>
      </c>
      <c r="F31" s="74"/>
      <c r="G31" s="74">
        <v>3</v>
      </c>
    </row>
    <row r="32" spans="3:7" x14ac:dyDescent="0.25">
      <c r="C32" s="7" t="s">
        <v>57</v>
      </c>
      <c r="D32" s="74">
        <v>3</v>
      </c>
      <c r="E32" s="74">
        <v>2</v>
      </c>
      <c r="F32" s="74"/>
      <c r="G32" s="74">
        <v>5</v>
      </c>
    </row>
    <row r="33" spans="3:7" x14ac:dyDescent="0.25">
      <c r="C33" s="7" t="s">
        <v>127</v>
      </c>
      <c r="D33" s="74">
        <v>2</v>
      </c>
      <c r="E33" s="74">
        <v>2</v>
      </c>
      <c r="F33" s="74"/>
      <c r="G33" s="74">
        <v>4</v>
      </c>
    </row>
    <row r="34" spans="3:7" x14ac:dyDescent="0.25">
      <c r="C34" s="7" t="s">
        <v>862</v>
      </c>
      <c r="D34" s="74">
        <v>2</v>
      </c>
      <c r="E34" s="74">
        <v>8</v>
      </c>
      <c r="F34" s="74"/>
      <c r="G34" s="74">
        <v>10</v>
      </c>
    </row>
    <row r="35" spans="3:7" x14ac:dyDescent="0.25">
      <c r="C35" s="7" t="s">
        <v>501</v>
      </c>
      <c r="D35" s="74">
        <v>7</v>
      </c>
      <c r="E35" s="74">
        <v>2</v>
      </c>
      <c r="F35" s="74"/>
      <c r="G35" s="74">
        <v>9</v>
      </c>
    </row>
    <row r="36" spans="3:7" x14ac:dyDescent="0.25">
      <c r="C36" s="7" t="s">
        <v>346</v>
      </c>
      <c r="D36" s="74">
        <v>1</v>
      </c>
      <c r="E36" s="74"/>
      <c r="F36" s="74"/>
      <c r="G36" s="74">
        <v>1</v>
      </c>
    </row>
    <row r="37" spans="3:7" x14ac:dyDescent="0.25">
      <c r="C37" s="7" t="s">
        <v>1637</v>
      </c>
      <c r="D37" s="74">
        <v>3</v>
      </c>
      <c r="E37" s="74"/>
      <c r="F37" s="74"/>
      <c r="G37" s="74">
        <v>3</v>
      </c>
    </row>
    <row r="38" spans="3:7" x14ac:dyDescent="0.25">
      <c r="C38" s="7" t="s">
        <v>2952</v>
      </c>
      <c r="D38" s="74">
        <v>1</v>
      </c>
      <c r="E38" s="74">
        <v>1</v>
      </c>
      <c r="F38" s="74"/>
      <c r="G38" s="74">
        <v>2</v>
      </c>
    </row>
    <row r="39" spans="3:7" x14ac:dyDescent="0.25">
      <c r="C39" s="7" t="s">
        <v>723</v>
      </c>
      <c r="D39" s="74">
        <v>11</v>
      </c>
      <c r="E39" s="74">
        <v>5</v>
      </c>
      <c r="F39" s="74"/>
      <c r="G39" s="74">
        <v>16</v>
      </c>
    </row>
    <row r="40" spans="3:7" x14ac:dyDescent="0.25">
      <c r="C40" s="7" t="s">
        <v>3823</v>
      </c>
      <c r="D40" s="74">
        <v>7</v>
      </c>
      <c r="E40" s="74">
        <v>1</v>
      </c>
      <c r="F40" s="74"/>
      <c r="G40" s="74">
        <v>8</v>
      </c>
    </row>
    <row r="41" spans="3:7" x14ac:dyDescent="0.25">
      <c r="C41" s="6" t="s">
        <v>90</v>
      </c>
      <c r="D41" s="74">
        <v>108</v>
      </c>
      <c r="E41" s="74">
        <v>53</v>
      </c>
      <c r="F41" s="74"/>
      <c r="G41" s="74">
        <v>161</v>
      </c>
    </row>
    <row r="42" spans="3:7" x14ac:dyDescent="0.25">
      <c r="C42" s="6" t="s">
        <v>81</v>
      </c>
      <c r="D42" s="74"/>
      <c r="E42" s="74"/>
      <c r="F42" s="74"/>
      <c r="G42" s="74"/>
    </row>
    <row r="43" spans="3:7" x14ac:dyDescent="0.25">
      <c r="C43" s="7" t="s">
        <v>65</v>
      </c>
      <c r="D43" s="74">
        <v>4</v>
      </c>
      <c r="E43" s="74"/>
      <c r="F43" s="74"/>
      <c r="G43" s="74">
        <v>4</v>
      </c>
    </row>
    <row r="44" spans="3:7" x14ac:dyDescent="0.25">
      <c r="C44" s="7" t="s">
        <v>43</v>
      </c>
      <c r="D44" s="74">
        <v>2</v>
      </c>
      <c r="E44" s="74"/>
      <c r="F44" s="74"/>
      <c r="G44" s="74">
        <v>2</v>
      </c>
    </row>
    <row r="45" spans="3:7" x14ac:dyDescent="0.25">
      <c r="C45" s="7" t="s">
        <v>61</v>
      </c>
      <c r="D45" s="74">
        <v>2</v>
      </c>
      <c r="E45" s="74"/>
      <c r="F45" s="74"/>
      <c r="G45" s="74">
        <v>2</v>
      </c>
    </row>
    <row r="46" spans="3:7" x14ac:dyDescent="0.25">
      <c r="C46" s="7" t="s">
        <v>57</v>
      </c>
      <c r="D46" s="74">
        <v>3</v>
      </c>
      <c r="E46" s="74">
        <v>2</v>
      </c>
      <c r="F46" s="74"/>
      <c r="G46" s="74">
        <v>5</v>
      </c>
    </row>
    <row r="47" spans="3:7" x14ac:dyDescent="0.25">
      <c r="C47" s="7" t="s">
        <v>346</v>
      </c>
      <c r="D47" s="74">
        <v>1</v>
      </c>
      <c r="E47" s="74"/>
      <c r="F47" s="74"/>
      <c r="G47" s="74">
        <v>1</v>
      </c>
    </row>
    <row r="48" spans="3:7" x14ac:dyDescent="0.25">
      <c r="C48" s="7" t="s">
        <v>3823</v>
      </c>
      <c r="D48" s="74">
        <v>9</v>
      </c>
      <c r="E48" s="74">
        <v>3</v>
      </c>
      <c r="F48" s="74"/>
      <c r="G48" s="74">
        <v>12</v>
      </c>
    </row>
    <row r="49" spans="3:7" x14ac:dyDescent="0.25">
      <c r="C49" s="6" t="s">
        <v>96</v>
      </c>
      <c r="D49" s="74">
        <v>21</v>
      </c>
      <c r="E49" s="74">
        <v>5</v>
      </c>
      <c r="F49" s="74"/>
      <c r="G49" s="74">
        <v>26</v>
      </c>
    </row>
    <row r="50" spans="3:7" x14ac:dyDescent="0.25">
      <c r="C50" s="6" t="s">
        <v>83</v>
      </c>
      <c r="D50" s="74"/>
      <c r="E50" s="74"/>
      <c r="F50" s="74"/>
      <c r="G50" s="74"/>
    </row>
    <row r="51" spans="3:7" x14ac:dyDescent="0.25">
      <c r="C51" s="7" t="s">
        <v>65</v>
      </c>
      <c r="D51" s="74"/>
      <c r="E51" s="74">
        <v>1</v>
      </c>
      <c r="F51" s="74"/>
      <c r="G51" s="74">
        <v>1</v>
      </c>
    </row>
    <row r="52" spans="3:7" x14ac:dyDescent="0.25">
      <c r="C52" s="7" t="s">
        <v>43</v>
      </c>
      <c r="D52" s="74">
        <v>3</v>
      </c>
      <c r="E52" s="74">
        <v>1</v>
      </c>
      <c r="F52" s="74"/>
      <c r="G52" s="74">
        <v>4</v>
      </c>
    </row>
    <row r="53" spans="3:7" x14ac:dyDescent="0.25">
      <c r="C53" s="7" t="s">
        <v>57</v>
      </c>
      <c r="D53" s="74">
        <v>2</v>
      </c>
      <c r="E53" s="74"/>
      <c r="F53" s="74"/>
      <c r="G53" s="74">
        <v>2</v>
      </c>
    </row>
    <row r="54" spans="3:7" x14ac:dyDescent="0.25">
      <c r="C54" s="7" t="s">
        <v>3823</v>
      </c>
      <c r="D54" s="74">
        <v>3</v>
      </c>
      <c r="E54" s="74"/>
      <c r="F54" s="74"/>
      <c r="G54" s="74">
        <v>3</v>
      </c>
    </row>
    <row r="55" spans="3:7" x14ac:dyDescent="0.25">
      <c r="C55" s="14" t="s">
        <v>740</v>
      </c>
      <c r="D55" s="78">
        <v>8</v>
      </c>
      <c r="E55" s="78">
        <v>2</v>
      </c>
      <c r="F55" s="78"/>
      <c r="G55" s="78">
        <v>10</v>
      </c>
    </row>
    <row r="56" spans="3:7" x14ac:dyDescent="0.25">
      <c r="C56" s="6" t="s">
        <v>50</v>
      </c>
      <c r="D56" s="74"/>
      <c r="E56" s="74"/>
      <c r="F56" s="74"/>
      <c r="G56" s="74"/>
    </row>
    <row r="57" spans="3:7" x14ac:dyDescent="0.25">
      <c r="C57" s="7" t="s">
        <v>521</v>
      </c>
      <c r="D57" s="74">
        <v>1</v>
      </c>
      <c r="E57" s="74"/>
      <c r="F57" s="74"/>
      <c r="G57" s="74">
        <v>1</v>
      </c>
    </row>
    <row r="58" spans="3:7" x14ac:dyDescent="0.25">
      <c r="C58" s="7" t="s">
        <v>65</v>
      </c>
      <c r="D58" s="74">
        <v>63</v>
      </c>
      <c r="E58" s="74">
        <v>31</v>
      </c>
      <c r="F58" s="74">
        <v>33</v>
      </c>
      <c r="G58" s="74">
        <v>127</v>
      </c>
    </row>
    <row r="59" spans="3:7" x14ac:dyDescent="0.25">
      <c r="C59" s="7" t="s">
        <v>43</v>
      </c>
      <c r="D59" s="74">
        <v>44</v>
      </c>
      <c r="E59" s="74">
        <v>13</v>
      </c>
      <c r="F59" s="74"/>
      <c r="G59" s="74">
        <v>57</v>
      </c>
    </row>
    <row r="60" spans="3:7" x14ac:dyDescent="0.25">
      <c r="C60" s="7" t="s">
        <v>61</v>
      </c>
      <c r="D60" s="74">
        <v>5</v>
      </c>
      <c r="E60" s="74">
        <v>2</v>
      </c>
      <c r="F60" s="74"/>
      <c r="G60" s="74">
        <v>7</v>
      </c>
    </row>
    <row r="61" spans="3:7" x14ac:dyDescent="0.25">
      <c r="C61" s="7" t="s">
        <v>57</v>
      </c>
      <c r="D61" s="74">
        <v>22</v>
      </c>
      <c r="E61" s="74">
        <v>10</v>
      </c>
      <c r="F61" s="74"/>
      <c r="G61" s="74">
        <v>32</v>
      </c>
    </row>
    <row r="62" spans="3:7" x14ac:dyDescent="0.25">
      <c r="C62" s="7" t="s">
        <v>127</v>
      </c>
      <c r="D62" s="74">
        <v>75</v>
      </c>
      <c r="E62" s="74">
        <v>10</v>
      </c>
      <c r="F62" s="74">
        <v>20</v>
      </c>
      <c r="G62" s="74">
        <v>105</v>
      </c>
    </row>
    <row r="63" spans="3:7" x14ac:dyDescent="0.25">
      <c r="C63" s="7" t="s">
        <v>131</v>
      </c>
      <c r="D63" s="74">
        <v>13</v>
      </c>
      <c r="E63" s="74">
        <v>3</v>
      </c>
      <c r="F63" s="74">
        <v>6</v>
      </c>
      <c r="G63" s="74">
        <v>22</v>
      </c>
    </row>
    <row r="64" spans="3:7" x14ac:dyDescent="0.25">
      <c r="C64" s="7" t="s">
        <v>152</v>
      </c>
      <c r="D64" s="74"/>
      <c r="E64" s="74">
        <v>2</v>
      </c>
      <c r="F64" s="74"/>
      <c r="G64" s="74">
        <v>2</v>
      </c>
    </row>
    <row r="65" spans="3:7" x14ac:dyDescent="0.25">
      <c r="C65" s="7" t="s">
        <v>3823</v>
      </c>
      <c r="D65" s="74">
        <v>42</v>
      </c>
      <c r="E65" s="74">
        <v>9</v>
      </c>
      <c r="F65" s="74"/>
      <c r="G65" s="74">
        <v>51</v>
      </c>
    </row>
    <row r="66" spans="3:7" x14ac:dyDescent="0.25">
      <c r="C66" s="14" t="s">
        <v>87</v>
      </c>
      <c r="D66" s="78">
        <v>265</v>
      </c>
      <c r="E66" s="78">
        <v>80</v>
      </c>
      <c r="F66" s="78">
        <v>59</v>
      </c>
      <c r="G66" s="78">
        <v>404</v>
      </c>
    </row>
    <row r="67" spans="3:7" x14ac:dyDescent="0.25">
      <c r="C67" s="6" t="s">
        <v>56</v>
      </c>
      <c r="D67" s="74"/>
      <c r="E67" s="74"/>
      <c r="F67" s="74"/>
      <c r="G67" s="74"/>
    </row>
    <row r="68" spans="3:7" x14ac:dyDescent="0.25">
      <c r="C68" s="7" t="s">
        <v>521</v>
      </c>
      <c r="D68" s="74"/>
      <c r="E68" s="74">
        <v>1</v>
      </c>
      <c r="F68" s="74"/>
      <c r="G68" s="74">
        <v>1</v>
      </c>
    </row>
    <row r="69" spans="3:7" x14ac:dyDescent="0.25">
      <c r="C69" s="7" t="s">
        <v>65</v>
      </c>
      <c r="D69" s="74">
        <v>11</v>
      </c>
      <c r="E69" s="74">
        <v>1</v>
      </c>
      <c r="F69" s="74"/>
      <c r="G69" s="74">
        <v>12</v>
      </c>
    </row>
    <row r="70" spans="3:7" x14ac:dyDescent="0.25">
      <c r="C70" s="7" t="s">
        <v>43</v>
      </c>
      <c r="D70" s="74">
        <v>6</v>
      </c>
      <c r="E70" s="74">
        <v>6</v>
      </c>
      <c r="F70" s="74"/>
      <c r="G70" s="74">
        <v>12</v>
      </c>
    </row>
    <row r="71" spans="3:7" x14ac:dyDescent="0.25">
      <c r="C71" s="7" t="s">
        <v>61</v>
      </c>
      <c r="D71" s="74">
        <v>5</v>
      </c>
      <c r="E71" s="74">
        <v>1</v>
      </c>
      <c r="F71" s="74"/>
      <c r="G71" s="74">
        <v>6</v>
      </c>
    </row>
    <row r="72" spans="3:7" x14ac:dyDescent="0.25">
      <c r="C72" s="7" t="s">
        <v>57</v>
      </c>
      <c r="D72" s="74">
        <v>13</v>
      </c>
      <c r="E72" s="74">
        <v>7</v>
      </c>
      <c r="F72" s="74"/>
      <c r="G72" s="74">
        <v>20</v>
      </c>
    </row>
    <row r="73" spans="3:7" x14ac:dyDescent="0.25">
      <c r="C73" s="7" t="s">
        <v>127</v>
      </c>
      <c r="D73" s="74">
        <v>27</v>
      </c>
      <c r="E73" s="74"/>
      <c r="F73" s="74">
        <v>3</v>
      </c>
      <c r="G73" s="74">
        <v>30</v>
      </c>
    </row>
    <row r="74" spans="3:7" x14ac:dyDescent="0.25">
      <c r="C74" s="7" t="s">
        <v>862</v>
      </c>
      <c r="D74" s="74">
        <v>1</v>
      </c>
      <c r="E74" s="74">
        <v>1</v>
      </c>
      <c r="F74" s="74"/>
      <c r="G74" s="74">
        <v>2</v>
      </c>
    </row>
    <row r="75" spans="3:7" x14ac:dyDescent="0.25">
      <c r="C75" s="7" t="s">
        <v>131</v>
      </c>
      <c r="D75" s="74">
        <v>1</v>
      </c>
      <c r="E75" s="74"/>
      <c r="F75" s="74"/>
      <c r="G75" s="74">
        <v>1</v>
      </c>
    </row>
    <row r="76" spans="3:7" x14ac:dyDescent="0.25">
      <c r="C76" s="7" t="s">
        <v>501</v>
      </c>
      <c r="D76" s="74"/>
      <c r="E76" s="74">
        <v>1</v>
      </c>
      <c r="F76" s="74"/>
      <c r="G76" s="74">
        <v>1</v>
      </c>
    </row>
    <row r="77" spans="3:7" x14ac:dyDescent="0.25">
      <c r="C77" s="7" t="s">
        <v>346</v>
      </c>
      <c r="D77" s="74">
        <v>2</v>
      </c>
      <c r="E77" s="74">
        <v>5</v>
      </c>
      <c r="F77" s="74"/>
      <c r="G77" s="74">
        <v>7</v>
      </c>
    </row>
    <row r="78" spans="3:7" x14ac:dyDescent="0.25">
      <c r="C78" s="7" t="s">
        <v>723</v>
      </c>
      <c r="D78" s="74">
        <v>1</v>
      </c>
      <c r="E78" s="74"/>
      <c r="F78" s="74"/>
      <c r="G78" s="74">
        <v>1</v>
      </c>
    </row>
    <row r="79" spans="3:7" x14ac:dyDescent="0.25">
      <c r="C79" s="7" t="s">
        <v>3823</v>
      </c>
      <c r="D79" s="74">
        <v>25</v>
      </c>
      <c r="E79" s="74">
        <v>4</v>
      </c>
      <c r="F79" s="74"/>
      <c r="G79" s="74">
        <v>29</v>
      </c>
    </row>
    <row r="80" spans="3:7" x14ac:dyDescent="0.25">
      <c r="C80" s="14" t="s">
        <v>88</v>
      </c>
      <c r="D80" s="78">
        <v>92</v>
      </c>
      <c r="E80" s="78">
        <v>27</v>
      </c>
      <c r="F80" s="78">
        <v>3</v>
      </c>
      <c r="G80" s="78">
        <v>122</v>
      </c>
    </row>
    <row r="81" spans="3:7" x14ac:dyDescent="0.25">
      <c r="C81" s="6" t="s">
        <v>139</v>
      </c>
      <c r="D81" s="74"/>
      <c r="E81" s="74"/>
      <c r="F81" s="74"/>
      <c r="G81" s="74"/>
    </row>
    <row r="82" spans="3:7" x14ac:dyDescent="0.25">
      <c r="C82" s="7" t="s">
        <v>43</v>
      </c>
      <c r="D82" s="74">
        <v>1</v>
      </c>
      <c r="E82" s="74"/>
      <c r="F82" s="74"/>
      <c r="G82" s="74">
        <v>1</v>
      </c>
    </row>
    <row r="83" spans="3:7" x14ac:dyDescent="0.25">
      <c r="C83" s="7" t="s">
        <v>57</v>
      </c>
      <c r="D83" s="74">
        <v>1</v>
      </c>
      <c r="E83" s="74"/>
      <c r="F83" s="74"/>
      <c r="G83" s="74">
        <v>1</v>
      </c>
    </row>
    <row r="84" spans="3:7" x14ac:dyDescent="0.25">
      <c r="C84" s="6" t="s">
        <v>2739</v>
      </c>
      <c r="D84" s="74">
        <v>2</v>
      </c>
      <c r="E84" s="74"/>
      <c r="F84" s="74"/>
      <c r="G84" s="74">
        <v>2</v>
      </c>
    </row>
    <row r="85" spans="3:7" x14ac:dyDescent="0.25">
      <c r="C85" s="6" t="s">
        <v>153</v>
      </c>
      <c r="D85" s="74"/>
      <c r="E85" s="74"/>
      <c r="F85" s="74"/>
      <c r="G85" s="74"/>
    </row>
    <row r="86" spans="3:7" x14ac:dyDescent="0.25">
      <c r="C86" s="7" t="s">
        <v>65</v>
      </c>
      <c r="D86" s="74">
        <v>3</v>
      </c>
      <c r="E86" s="74"/>
      <c r="F86" s="74"/>
      <c r="G86" s="74">
        <v>3</v>
      </c>
    </row>
    <row r="87" spans="3:7" x14ac:dyDescent="0.25">
      <c r="C87" s="7" t="s">
        <v>43</v>
      </c>
      <c r="D87" s="74">
        <v>2</v>
      </c>
      <c r="E87" s="74"/>
      <c r="F87" s="74"/>
      <c r="G87" s="74">
        <v>2</v>
      </c>
    </row>
    <row r="88" spans="3:7" x14ac:dyDescent="0.25">
      <c r="C88" s="7" t="s">
        <v>57</v>
      </c>
      <c r="D88" s="74">
        <v>2</v>
      </c>
      <c r="E88" s="74">
        <v>1</v>
      </c>
      <c r="F88" s="74"/>
      <c r="G88" s="74">
        <v>3</v>
      </c>
    </row>
    <row r="89" spans="3:7" x14ac:dyDescent="0.25">
      <c r="C89" s="7" t="s">
        <v>127</v>
      </c>
      <c r="D89" s="74"/>
      <c r="E89" s="74">
        <v>1</v>
      </c>
      <c r="F89" s="74"/>
      <c r="G89" s="74">
        <v>1</v>
      </c>
    </row>
    <row r="90" spans="3:7" x14ac:dyDescent="0.25">
      <c r="C90" s="7" t="s">
        <v>346</v>
      </c>
      <c r="D90" s="74">
        <v>2</v>
      </c>
      <c r="E90" s="74"/>
      <c r="F90" s="74"/>
      <c r="G90" s="74">
        <v>2</v>
      </c>
    </row>
    <row r="91" spans="3:7" x14ac:dyDescent="0.25">
      <c r="C91" s="7" t="s">
        <v>3823</v>
      </c>
      <c r="D91" s="74">
        <v>2</v>
      </c>
      <c r="E91" s="74">
        <v>1</v>
      </c>
      <c r="F91" s="74"/>
      <c r="G91" s="74">
        <v>3</v>
      </c>
    </row>
    <row r="92" spans="3:7" x14ac:dyDescent="0.25">
      <c r="C92" s="6" t="s">
        <v>1072</v>
      </c>
      <c r="D92" s="74">
        <v>11</v>
      </c>
      <c r="E92" s="74">
        <v>3</v>
      </c>
      <c r="F92" s="74"/>
      <c r="G92" s="74">
        <v>14</v>
      </c>
    </row>
    <row r="93" spans="3:7" x14ac:dyDescent="0.25">
      <c r="C93" s="6" t="s">
        <v>36</v>
      </c>
      <c r="D93" s="74"/>
      <c r="E93" s="74"/>
      <c r="F93" s="74"/>
      <c r="G93" s="74"/>
    </row>
    <row r="94" spans="3:7" x14ac:dyDescent="0.25">
      <c r="C94" s="7" t="s">
        <v>521</v>
      </c>
      <c r="D94" s="74">
        <v>1</v>
      </c>
      <c r="E94" s="74"/>
      <c r="F94" s="74"/>
      <c r="G94" s="74">
        <v>1</v>
      </c>
    </row>
    <row r="95" spans="3:7" x14ac:dyDescent="0.25">
      <c r="C95" s="7" t="s">
        <v>65</v>
      </c>
      <c r="D95" s="74">
        <v>1</v>
      </c>
      <c r="E95" s="74"/>
      <c r="F95" s="74"/>
      <c r="G95" s="74">
        <v>1</v>
      </c>
    </row>
    <row r="96" spans="3:7" x14ac:dyDescent="0.25">
      <c r="C96" s="7" t="s">
        <v>43</v>
      </c>
      <c r="D96" s="74">
        <v>1</v>
      </c>
      <c r="E96" s="74"/>
      <c r="F96" s="74"/>
      <c r="G96" s="74">
        <v>1</v>
      </c>
    </row>
    <row r="97" spans="3:7" x14ac:dyDescent="0.25">
      <c r="C97" s="7" t="s">
        <v>57</v>
      </c>
      <c r="D97" s="74">
        <v>1</v>
      </c>
      <c r="E97" s="74"/>
      <c r="F97" s="74"/>
      <c r="G97" s="74">
        <v>1</v>
      </c>
    </row>
    <row r="98" spans="3:7" x14ac:dyDescent="0.25">
      <c r="C98" s="7" t="s">
        <v>501</v>
      </c>
      <c r="D98" s="74"/>
      <c r="E98" s="74">
        <v>1</v>
      </c>
      <c r="F98" s="74"/>
      <c r="G98" s="74">
        <v>1</v>
      </c>
    </row>
    <row r="99" spans="3:7" x14ac:dyDescent="0.25">
      <c r="C99" s="7" t="s">
        <v>723</v>
      </c>
      <c r="D99" s="74">
        <v>1</v>
      </c>
      <c r="E99" s="74"/>
      <c r="F99" s="74"/>
      <c r="G99" s="74">
        <v>1</v>
      </c>
    </row>
    <row r="100" spans="3:7" x14ac:dyDescent="0.25">
      <c r="C100" s="7" t="s">
        <v>3823</v>
      </c>
      <c r="D100" s="74">
        <v>2</v>
      </c>
      <c r="E100" s="74"/>
      <c r="F100" s="74"/>
      <c r="G100" s="74">
        <v>2</v>
      </c>
    </row>
    <row r="101" spans="3:7" x14ac:dyDescent="0.25">
      <c r="C101" s="6" t="s">
        <v>2080</v>
      </c>
      <c r="D101" s="74">
        <v>7</v>
      </c>
      <c r="E101" s="74">
        <v>1</v>
      </c>
      <c r="F101" s="74"/>
      <c r="G101" s="74">
        <v>8</v>
      </c>
    </row>
    <row r="102" spans="3:7" x14ac:dyDescent="0.25">
      <c r="C102" s="6" t="s">
        <v>67</v>
      </c>
      <c r="D102" s="74">
        <v>927</v>
      </c>
      <c r="E102" s="74">
        <v>291</v>
      </c>
      <c r="F102" s="74">
        <v>62</v>
      </c>
      <c r="G102" s="74">
        <v>1280</v>
      </c>
    </row>
    <row r="103" spans="3:7" x14ac:dyDescent="0.25">
      <c r="D103"/>
      <c r="E103"/>
      <c r="F103"/>
    </row>
    <row r="104" spans="3:7" x14ac:dyDescent="0.25">
      <c r="D104"/>
      <c r="E104"/>
      <c r="F104"/>
    </row>
    <row r="105" spans="3:7" x14ac:dyDescent="0.25">
      <c r="D105"/>
      <c r="E105"/>
      <c r="F105"/>
    </row>
    <row r="106" spans="3:7" x14ac:dyDescent="0.25">
      <c r="D106"/>
      <c r="E106"/>
      <c r="F106"/>
    </row>
    <row r="107" spans="3:7" x14ac:dyDescent="0.25">
      <c r="D107"/>
      <c r="E107"/>
      <c r="F107"/>
    </row>
    <row r="108" spans="3:7" x14ac:dyDescent="0.25">
      <c r="D108"/>
      <c r="E108"/>
      <c r="F108"/>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1:AG118"/>
  <sheetViews>
    <sheetView topLeftCell="A19" zoomScale="85" zoomScaleNormal="85" workbookViewId="0">
      <selection activeCell="B27" sqref="B27:E40"/>
    </sheetView>
  </sheetViews>
  <sheetFormatPr baseColWidth="10" defaultRowHeight="15" x14ac:dyDescent="0.25"/>
  <cols>
    <col min="2" max="2" width="14.7109375" style="16" customWidth="1"/>
    <col min="3" max="3" width="25.5703125" style="16" customWidth="1"/>
    <col min="4" max="4" width="6.42578125" style="16" customWidth="1"/>
    <col min="5" max="5" width="12.5703125" style="16" customWidth="1"/>
    <col min="6" max="6" width="12.5703125" style="17" customWidth="1"/>
    <col min="7" max="7" width="12.5703125" style="17" bestFit="1" customWidth="1"/>
    <col min="8" max="9" width="12.5703125" style="17" customWidth="1"/>
    <col min="10" max="10" width="28.5703125" customWidth="1"/>
    <col min="11" max="11" width="9.85546875" bestFit="1" customWidth="1"/>
    <col min="12" max="12" width="11" customWidth="1"/>
    <col min="13" max="13" width="9.140625" customWidth="1"/>
    <col min="14" max="14" width="12.5703125" customWidth="1"/>
    <col min="15" max="15" width="25.5703125" customWidth="1"/>
    <col min="16" max="16" width="12.5703125" bestFit="1" customWidth="1"/>
    <col min="17" max="17" width="8.5703125" bestFit="1" customWidth="1"/>
    <col min="18" max="18" width="19.7109375" bestFit="1" customWidth="1"/>
    <col min="19" max="19" width="30.5703125" customWidth="1"/>
    <col min="20" max="20" width="7.85546875" customWidth="1"/>
    <col min="21" max="21" width="12.5703125" customWidth="1"/>
    <col min="22" max="22" width="16.7109375" customWidth="1"/>
    <col min="23" max="26" width="3" customWidth="1"/>
    <col min="27" max="27" width="19.7109375" bestFit="1" customWidth="1"/>
    <col min="28" max="28" width="30.5703125" customWidth="1"/>
    <col min="29" max="29" width="5" bestFit="1" customWidth="1"/>
    <col min="30" max="30" width="10.85546875" bestFit="1" customWidth="1"/>
    <col min="31" max="31" width="15" bestFit="1" customWidth="1"/>
    <col min="32" max="32" width="10.85546875" bestFit="1" customWidth="1"/>
    <col min="33" max="33" width="15" bestFit="1" customWidth="1"/>
  </cols>
  <sheetData>
    <row r="1" spans="2:25" x14ac:dyDescent="0.25">
      <c r="B1" s="15" t="s">
        <v>17</v>
      </c>
      <c r="C1" s="16" t="s">
        <v>91</v>
      </c>
    </row>
    <row r="2" spans="2:25" x14ac:dyDescent="0.25">
      <c r="B2"/>
      <c r="C2"/>
      <c r="D2"/>
      <c r="E2"/>
      <c r="F2"/>
      <c r="G2"/>
      <c r="H2"/>
      <c r="I2"/>
      <c r="W2" s="17"/>
      <c r="X2" s="17"/>
      <c r="Y2" s="17"/>
    </row>
    <row r="3" spans="2:25" x14ac:dyDescent="0.25">
      <c r="B3" s="15" t="s">
        <v>68</v>
      </c>
      <c r="C3" s="15" t="s">
        <v>6640</v>
      </c>
      <c r="F3" s="16"/>
      <c r="G3"/>
      <c r="H3"/>
    </row>
    <row r="4" spans="2:25" x14ac:dyDescent="0.25">
      <c r="B4" s="15" t="s">
        <v>93</v>
      </c>
      <c r="C4" s="16" t="s">
        <v>47</v>
      </c>
      <c r="D4" s="16" t="s">
        <v>30</v>
      </c>
      <c r="E4" s="16" t="s">
        <v>148</v>
      </c>
      <c r="F4" s="16" t="s">
        <v>67</v>
      </c>
      <c r="G4"/>
      <c r="H4"/>
      <c r="Y4" s="17"/>
    </row>
    <row r="5" spans="2:25" x14ac:dyDescent="0.25">
      <c r="B5" s="16" t="s">
        <v>142</v>
      </c>
      <c r="C5" s="79">
        <v>46</v>
      </c>
      <c r="D5" s="79">
        <v>6</v>
      </c>
      <c r="E5" s="79"/>
      <c r="F5" s="79">
        <v>52</v>
      </c>
      <c r="G5"/>
      <c r="H5"/>
      <c r="Q5" s="17"/>
      <c r="Y5" s="17"/>
    </row>
    <row r="6" spans="2:25" x14ac:dyDescent="0.25">
      <c r="B6" s="16" t="s">
        <v>739</v>
      </c>
      <c r="C6" s="79">
        <v>36</v>
      </c>
      <c r="D6" s="79">
        <v>8</v>
      </c>
      <c r="E6" s="79"/>
      <c r="F6" s="79">
        <v>44</v>
      </c>
      <c r="G6"/>
      <c r="H6"/>
      <c r="Y6" s="17"/>
    </row>
    <row r="7" spans="2:25" x14ac:dyDescent="0.25">
      <c r="B7" s="16" t="s">
        <v>146</v>
      </c>
      <c r="C7" s="79">
        <v>50</v>
      </c>
      <c r="D7" s="79">
        <v>13</v>
      </c>
      <c r="E7" s="79"/>
      <c r="F7" s="79">
        <v>63</v>
      </c>
      <c r="G7"/>
      <c r="H7"/>
      <c r="Y7" s="17"/>
    </row>
    <row r="8" spans="2:25" x14ac:dyDescent="0.25">
      <c r="B8" s="16" t="s">
        <v>143</v>
      </c>
      <c r="C8" s="79">
        <v>41</v>
      </c>
      <c r="D8" s="79">
        <v>20</v>
      </c>
      <c r="E8" s="79"/>
      <c r="F8" s="79">
        <v>61</v>
      </c>
      <c r="G8"/>
      <c r="H8"/>
      <c r="Y8" s="17"/>
    </row>
    <row r="9" spans="2:25" x14ac:dyDescent="0.25">
      <c r="B9" s="16" t="s">
        <v>144</v>
      </c>
      <c r="C9" s="79">
        <v>66</v>
      </c>
      <c r="D9" s="79">
        <v>24</v>
      </c>
      <c r="E9" s="79"/>
      <c r="F9" s="79">
        <v>90</v>
      </c>
      <c r="G9"/>
      <c r="H9"/>
      <c r="Y9" s="17"/>
    </row>
    <row r="10" spans="2:25" x14ac:dyDescent="0.25">
      <c r="B10" s="16" t="s">
        <v>151</v>
      </c>
      <c r="C10" s="79">
        <v>96</v>
      </c>
      <c r="D10" s="79">
        <v>36</v>
      </c>
      <c r="E10" s="79">
        <v>11</v>
      </c>
      <c r="F10" s="79">
        <v>143</v>
      </c>
      <c r="G10"/>
      <c r="H10"/>
      <c r="Y10" s="17"/>
    </row>
    <row r="11" spans="2:25" x14ac:dyDescent="0.25">
      <c r="B11" s="16" t="s">
        <v>165</v>
      </c>
      <c r="C11" s="79">
        <v>153</v>
      </c>
      <c r="D11" s="79">
        <v>59</v>
      </c>
      <c r="E11" s="79"/>
      <c r="F11" s="79">
        <v>212</v>
      </c>
      <c r="G11"/>
      <c r="H11"/>
      <c r="Y11" s="17"/>
    </row>
    <row r="12" spans="2:25" x14ac:dyDescent="0.25">
      <c r="B12" s="16" t="s">
        <v>172</v>
      </c>
      <c r="C12" s="79">
        <v>200</v>
      </c>
      <c r="D12" s="79">
        <v>61</v>
      </c>
      <c r="E12" s="79">
        <v>48</v>
      </c>
      <c r="F12" s="79">
        <v>309</v>
      </c>
      <c r="G12"/>
      <c r="H12"/>
      <c r="Y12" s="17"/>
    </row>
    <row r="13" spans="2:25" x14ac:dyDescent="0.25">
      <c r="B13" s="16" t="s">
        <v>177</v>
      </c>
      <c r="C13" s="79">
        <v>81</v>
      </c>
      <c r="D13" s="79">
        <v>20</v>
      </c>
      <c r="E13" s="79">
        <v>3</v>
      </c>
      <c r="F13" s="79">
        <v>104</v>
      </c>
      <c r="G13"/>
      <c r="H13"/>
      <c r="Y13" s="17"/>
    </row>
    <row r="14" spans="2:25" x14ac:dyDescent="0.25">
      <c r="B14" s="16" t="s">
        <v>181</v>
      </c>
      <c r="C14" s="79">
        <v>56</v>
      </c>
      <c r="D14" s="79">
        <v>24</v>
      </c>
      <c r="E14" s="79"/>
      <c r="F14" s="79">
        <v>80</v>
      </c>
      <c r="G14"/>
      <c r="H14"/>
      <c r="Q14" s="21" t="e">
        <f>GETPIVOTDATA("Sexo",$B$26)/P14</f>
        <v>#DIV/0!</v>
      </c>
      <c r="Y14" s="17"/>
    </row>
    <row r="15" spans="2:25" x14ac:dyDescent="0.25">
      <c r="B15" s="16" t="s">
        <v>182</v>
      </c>
      <c r="C15" s="79">
        <v>41</v>
      </c>
      <c r="D15" s="79">
        <v>7</v>
      </c>
      <c r="E15" s="79"/>
      <c r="F15" s="79">
        <v>48</v>
      </c>
      <c r="G15"/>
      <c r="H15"/>
      <c r="Y15" s="17"/>
    </row>
    <row r="16" spans="2:25" x14ac:dyDescent="0.25">
      <c r="B16" s="16" t="s">
        <v>186</v>
      </c>
      <c r="C16" s="79">
        <v>61</v>
      </c>
      <c r="D16" s="79">
        <v>13</v>
      </c>
      <c r="E16" s="79"/>
      <c r="F16" s="79">
        <v>74</v>
      </c>
      <c r="G16"/>
      <c r="H16"/>
      <c r="Y16" s="17"/>
    </row>
    <row r="17" spans="2:33" x14ac:dyDescent="0.25">
      <c r="B17" s="16" t="s">
        <v>67</v>
      </c>
      <c r="C17" s="79">
        <v>927</v>
      </c>
      <c r="D17" s="79">
        <v>291</v>
      </c>
      <c r="E17" s="79">
        <v>62</v>
      </c>
      <c r="F17" s="79">
        <v>1280</v>
      </c>
      <c r="G17"/>
      <c r="H17"/>
      <c r="Y17" s="17"/>
    </row>
    <row r="18" spans="2:33" x14ac:dyDescent="0.25">
      <c r="B18"/>
      <c r="C18"/>
      <c r="D18"/>
      <c r="E18"/>
      <c r="F18"/>
      <c r="G18"/>
      <c r="H18"/>
      <c r="I18"/>
      <c r="Y18" s="17"/>
    </row>
    <row r="19" spans="2:33" x14ac:dyDescent="0.25">
      <c r="B19"/>
      <c r="C19"/>
      <c r="D19"/>
      <c r="E19"/>
      <c r="F19"/>
      <c r="G19"/>
      <c r="H19"/>
      <c r="I19"/>
    </row>
    <row r="20" spans="2:33" x14ac:dyDescent="0.25">
      <c r="B20"/>
      <c r="C20"/>
      <c r="D20"/>
      <c r="E20"/>
      <c r="F20"/>
      <c r="G20"/>
      <c r="H20"/>
      <c r="I20"/>
    </row>
    <row r="21" spans="2:33" x14ac:dyDescent="0.25">
      <c r="B21"/>
      <c r="C21"/>
      <c r="D21"/>
      <c r="E21"/>
      <c r="F21"/>
      <c r="G21"/>
      <c r="H21"/>
      <c r="I21"/>
    </row>
    <row r="22" spans="2:33" x14ac:dyDescent="0.25">
      <c r="B22"/>
      <c r="C22"/>
      <c r="D22"/>
      <c r="E22"/>
      <c r="F22"/>
      <c r="G22"/>
      <c r="H22"/>
      <c r="I22"/>
      <c r="AD22" s="97" t="s">
        <v>196</v>
      </c>
      <c r="AE22" s="97"/>
      <c r="AF22" s="97" t="s">
        <v>37</v>
      </c>
      <c r="AG22" s="97"/>
    </row>
    <row r="23" spans="2:33" x14ac:dyDescent="0.25">
      <c r="B23"/>
      <c r="C23"/>
      <c r="D23"/>
      <c r="E23"/>
      <c r="F23"/>
      <c r="G23"/>
      <c r="H23"/>
      <c r="I23"/>
      <c r="AC23" t="s">
        <v>93</v>
      </c>
      <c r="AD23" t="s">
        <v>124</v>
      </c>
      <c r="AE23" t="s">
        <v>200</v>
      </c>
      <c r="AF23" t="s">
        <v>124</v>
      </c>
      <c r="AG23" t="s">
        <v>200</v>
      </c>
    </row>
    <row r="24" spans="2:33" x14ac:dyDescent="0.25">
      <c r="B24" s="15" t="s">
        <v>17</v>
      </c>
      <c r="C24" s="16" t="s">
        <v>35</v>
      </c>
      <c r="F24"/>
      <c r="G24"/>
      <c r="H24"/>
      <c r="I24"/>
      <c r="AC24" s="16" t="s">
        <v>142</v>
      </c>
      <c r="AD24" s="16">
        <v>6</v>
      </c>
      <c r="AE24" s="16">
        <v>3</v>
      </c>
      <c r="AF24" s="16">
        <v>53</v>
      </c>
      <c r="AG24" s="16">
        <v>26</v>
      </c>
    </row>
    <row r="25" spans="2:33" x14ac:dyDescent="0.25">
      <c r="B25"/>
      <c r="C25"/>
      <c r="D25"/>
      <c r="E25"/>
      <c r="F25"/>
      <c r="G25"/>
      <c r="H25"/>
      <c r="I25"/>
      <c r="AC25" s="16" t="s">
        <v>199</v>
      </c>
      <c r="AD25" s="16">
        <v>4</v>
      </c>
      <c r="AE25" s="16">
        <v>0</v>
      </c>
      <c r="AF25" s="16">
        <v>34</v>
      </c>
      <c r="AG25" s="16">
        <v>12</v>
      </c>
    </row>
    <row r="26" spans="2:33" x14ac:dyDescent="0.25">
      <c r="B26" s="15" t="s">
        <v>68</v>
      </c>
      <c r="C26" s="15" t="s">
        <v>6640</v>
      </c>
      <c r="F26"/>
      <c r="G26"/>
      <c r="H26"/>
      <c r="I26"/>
      <c r="AC26" s="16" t="s">
        <v>146</v>
      </c>
      <c r="AD26" s="16">
        <v>4</v>
      </c>
      <c r="AE26" s="16">
        <v>2</v>
      </c>
      <c r="AF26" s="16">
        <v>80</v>
      </c>
      <c r="AG26" s="16">
        <v>24</v>
      </c>
    </row>
    <row r="27" spans="2:33" x14ac:dyDescent="0.25">
      <c r="B27" s="15" t="s">
        <v>93</v>
      </c>
      <c r="C27" s="16" t="s">
        <v>47</v>
      </c>
      <c r="D27" s="16" t="s">
        <v>30</v>
      </c>
      <c r="E27" s="16" t="s">
        <v>67</v>
      </c>
      <c r="F27"/>
      <c r="G27"/>
      <c r="H27"/>
      <c r="I27"/>
      <c r="AC27" s="16" t="s">
        <v>143</v>
      </c>
      <c r="AD27" s="16">
        <v>6</v>
      </c>
      <c r="AE27" s="16">
        <v>1</v>
      </c>
      <c r="AF27" s="16">
        <v>61</v>
      </c>
      <c r="AG27" s="16">
        <v>22</v>
      </c>
    </row>
    <row r="28" spans="2:33" x14ac:dyDescent="0.25">
      <c r="B28" s="16" t="s">
        <v>142</v>
      </c>
      <c r="C28" s="79">
        <v>24</v>
      </c>
      <c r="D28" s="79">
        <v>1</v>
      </c>
      <c r="E28" s="79">
        <v>25</v>
      </c>
      <c r="F28"/>
      <c r="G28"/>
      <c r="H28"/>
      <c r="I28"/>
      <c r="AC28" s="16" t="s">
        <v>144</v>
      </c>
      <c r="AD28" s="16">
        <v>3</v>
      </c>
      <c r="AE28" s="16">
        <v>1</v>
      </c>
      <c r="AF28" s="16">
        <v>72</v>
      </c>
      <c r="AG28" s="16">
        <v>25</v>
      </c>
    </row>
    <row r="29" spans="2:33" x14ac:dyDescent="0.25">
      <c r="B29" s="16" t="s">
        <v>739</v>
      </c>
      <c r="C29" s="79">
        <v>11</v>
      </c>
      <c r="D29" s="79">
        <v>5</v>
      </c>
      <c r="E29" s="79">
        <v>16</v>
      </c>
      <c r="F29"/>
      <c r="G29"/>
      <c r="H29"/>
      <c r="I29"/>
      <c r="AC29" s="16" t="s">
        <v>151</v>
      </c>
      <c r="AD29" s="16">
        <v>38</v>
      </c>
      <c r="AE29" s="16">
        <v>13</v>
      </c>
      <c r="AF29" s="16">
        <v>61</v>
      </c>
      <c r="AG29" s="16">
        <v>30</v>
      </c>
    </row>
    <row r="30" spans="2:33" x14ac:dyDescent="0.25">
      <c r="B30" s="16" t="s">
        <v>146</v>
      </c>
      <c r="C30" s="79">
        <v>24</v>
      </c>
      <c r="D30" s="79">
        <v>5</v>
      </c>
      <c r="E30" s="79">
        <v>29</v>
      </c>
      <c r="F30"/>
      <c r="G30"/>
      <c r="H30"/>
      <c r="I30"/>
      <c r="AC30" s="16" t="s">
        <v>165</v>
      </c>
      <c r="AD30" s="16">
        <v>91</v>
      </c>
      <c r="AE30" s="16">
        <v>30</v>
      </c>
      <c r="AF30" s="16">
        <v>108</v>
      </c>
      <c r="AG30" s="16">
        <v>39</v>
      </c>
    </row>
    <row r="31" spans="2:33" x14ac:dyDescent="0.25">
      <c r="B31" s="16" t="s">
        <v>143</v>
      </c>
      <c r="C31" s="79">
        <v>17</v>
      </c>
      <c r="D31" s="79">
        <v>4</v>
      </c>
      <c r="E31" s="79">
        <v>21</v>
      </c>
      <c r="F31"/>
      <c r="G31"/>
      <c r="H31"/>
      <c r="I31"/>
      <c r="AC31" s="16" t="s">
        <v>172</v>
      </c>
      <c r="AD31" s="16">
        <v>86</v>
      </c>
      <c r="AE31" s="16">
        <v>28</v>
      </c>
      <c r="AF31" s="16">
        <v>126</v>
      </c>
      <c r="AG31" s="16">
        <v>57</v>
      </c>
    </row>
    <row r="32" spans="2:33" x14ac:dyDescent="0.25">
      <c r="B32" s="16" t="s">
        <v>144</v>
      </c>
      <c r="C32" s="79">
        <v>31</v>
      </c>
      <c r="D32" s="79">
        <v>9</v>
      </c>
      <c r="E32" s="79">
        <v>40</v>
      </c>
      <c r="F32"/>
      <c r="G32"/>
      <c r="H32"/>
      <c r="I32"/>
      <c r="AC32" s="16" t="s">
        <v>177</v>
      </c>
      <c r="AD32" s="16">
        <v>24</v>
      </c>
      <c r="AE32" s="16">
        <v>19</v>
      </c>
      <c r="AF32" s="16">
        <v>103</v>
      </c>
      <c r="AG32" s="16">
        <v>45</v>
      </c>
    </row>
    <row r="33" spans="2:33" x14ac:dyDescent="0.25">
      <c r="B33" s="16" t="s">
        <v>151</v>
      </c>
      <c r="C33" s="79">
        <v>44</v>
      </c>
      <c r="D33" s="79">
        <v>16</v>
      </c>
      <c r="E33" s="79">
        <v>60</v>
      </c>
      <c r="F33"/>
      <c r="G33"/>
      <c r="H33"/>
      <c r="I33"/>
      <c r="AC33" s="16" t="s">
        <v>181</v>
      </c>
      <c r="AD33" s="16">
        <v>9</v>
      </c>
      <c r="AE33" s="16">
        <v>2</v>
      </c>
      <c r="AF33" s="16">
        <v>91</v>
      </c>
      <c r="AG33" s="16">
        <v>47</v>
      </c>
    </row>
    <row r="34" spans="2:33" x14ac:dyDescent="0.25">
      <c r="B34" s="16" t="s">
        <v>165</v>
      </c>
      <c r="C34" s="79">
        <v>77</v>
      </c>
      <c r="D34" s="79">
        <v>30</v>
      </c>
      <c r="E34" s="79">
        <v>107</v>
      </c>
      <c r="F34"/>
      <c r="G34"/>
      <c r="H34"/>
      <c r="I34"/>
      <c r="AC34" s="16" t="s">
        <v>182</v>
      </c>
      <c r="AD34" s="16">
        <v>4</v>
      </c>
      <c r="AE34" s="16">
        <v>2</v>
      </c>
      <c r="AF34" s="16">
        <v>60</v>
      </c>
      <c r="AG34" s="16">
        <v>21</v>
      </c>
    </row>
    <row r="35" spans="2:33" x14ac:dyDescent="0.25">
      <c r="B35" s="16" t="s">
        <v>172</v>
      </c>
      <c r="C35" s="79">
        <v>63</v>
      </c>
      <c r="D35" s="79">
        <v>20</v>
      </c>
      <c r="E35" s="79">
        <v>83</v>
      </c>
      <c r="F35"/>
      <c r="G35"/>
      <c r="H35"/>
      <c r="I35"/>
      <c r="AC35" s="16" t="s">
        <v>186</v>
      </c>
      <c r="AD35" s="16">
        <v>4</v>
      </c>
      <c r="AE35" s="16">
        <v>2</v>
      </c>
      <c r="AF35" s="16">
        <v>39</v>
      </c>
      <c r="AG35" s="16">
        <v>21</v>
      </c>
    </row>
    <row r="36" spans="2:33" x14ac:dyDescent="0.25">
      <c r="B36" s="16" t="s">
        <v>177</v>
      </c>
      <c r="C36" s="79">
        <v>39</v>
      </c>
      <c r="D36" s="79">
        <v>9</v>
      </c>
      <c r="E36" s="79">
        <v>48</v>
      </c>
      <c r="F36"/>
      <c r="G36"/>
      <c r="H36"/>
      <c r="I36"/>
    </row>
    <row r="37" spans="2:33" x14ac:dyDescent="0.25">
      <c r="B37" s="16" t="s">
        <v>181</v>
      </c>
      <c r="C37" s="79">
        <v>37</v>
      </c>
      <c r="D37" s="79">
        <v>14</v>
      </c>
      <c r="E37" s="79">
        <v>51</v>
      </c>
      <c r="F37"/>
      <c r="G37"/>
      <c r="H37"/>
      <c r="I37"/>
    </row>
    <row r="38" spans="2:33" x14ac:dyDescent="0.25">
      <c r="B38" s="16" t="s">
        <v>182</v>
      </c>
      <c r="C38" s="79">
        <v>18</v>
      </c>
      <c r="D38" s="79">
        <v>1</v>
      </c>
      <c r="E38" s="79">
        <v>19</v>
      </c>
      <c r="F38"/>
      <c r="G38"/>
      <c r="H38"/>
      <c r="I38"/>
    </row>
    <row r="39" spans="2:33" x14ac:dyDescent="0.25">
      <c r="B39" s="16" t="s">
        <v>186</v>
      </c>
      <c r="C39" s="79">
        <v>28</v>
      </c>
      <c r="D39" s="79">
        <v>6</v>
      </c>
      <c r="E39" s="79">
        <v>34</v>
      </c>
      <c r="F39"/>
      <c r="G39"/>
      <c r="H39"/>
      <c r="I39"/>
      <c r="AD39" s="97" t="s">
        <v>37</v>
      </c>
      <c r="AE39" s="97"/>
    </row>
    <row r="40" spans="2:33" x14ac:dyDescent="0.25">
      <c r="B40" s="16" t="s">
        <v>67</v>
      </c>
      <c r="C40" s="79">
        <v>413</v>
      </c>
      <c r="D40" s="79">
        <v>120</v>
      </c>
      <c r="E40" s="79">
        <v>533</v>
      </c>
      <c r="F40"/>
      <c r="G40"/>
      <c r="H40"/>
      <c r="I40"/>
      <c r="AC40" t="s">
        <v>93</v>
      </c>
      <c r="AD40" t="s">
        <v>124</v>
      </c>
      <c r="AE40" t="s">
        <v>200</v>
      </c>
    </row>
    <row r="41" spans="2:33" x14ac:dyDescent="0.25">
      <c r="B41"/>
      <c r="C41"/>
      <c r="D41"/>
      <c r="E41"/>
      <c r="F41"/>
      <c r="AC41" s="16" t="s">
        <v>142</v>
      </c>
      <c r="AD41" s="16">
        <v>53</v>
      </c>
      <c r="AE41" s="16">
        <v>26</v>
      </c>
    </row>
    <row r="42" spans="2:33" x14ac:dyDescent="0.25">
      <c r="B42"/>
      <c r="C42"/>
      <c r="D42"/>
      <c r="E42"/>
      <c r="F42"/>
      <c r="AC42" s="16" t="s">
        <v>199</v>
      </c>
      <c r="AD42" s="16">
        <v>34</v>
      </c>
      <c r="AE42" s="16">
        <v>12</v>
      </c>
    </row>
    <row r="43" spans="2:33" ht="26.25" x14ac:dyDescent="0.4">
      <c r="B43"/>
      <c r="C43"/>
      <c r="D43"/>
      <c r="E43"/>
      <c r="F43"/>
      <c r="G43" s="39"/>
      <c r="H43" s="39"/>
      <c r="I43" s="39"/>
      <c r="K43" s="39"/>
      <c r="L43" s="39"/>
      <c r="M43" s="39"/>
      <c r="AC43" s="16" t="s">
        <v>146</v>
      </c>
      <c r="AD43" s="16">
        <v>80</v>
      </c>
      <c r="AE43" s="16">
        <v>24</v>
      </c>
    </row>
    <row r="44" spans="2:33" x14ac:dyDescent="0.25">
      <c r="B44"/>
      <c r="C44"/>
      <c r="D44"/>
      <c r="E44"/>
      <c r="F44"/>
      <c r="G44" s="40"/>
      <c r="H44" s="40"/>
      <c r="I44" s="40"/>
      <c r="J44" s="40"/>
      <c r="K44" s="40"/>
      <c r="L44" s="40"/>
      <c r="M44" s="40"/>
      <c r="N44" s="40"/>
      <c r="AC44" s="16" t="s">
        <v>143</v>
      </c>
      <c r="AD44" s="16">
        <v>61</v>
      </c>
      <c r="AE44" s="16">
        <v>22</v>
      </c>
    </row>
    <row r="45" spans="2:33" x14ac:dyDescent="0.25">
      <c r="B45"/>
      <c r="C45"/>
      <c r="D45"/>
      <c r="E45"/>
      <c r="F45"/>
      <c r="G45"/>
      <c r="H45"/>
      <c r="I45"/>
      <c r="N45" s="15" t="s">
        <v>21</v>
      </c>
      <c r="O45" s="16" t="s">
        <v>161</v>
      </c>
      <c r="AC45" s="16" t="s">
        <v>144</v>
      </c>
      <c r="AD45" s="16">
        <v>72</v>
      </c>
      <c r="AE45" s="16">
        <v>25</v>
      </c>
    </row>
    <row r="46" spans="2:33" x14ac:dyDescent="0.25">
      <c r="B46" s="15" t="s">
        <v>17</v>
      </c>
      <c r="C46" s="16" t="s">
        <v>91</v>
      </c>
      <c r="D46"/>
      <c r="E46"/>
      <c r="F46"/>
      <c r="G46"/>
      <c r="H46"/>
      <c r="I46" s="15" t="s">
        <v>21</v>
      </c>
      <c r="J46" s="16" t="s">
        <v>66</v>
      </c>
      <c r="K46" s="16"/>
      <c r="L46" s="16"/>
      <c r="N46" s="15" t="s">
        <v>17</v>
      </c>
      <c r="O46" s="16" t="s">
        <v>35</v>
      </c>
      <c r="AC46" s="16" t="s">
        <v>151</v>
      </c>
      <c r="AD46" s="16">
        <v>61</v>
      </c>
      <c r="AE46" s="16">
        <v>30</v>
      </c>
    </row>
    <row r="47" spans="2:33" x14ac:dyDescent="0.25">
      <c r="B47" s="15" t="s">
        <v>21</v>
      </c>
      <c r="C47" s="16" t="s">
        <v>66</v>
      </c>
      <c r="G47"/>
      <c r="H47"/>
      <c r="I47"/>
      <c r="AC47" s="16" t="s">
        <v>165</v>
      </c>
      <c r="AD47" s="16">
        <v>108</v>
      </c>
      <c r="AE47" s="16">
        <v>39</v>
      </c>
    </row>
    <row r="48" spans="2:33" x14ac:dyDescent="0.25">
      <c r="B48"/>
      <c r="C48"/>
      <c r="D48"/>
      <c r="E48"/>
      <c r="F48"/>
      <c r="G48"/>
      <c r="H48"/>
      <c r="I48" s="15" t="s">
        <v>93</v>
      </c>
      <c r="J48" s="16" t="s">
        <v>68</v>
      </c>
      <c r="N48" s="15" t="s">
        <v>93</v>
      </c>
      <c r="O48" s="16" t="s">
        <v>68</v>
      </c>
      <c r="AC48" s="16" t="s">
        <v>172</v>
      </c>
      <c r="AD48" s="16">
        <v>126</v>
      </c>
      <c r="AE48" s="16">
        <v>57</v>
      </c>
    </row>
    <row r="49" spans="2:31" x14ac:dyDescent="0.25">
      <c r="B49" s="15" t="s">
        <v>68</v>
      </c>
      <c r="C49" s="15" t="s">
        <v>6640</v>
      </c>
      <c r="F49" s="16"/>
      <c r="G49"/>
      <c r="H49"/>
      <c r="I49" s="16" t="s">
        <v>142</v>
      </c>
      <c r="J49" s="79">
        <v>4</v>
      </c>
      <c r="N49" s="16" t="s">
        <v>142</v>
      </c>
      <c r="O49" s="79">
        <v>22</v>
      </c>
      <c r="AC49" s="16" t="s">
        <v>177</v>
      </c>
      <c r="AD49" s="16">
        <v>103</v>
      </c>
      <c r="AE49" s="16">
        <v>45</v>
      </c>
    </row>
    <row r="50" spans="2:31" x14ac:dyDescent="0.25">
      <c r="B50" s="15" t="s">
        <v>93</v>
      </c>
      <c r="C50" s="16" t="s">
        <v>47</v>
      </c>
      <c r="D50" s="16" t="s">
        <v>30</v>
      </c>
      <c r="E50" s="16" t="s">
        <v>148</v>
      </c>
      <c r="F50" s="16" t="s">
        <v>67</v>
      </c>
      <c r="G50"/>
      <c r="H50"/>
      <c r="I50" s="16" t="s">
        <v>146</v>
      </c>
      <c r="J50" s="79">
        <v>2</v>
      </c>
      <c r="N50" s="16" t="s">
        <v>739</v>
      </c>
      <c r="O50" s="79">
        <v>16</v>
      </c>
      <c r="AC50" s="16" t="s">
        <v>181</v>
      </c>
      <c r="AD50" s="16">
        <v>91</v>
      </c>
      <c r="AE50" s="16">
        <v>47</v>
      </c>
    </row>
    <row r="51" spans="2:31" x14ac:dyDescent="0.25">
      <c r="B51" s="16" t="s">
        <v>142</v>
      </c>
      <c r="C51" s="79">
        <v>3</v>
      </c>
      <c r="D51" s="79">
        <v>1</v>
      </c>
      <c r="E51" s="79"/>
      <c r="F51" s="79">
        <v>4</v>
      </c>
      <c r="G51"/>
      <c r="H51"/>
      <c r="I51" s="16" t="s">
        <v>143</v>
      </c>
      <c r="J51" s="79">
        <v>2</v>
      </c>
      <c r="N51" s="16" t="s">
        <v>146</v>
      </c>
      <c r="O51" s="79">
        <v>29</v>
      </c>
      <c r="AC51" s="16" t="s">
        <v>182</v>
      </c>
      <c r="AD51" s="16">
        <v>60</v>
      </c>
      <c r="AE51" s="16">
        <v>21</v>
      </c>
    </row>
    <row r="52" spans="2:31" x14ac:dyDescent="0.25">
      <c r="B52" s="16" t="s">
        <v>146</v>
      </c>
      <c r="C52" s="79">
        <v>1</v>
      </c>
      <c r="D52" s="79">
        <v>1</v>
      </c>
      <c r="E52" s="79"/>
      <c r="F52" s="79">
        <v>2</v>
      </c>
      <c r="G52"/>
      <c r="H52"/>
      <c r="I52" s="16" t="s">
        <v>144</v>
      </c>
      <c r="J52" s="79">
        <v>8</v>
      </c>
      <c r="N52" s="16" t="s">
        <v>143</v>
      </c>
      <c r="O52" s="79">
        <v>21</v>
      </c>
      <c r="AC52" s="16" t="s">
        <v>186</v>
      </c>
      <c r="AD52" s="16">
        <v>39</v>
      </c>
      <c r="AE52" s="16">
        <v>21</v>
      </c>
    </row>
    <row r="53" spans="2:31" x14ac:dyDescent="0.25">
      <c r="B53" s="16" t="s">
        <v>143</v>
      </c>
      <c r="C53" s="79"/>
      <c r="D53" s="79">
        <v>2</v>
      </c>
      <c r="E53" s="79"/>
      <c r="F53" s="79">
        <v>2</v>
      </c>
      <c r="G53"/>
      <c r="H53"/>
      <c r="I53" s="16" t="s">
        <v>151</v>
      </c>
      <c r="J53" s="79">
        <v>41</v>
      </c>
      <c r="N53" s="16" t="s">
        <v>144</v>
      </c>
      <c r="O53" s="79">
        <v>39</v>
      </c>
    </row>
    <row r="54" spans="2:31" x14ac:dyDescent="0.25">
      <c r="B54" s="16" t="s">
        <v>144</v>
      </c>
      <c r="C54" s="79">
        <v>4</v>
      </c>
      <c r="D54" s="79">
        <v>4</v>
      </c>
      <c r="E54" s="79"/>
      <c r="F54" s="79">
        <v>8</v>
      </c>
      <c r="G54"/>
      <c r="H54"/>
      <c r="I54" s="16" t="s">
        <v>165</v>
      </c>
      <c r="J54" s="79">
        <v>83</v>
      </c>
      <c r="N54" s="16" t="s">
        <v>151</v>
      </c>
      <c r="O54" s="79">
        <v>49</v>
      </c>
    </row>
    <row r="55" spans="2:31" x14ac:dyDescent="0.25">
      <c r="B55" s="16" t="s">
        <v>151</v>
      </c>
      <c r="C55" s="79">
        <v>22</v>
      </c>
      <c r="D55" s="79">
        <v>10</v>
      </c>
      <c r="E55" s="79">
        <v>9</v>
      </c>
      <c r="F55" s="79">
        <v>41</v>
      </c>
      <c r="G55"/>
      <c r="H55"/>
      <c r="I55" s="16" t="s">
        <v>172</v>
      </c>
      <c r="J55" s="79">
        <v>134</v>
      </c>
      <c r="N55" s="16" t="s">
        <v>165</v>
      </c>
      <c r="O55" s="79">
        <v>73</v>
      </c>
    </row>
    <row r="56" spans="2:31" x14ac:dyDescent="0.25">
      <c r="B56" s="16" t="s">
        <v>165</v>
      </c>
      <c r="C56" s="79">
        <v>55</v>
      </c>
      <c r="D56" s="79">
        <v>28</v>
      </c>
      <c r="E56" s="79"/>
      <c r="F56" s="79">
        <v>83</v>
      </c>
      <c r="G56"/>
      <c r="H56"/>
      <c r="I56" s="16" t="s">
        <v>177</v>
      </c>
      <c r="J56" s="79">
        <v>25</v>
      </c>
      <c r="N56" s="16" t="s">
        <v>172</v>
      </c>
      <c r="O56" s="79">
        <v>53</v>
      </c>
    </row>
    <row r="57" spans="2:31" x14ac:dyDescent="0.25">
      <c r="B57" s="16" t="s">
        <v>172</v>
      </c>
      <c r="C57" s="79">
        <v>83</v>
      </c>
      <c r="D57" s="79">
        <v>29</v>
      </c>
      <c r="E57" s="79">
        <v>22</v>
      </c>
      <c r="F57" s="79">
        <v>134</v>
      </c>
      <c r="G57"/>
      <c r="H57"/>
      <c r="I57" s="16" t="s">
        <v>181</v>
      </c>
      <c r="J57" s="79">
        <v>11</v>
      </c>
      <c r="N57" s="16" t="s">
        <v>177</v>
      </c>
      <c r="O57" s="79">
        <v>39</v>
      </c>
    </row>
    <row r="58" spans="2:31" x14ac:dyDescent="0.25">
      <c r="B58" s="16" t="s">
        <v>177</v>
      </c>
      <c r="C58" s="79">
        <v>19</v>
      </c>
      <c r="D58" s="79">
        <v>6</v>
      </c>
      <c r="E58" s="79"/>
      <c r="F58" s="79">
        <v>25</v>
      </c>
      <c r="G58"/>
      <c r="H58"/>
      <c r="I58" s="16" t="s">
        <v>182</v>
      </c>
      <c r="J58" s="79">
        <v>5</v>
      </c>
      <c r="N58" s="16" t="s">
        <v>181</v>
      </c>
      <c r="O58" s="79">
        <v>45</v>
      </c>
    </row>
    <row r="59" spans="2:31" x14ac:dyDescent="0.25">
      <c r="B59" s="16" t="s">
        <v>181</v>
      </c>
      <c r="C59" s="79">
        <v>6</v>
      </c>
      <c r="D59" s="79">
        <v>5</v>
      </c>
      <c r="E59" s="79"/>
      <c r="F59" s="79">
        <v>11</v>
      </c>
      <c r="G59"/>
      <c r="H59"/>
      <c r="I59" s="16" t="s">
        <v>186</v>
      </c>
      <c r="J59" s="79">
        <v>4</v>
      </c>
      <c r="N59" s="16" t="s">
        <v>182</v>
      </c>
      <c r="O59" s="79">
        <v>15</v>
      </c>
    </row>
    <row r="60" spans="2:31" x14ac:dyDescent="0.25">
      <c r="B60" s="16" t="s">
        <v>182</v>
      </c>
      <c r="C60" s="79">
        <v>5</v>
      </c>
      <c r="D60" s="79"/>
      <c r="E60" s="79"/>
      <c r="F60" s="79">
        <v>5</v>
      </c>
      <c r="G60"/>
      <c r="H60"/>
      <c r="I60" s="16" t="s">
        <v>67</v>
      </c>
      <c r="J60" s="79">
        <v>319</v>
      </c>
      <c r="N60" s="16" t="s">
        <v>186</v>
      </c>
      <c r="O60" s="79">
        <v>32</v>
      </c>
    </row>
    <row r="61" spans="2:31" x14ac:dyDescent="0.25">
      <c r="B61" s="16" t="s">
        <v>186</v>
      </c>
      <c r="C61" s="79">
        <v>4</v>
      </c>
      <c r="D61" s="79"/>
      <c r="E61" s="79"/>
      <c r="F61" s="79">
        <v>4</v>
      </c>
      <c r="G61"/>
      <c r="H61"/>
      <c r="I61"/>
      <c r="N61" s="16" t="s">
        <v>67</v>
      </c>
      <c r="O61" s="79">
        <v>433</v>
      </c>
    </row>
    <row r="62" spans="2:31" x14ac:dyDescent="0.25">
      <c r="B62" s="16" t="s">
        <v>67</v>
      </c>
      <c r="C62" s="79">
        <v>202</v>
      </c>
      <c r="D62" s="79">
        <v>86</v>
      </c>
      <c r="E62" s="79">
        <v>31</v>
      </c>
      <c r="F62" s="79">
        <v>319</v>
      </c>
      <c r="G62"/>
      <c r="H62"/>
      <c r="I62"/>
    </row>
    <row r="63" spans="2:31" x14ac:dyDescent="0.25">
      <c r="B63"/>
      <c r="C63"/>
      <c r="D63"/>
      <c r="E63"/>
      <c r="F63"/>
      <c r="G63"/>
      <c r="H63"/>
      <c r="I63"/>
    </row>
    <row r="64" spans="2:31" x14ac:dyDescent="0.25">
      <c r="B64"/>
      <c r="C64"/>
      <c r="D64"/>
      <c r="E64"/>
      <c r="F64"/>
      <c r="G64"/>
      <c r="H64"/>
      <c r="I64"/>
    </row>
    <row r="65" spans="2:15" x14ac:dyDescent="0.25">
      <c r="B65"/>
      <c r="C65"/>
      <c r="D65"/>
      <c r="E65"/>
      <c r="F65"/>
      <c r="G65"/>
      <c r="H65"/>
      <c r="I65"/>
    </row>
    <row r="66" spans="2:15" x14ac:dyDescent="0.25">
      <c r="B66"/>
      <c r="C66"/>
      <c r="D66"/>
      <c r="E66"/>
      <c r="F66"/>
      <c r="G66"/>
      <c r="H66"/>
      <c r="I66" s="19" t="s">
        <v>93</v>
      </c>
      <c r="J66" s="19" t="s">
        <v>124</v>
      </c>
      <c r="K66" s="19" t="s">
        <v>198</v>
      </c>
      <c r="M66" s="19" t="s">
        <v>93</v>
      </c>
      <c r="N66" s="19" t="s">
        <v>196</v>
      </c>
      <c r="O66" s="19" t="s">
        <v>6631</v>
      </c>
    </row>
    <row r="67" spans="2:15" x14ac:dyDescent="0.25">
      <c r="B67"/>
      <c r="C67"/>
      <c r="D67"/>
      <c r="E67"/>
      <c r="F67"/>
      <c r="G67"/>
      <c r="H67"/>
      <c r="I67" s="16" t="s">
        <v>142</v>
      </c>
      <c r="J67" s="79">
        <v>52</v>
      </c>
      <c r="K67" s="79">
        <v>25</v>
      </c>
      <c r="M67" s="16" t="s">
        <v>142</v>
      </c>
      <c r="N67" s="79">
        <v>22</v>
      </c>
      <c r="O67" s="79">
        <v>3</v>
      </c>
    </row>
    <row r="68" spans="2:15" x14ac:dyDescent="0.25">
      <c r="B68"/>
      <c r="C68"/>
      <c r="D68"/>
      <c r="E68"/>
      <c r="F68"/>
      <c r="G68"/>
      <c r="H68"/>
      <c r="I68" s="16" t="s">
        <v>739</v>
      </c>
      <c r="J68" s="79">
        <v>44</v>
      </c>
      <c r="K68" s="79">
        <v>16</v>
      </c>
      <c r="M68" s="16" t="s">
        <v>739</v>
      </c>
      <c r="N68" s="79">
        <v>16</v>
      </c>
      <c r="O68" s="79">
        <v>0</v>
      </c>
    </row>
    <row r="69" spans="2:15" x14ac:dyDescent="0.25">
      <c r="B69"/>
      <c r="C69"/>
      <c r="D69"/>
      <c r="E69"/>
      <c r="F69"/>
      <c r="G69"/>
      <c r="H69"/>
      <c r="I69" s="16" t="s">
        <v>146</v>
      </c>
      <c r="J69" s="79">
        <v>63</v>
      </c>
      <c r="K69" s="79">
        <v>29</v>
      </c>
      <c r="M69" s="16" t="s">
        <v>146</v>
      </c>
      <c r="N69" s="79">
        <v>29</v>
      </c>
      <c r="O69" s="79">
        <v>0</v>
      </c>
    </row>
    <row r="70" spans="2:15" x14ac:dyDescent="0.25">
      <c r="B70"/>
      <c r="C70"/>
      <c r="D70"/>
      <c r="E70"/>
      <c r="F70"/>
      <c r="G70"/>
      <c r="H70"/>
      <c r="I70" s="16" t="s">
        <v>143</v>
      </c>
      <c r="J70" s="79">
        <v>61</v>
      </c>
      <c r="K70" s="79">
        <v>21</v>
      </c>
      <c r="M70" s="16" t="s">
        <v>143</v>
      </c>
      <c r="N70" s="79">
        <v>21</v>
      </c>
      <c r="O70" s="79">
        <v>0</v>
      </c>
    </row>
    <row r="71" spans="2:15" x14ac:dyDescent="0.25">
      <c r="B71"/>
      <c r="C71"/>
      <c r="D71"/>
      <c r="E71"/>
      <c r="F71"/>
      <c r="G71"/>
      <c r="H71"/>
      <c r="I71" s="16" t="s">
        <v>144</v>
      </c>
      <c r="J71" s="79">
        <v>90</v>
      </c>
      <c r="K71" s="79">
        <v>40</v>
      </c>
      <c r="M71" s="16" t="s">
        <v>144</v>
      </c>
      <c r="N71" s="79">
        <v>39</v>
      </c>
      <c r="O71" s="79">
        <v>1</v>
      </c>
    </row>
    <row r="72" spans="2:15" x14ac:dyDescent="0.25">
      <c r="B72" s="15" t="s">
        <v>17</v>
      </c>
      <c r="C72" s="16" t="s">
        <v>35</v>
      </c>
      <c r="D72"/>
      <c r="E72"/>
      <c r="F72"/>
      <c r="G72"/>
      <c r="H72"/>
      <c r="I72" s="16" t="s">
        <v>151</v>
      </c>
      <c r="J72" s="79">
        <v>143</v>
      </c>
      <c r="K72" s="79">
        <v>60</v>
      </c>
      <c r="M72" s="16" t="s">
        <v>151</v>
      </c>
      <c r="N72" s="79">
        <v>49</v>
      </c>
      <c r="O72" s="79">
        <v>11</v>
      </c>
    </row>
    <row r="73" spans="2:15" x14ac:dyDescent="0.25">
      <c r="B73" s="15" t="s">
        <v>21</v>
      </c>
      <c r="C73" s="16" t="s">
        <v>161</v>
      </c>
      <c r="F73"/>
      <c r="G73"/>
      <c r="H73"/>
      <c r="I73" s="16" t="s">
        <v>165</v>
      </c>
      <c r="J73" s="79">
        <v>212</v>
      </c>
      <c r="K73" s="79">
        <v>107</v>
      </c>
      <c r="M73" s="16" t="s">
        <v>165</v>
      </c>
      <c r="N73" s="79">
        <v>73</v>
      </c>
      <c r="O73" s="79">
        <v>34</v>
      </c>
    </row>
    <row r="74" spans="2:15" x14ac:dyDescent="0.25">
      <c r="B74"/>
      <c r="C74"/>
      <c r="D74"/>
      <c r="E74"/>
      <c r="F74"/>
      <c r="G74"/>
      <c r="H74"/>
      <c r="I74" s="16" t="s">
        <v>172</v>
      </c>
      <c r="J74" s="79">
        <v>309</v>
      </c>
      <c r="K74" s="79">
        <v>83</v>
      </c>
      <c r="M74" s="16" t="s">
        <v>172</v>
      </c>
      <c r="N74" s="79">
        <v>53</v>
      </c>
      <c r="O74" s="79">
        <v>30</v>
      </c>
    </row>
    <row r="75" spans="2:15" x14ac:dyDescent="0.25">
      <c r="B75" s="15" t="s">
        <v>68</v>
      </c>
      <c r="C75" s="15" t="s">
        <v>6640</v>
      </c>
      <c r="F75"/>
      <c r="G75"/>
      <c r="H75"/>
      <c r="I75" s="16" t="s">
        <v>177</v>
      </c>
      <c r="J75" s="79">
        <v>104</v>
      </c>
      <c r="K75" s="79">
        <v>48</v>
      </c>
      <c r="M75" s="16" t="s">
        <v>177</v>
      </c>
      <c r="N75" s="79">
        <v>39</v>
      </c>
      <c r="O75" s="79">
        <v>9</v>
      </c>
    </row>
    <row r="76" spans="2:15" x14ac:dyDescent="0.25">
      <c r="B76" s="15" t="s">
        <v>93</v>
      </c>
      <c r="C76" s="16" t="s">
        <v>47</v>
      </c>
      <c r="D76" s="16" t="s">
        <v>30</v>
      </c>
      <c r="E76" s="16" t="s">
        <v>67</v>
      </c>
      <c r="F76"/>
      <c r="G76"/>
      <c r="H76"/>
      <c r="I76" s="16" t="s">
        <v>181</v>
      </c>
      <c r="J76" s="79">
        <v>80</v>
      </c>
      <c r="K76" s="79">
        <v>51</v>
      </c>
      <c r="M76" s="16" t="s">
        <v>181</v>
      </c>
      <c r="N76" s="79">
        <v>45</v>
      </c>
      <c r="O76" s="79">
        <v>6</v>
      </c>
    </row>
    <row r="77" spans="2:15" x14ac:dyDescent="0.25">
      <c r="B77" s="16" t="s">
        <v>142</v>
      </c>
      <c r="C77" s="79">
        <v>22</v>
      </c>
      <c r="D77" s="79"/>
      <c r="E77" s="79">
        <v>22</v>
      </c>
      <c r="F77"/>
      <c r="G77"/>
      <c r="H77"/>
      <c r="I77" s="16" t="s">
        <v>182</v>
      </c>
      <c r="J77" s="79">
        <v>48</v>
      </c>
      <c r="K77" s="79">
        <v>19</v>
      </c>
      <c r="M77" s="16" t="s">
        <v>182</v>
      </c>
      <c r="N77" s="79">
        <v>15</v>
      </c>
      <c r="O77" s="79">
        <v>4</v>
      </c>
    </row>
    <row r="78" spans="2:15" x14ac:dyDescent="0.25">
      <c r="B78" s="16" t="s">
        <v>739</v>
      </c>
      <c r="C78" s="79">
        <v>11</v>
      </c>
      <c r="D78" s="79">
        <v>5</v>
      </c>
      <c r="E78" s="79">
        <v>16</v>
      </c>
      <c r="F78"/>
      <c r="G78"/>
      <c r="H78"/>
      <c r="I78" s="16" t="s">
        <v>186</v>
      </c>
      <c r="J78" s="79">
        <v>73</v>
      </c>
      <c r="K78" s="79">
        <v>33</v>
      </c>
      <c r="M78" s="16" t="s">
        <v>186</v>
      </c>
      <c r="N78" s="79">
        <v>31</v>
      </c>
      <c r="O78" s="79">
        <v>2</v>
      </c>
    </row>
    <row r="79" spans="2:15" x14ac:dyDescent="0.25">
      <c r="B79" s="16" t="s">
        <v>146</v>
      </c>
      <c r="C79" s="79">
        <v>24</v>
      </c>
      <c r="D79" s="79">
        <v>5</v>
      </c>
      <c r="E79" s="79">
        <v>29</v>
      </c>
      <c r="F79"/>
      <c r="G79"/>
      <c r="H79"/>
      <c r="I79"/>
      <c r="J79">
        <f>SUM(J67:J78)</f>
        <v>1279</v>
      </c>
      <c r="K79">
        <f>SUM(K67:K78)</f>
        <v>532</v>
      </c>
    </row>
    <row r="80" spans="2:15" x14ac:dyDescent="0.25">
      <c r="B80" s="16" t="s">
        <v>143</v>
      </c>
      <c r="C80" s="79">
        <v>17</v>
      </c>
      <c r="D80" s="79">
        <v>4</v>
      </c>
      <c r="E80" s="79">
        <v>21</v>
      </c>
      <c r="F80"/>
      <c r="G80"/>
      <c r="H80"/>
      <c r="I80"/>
    </row>
    <row r="81" spans="2:9" x14ac:dyDescent="0.25">
      <c r="B81" s="16" t="s">
        <v>144</v>
      </c>
      <c r="C81" s="79">
        <v>30</v>
      </c>
      <c r="D81" s="79">
        <v>9</v>
      </c>
      <c r="E81" s="79">
        <v>39</v>
      </c>
      <c r="F81"/>
      <c r="G81"/>
      <c r="H81"/>
      <c r="I81"/>
    </row>
    <row r="82" spans="2:9" x14ac:dyDescent="0.25">
      <c r="B82" s="16" t="s">
        <v>151</v>
      </c>
      <c r="C82" s="79">
        <v>37</v>
      </c>
      <c r="D82" s="79">
        <v>12</v>
      </c>
      <c r="E82" s="79">
        <v>49</v>
      </c>
      <c r="F82"/>
      <c r="G82"/>
      <c r="H82"/>
      <c r="I82"/>
    </row>
    <row r="83" spans="2:9" x14ac:dyDescent="0.25">
      <c r="B83" s="16" t="s">
        <v>165</v>
      </c>
      <c r="C83" s="79">
        <v>54</v>
      </c>
      <c r="D83" s="79">
        <v>19</v>
      </c>
      <c r="E83" s="79">
        <v>73</v>
      </c>
      <c r="F83"/>
      <c r="G83"/>
      <c r="H83"/>
      <c r="I83"/>
    </row>
    <row r="84" spans="2:9" x14ac:dyDescent="0.25">
      <c r="B84" s="16" t="s">
        <v>172</v>
      </c>
      <c r="C84" s="79">
        <v>39</v>
      </c>
      <c r="D84" s="79">
        <v>14</v>
      </c>
      <c r="E84" s="79">
        <v>53</v>
      </c>
      <c r="F84"/>
      <c r="G84"/>
      <c r="H84"/>
      <c r="I84"/>
    </row>
    <row r="85" spans="2:9" x14ac:dyDescent="0.25">
      <c r="B85" s="16" t="s">
        <v>177</v>
      </c>
      <c r="C85" s="79">
        <v>32</v>
      </c>
      <c r="D85" s="79">
        <v>7</v>
      </c>
      <c r="E85" s="79">
        <v>39</v>
      </c>
      <c r="F85"/>
      <c r="G85"/>
      <c r="H85"/>
      <c r="I85"/>
    </row>
    <row r="86" spans="2:9" x14ac:dyDescent="0.25">
      <c r="B86" s="16" t="s">
        <v>181</v>
      </c>
      <c r="C86" s="79">
        <v>33</v>
      </c>
      <c r="D86" s="79">
        <v>12</v>
      </c>
      <c r="E86" s="79">
        <v>45</v>
      </c>
      <c r="F86"/>
      <c r="G86"/>
      <c r="H86"/>
      <c r="I86"/>
    </row>
    <row r="87" spans="2:9" x14ac:dyDescent="0.25">
      <c r="B87" s="16" t="s">
        <v>182</v>
      </c>
      <c r="C87" s="79">
        <v>14</v>
      </c>
      <c r="D87" s="79">
        <v>1</v>
      </c>
      <c r="E87" s="79">
        <v>15</v>
      </c>
      <c r="F87"/>
      <c r="G87"/>
      <c r="H87"/>
      <c r="I87"/>
    </row>
    <row r="88" spans="2:9" x14ac:dyDescent="0.25">
      <c r="B88" s="16" t="s">
        <v>186</v>
      </c>
      <c r="C88" s="79">
        <v>26</v>
      </c>
      <c r="D88" s="79">
        <v>6</v>
      </c>
      <c r="E88" s="79">
        <v>32</v>
      </c>
      <c r="F88"/>
      <c r="G88"/>
      <c r="H88"/>
      <c r="I88"/>
    </row>
    <row r="89" spans="2:9" x14ac:dyDescent="0.25">
      <c r="B89" s="16" t="s">
        <v>67</v>
      </c>
      <c r="C89" s="79">
        <v>339</v>
      </c>
      <c r="D89" s="79">
        <v>94</v>
      </c>
      <c r="E89" s="79">
        <v>433</v>
      </c>
      <c r="F89"/>
      <c r="G89"/>
      <c r="H89"/>
      <c r="I89"/>
    </row>
    <row r="90" spans="2:9" x14ac:dyDescent="0.25">
      <c r="B90"/>
      <c r="C90"/>
      <c r="D90"/>
      <c r="E90"/>
      <c r="F90"/>
      <c r="G90"/>
      <c r="H90"/>
      <c r="I90"/>
    </row>
    <row r="91" spans="2:9" x14ac:dyDescent="0.25">
      <c r="B91"/>
      <c r="C91"/>
      <c r="D91"/>
      <c r="E91"/>
      <c r="F91"/>
      <c r="G91"/>
      <c r="H91"/>
      <c r="I91"/>
    </row>
    <row r="92" spans="2:9" x14ac:dyDescent="0.25">
      <c r="B92"/>
      <c r="C92"/>
      <c r="D92"/>
      <c r="E92"/>
      <c r="F92"/>
      <c r="G92"/>
      <c r="H92"/>
      <c r="I92"/>
    </row>
    <row r="93" spans="2:9" x14ac:dyDescent="0.25">
      <c r="B93"/>
      <c r="C93"/>
      <c r="D93"/>
      <c r="E93"/>
      <c r="F93"/>
      <c r="G93"/>
      <c r="H93"/>
      <c r="I93"/>
    </row>
    <row r="94" spans="2:9" x14ac:dyDescent="0.25">
      <c r="B94"/>
      <c r="C94"/>
      <c r="D94"/>
      <c r="E94"/>
      <c r="F94"/>
      <c r="G94"/>
      <c r="H94"/>
      <c r="I94"/>
    </row>
    <row r="95" spans="2:9" x14ac:dyDescent="0.25">
      <c r="B95"/>
      <c r="C95"/>
      <c r="D95"/>
      <c r="E95"/>
      <c r="F95"/>
      <c r="G95"/>
      <c r="H95"/>
      <c r="I95"/>
    </row>
    <row r="96" spans="2:9" x14ac:dyDescent="0.25">
      <c r="B96"/>
      <c r="C96"/>
      <c r="D96"/>
      <c r="E96"/>
      <c r="F96"/>
      <c r="G96"/>
      <c r="H96"/>
      <c r="I96"/>
    </row>
    <row r="97" spans="2:9" x14ac:dyDescent="0.25">
      <c r="B97"/>
      <c r="C97"/>
      <c r="D97"/>
      <c r="E97"/>
      <c r="F97"/>
      <c r="G97"/>
      <c r="H97"/>
      <c r="I97"/>
    </row>
    <row r="98" spans="2:9" x14ac:dyDescent="0.25">
      <c r="B98"/>
      <c r="C98"/>
      <c r="D98"/>
      <c r="E98"/>
      <c r="F98"/>
      <c r="G98"/>
      <c r="H98"/>
      <c r="I98"/>
    </row>
    <row r="99" spans="2:9" x14ac:dyDescent="0.25">
      <c r="B99"/>
      <c r="C99"/>
      <c r="D99"/>
      <c r="E99"/>
      <c r="F99"/>
      <c r="G99"/>
      <c r="H99"/>
      <c r="I99"/>
    </row>
    <row r="100" spans="2:9" x14ac:dyDescent="0.25">
      <c r="B100"/>
      <c r="C100"/>
      <c r="D100"/>
      <c r="E100"/>
      <c r="F100"/>
      <c r="G100"/>
      <c r="H100"/>
      <c r="I100"/>
    </row>
    <row r="101" spans="2:9" x14ac:dyDescent="0.25">
      <c r="B101"/>
      <c r="C101"/>
      <c r="D101"/>
      <c r="E101"/>
      <c r="F101"/>
      <c r="G101"/>
      <c r="H101"/>
      <c r="I101"/>
    </row>
    <row r="102" spans="2:9" x14ac:dyDescent="0.25">
      <c r="B102"/>
      <c r="C102"/>
      <c r="D102"/>
      <c r="E102"/>
      <c r="F102"/>
      <c r="G102"/>
      <c r="H102"/>
      <c r="I102"/>
    </row>
    <row r="103" spans="2:9" x14ac:dyDescent="0.25">
      <c r="B103"/>
      <c r="C103"/>
      <c r="D103"/>
      <c r="E103"/>
      <c r="F103"/>
      <c r="G103"/>
      <c r="H103"/>
      <c r="I103"/>
    </row>
    <row r="104" spans="2:9" x14ac:dyDescent="0.25">
      <c r="B104"/>
      <c r="C104"/>
      <c r="D104"/>
      <c r="E104"/>
      <c r="F104"/>
      <c r="G104"/>
      <c r="H104"/>
      <c r="I104"/>
    </row>
    <row r="105" spans="2:9" x14ac:dyDescent="0.25">
      <c r="B105"/>
      <c r="C105"/>
      <c r="D105"/>
      <c r="E105"/>
      <c r="F105"/>
      <c r="G105"/>
      <c r="H105"/>
      <c r="I105"/>
    </row>
    <row r="106" spans="2:9" x14ac:dyDescent="0.25">
      <c r="B106"/>
      <c r="C106"/>
      <c r="D106"/>
      <c r="E106"/>
      <c r="F106"/>
      <c r="G106"/>
      <c r="H106"/>
      <c r="I106"/>
    </row>
    <row r="107" spans="2:9" x14ac:dyDescent="0.25">
      <c r="B107"/>
      <c r="C107"/>
      <c r="D107"/>
      <c r="E107"/>
      <c r="F107"/>
      <c r="G107"/>
      <c r="H107"/>
      <c r="I107"/>
    </row>
    <row r="108" spans="2:9" x14ac:dyDescent="0.25">
      <c r="B108"/>
      <c r="C108"/>
      <c r="D108"/>
      <c r="E108"/>
      <c r="F108"/>
      <c r="G108"/>
      <c r="H108"/>
      <c r="I108"/>
    </row>
    <row r="109" spans="2:9" x14ac:dyDescent="0.25">
      <c r="B109"/>
      <c r="C109"/>
      <c r="D109"/>
      <c r="E109"/>
      <c r="F109"/>
      <c r="G109"/>
      <c r="H109"/>
      <c r="I109"/>
    </row>
    <row r="110" spans="2:9" x14ac:dyDescent="0.25">
      <c r="B110"/>
      <c r="C110"/>
      <c r="D110"/>
      <c r="E110"/>
      <c r="F110"/>
      <c r="G110"/>
      <c r="H110"/>
      <c r="I110"/>
    </row>
    <row r="111" spans="2:9" x14ac:dyDescent="0.25">
      <c r="B111"/>
      <c r="C111"/>
      <c r="D111"/>
      <c r="E111"/>
      <c r="F111"/>
      <c r="G111"/>
      <c r="H111"/>
      <c r="I111"/>
    </row>
    <row r="112" spans="2:9" x14ac:dyDescent="0.25">
      <c r="B112"/>
      <c r="C112"/>
      <c r="D112"/>
      <c r="E112"/>
      <c r="F112"/>
      <c r="G112"/>
      <c r="H112"/>
      <c r="I112"/>
    </row>
    <row r="113" spans="2:9" x14ac:dyDescent="0.25">
      <c r="B113"/>
      <c r="C113"/>
      <c r="D113"/>
      <c r="E113"/>
      <c r="F113"/>
      <c r="G113"/>
      <c r="H113"/>
      <c r="I113"/>
    </row>
    <row r="114" spans="2:9" x14ac:dyDescent="0.25">
      <c r="B114"/>
      <c r="C114"/>
      <c r="D114"/>
      <c r="E114"/>
      <c r="F114"/>
      <c r="G114"/>
      <c r="H114"/>
      <c r="I114"/>
    </row>
    <row r="115" spans="2:9" x14ac:dyDescent="0.25">
      <c r="B115"/>
      <c r="C115"/>
      <c r="D115"/>
      <c r="E115"/>
      <c r="F115"/>
      <c r="G115"/>
      <c r="H115"/>
      <c r="I115"/>
    </row>
    <row r="116" spans="2:9" x14ac:dyDescent="0.25">
      <c r="B116"/>
      <c r="C116"/>
      <c r="D116"/>
      <c r="E116"/>
      <c r="F116"/>
      <c r="G116"/>
      <c r="H116"/>
      <c r="I116"/>
    </row>
    <row r="117" spans="2:9" x14ac:dyDescent="0.25">
      <c r="B117"/>
      <c r="C117"/>
      <c r="D117"/>
      <c r="E117"/>
      <c r="F117"/>
      <c r="G117"/>
      <c r="H117"/>
      <c r="I117"/>
    </row>
    <row r="118" spans="2:9" x14ac:dyDescent="0.25">
      <c r="B118"/>
      <c r="C118"/>
      <c r="D118"/>
      <c r="E118"/>
      <c r="F118"/>
      <c r="G118"/>
      <c r="H118"/>
      <c r="I118"/>
    </row>
  </sheetData>
  <mergeCells count="3">
    <mergeCell ref="AD22:AE22"/>
    <mergeCell ref="AF22:AG22"/>
    <mergeCell ref="AD39:AE39"/>
  </mergeCells>
  <pageMargins left="0.7" right="0.7" top="0.75" bottom="0.75" header="0.3" footer="0.3"/>
  <pageSetup paperSize="9" orientation="portrait" horizontalDpi="4294967293" verticalDpi="0" r:id="rId7"/>
  <drawing r:id="rId8"/>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C1:H117"/>
  <sheetViews>
    <sheetView topLeftCell="A86" zoomScale="85" zoomScaleNormal="85" workbookViewId="0">
      <selection activeCell="AC94" sqref="AC94"/>
    </sheetView>
  </sheetViews>
  <sheetFormatPr baseColWidth="10" defaultRowHeight="15" x14ac:dyDescent="0.25"/>
  <cols>
    <col min="3" max="3" width="18.42578125" customWidth="1"/>
    <col min="4" max="4" width="22.85546875" customWidth="1"/>
    <col min="5" max="5" width="11" bestFit="1" customWidth="1"/>
    <col min="6" max="6" width="28.140625" customWidth="1"/>
    <col min="7" max="7" width="9" customWidth="1"/>
    <col min="8" max="8" width="12.5703125" bestFit="1" customWidth="1"/>
    <col min="9" max="11" width="12.5703125" customWidth="1"/>
    <col min="12" max="12" width="2" customWidth="1"/>
    <col min="13" max="13" width="27" customWidth="1"/>
    <col min="14" max="14" width="32.28515625" customWidth="1"/>
    <col min="15" max="15" width="9.85546875" customWidth="1"/>
    <col min="16" max="16" width="19.42578125" customWidth="1"/>
    <col min="17" max="17" width="12.5703125" bestFit="1" customWidth="1"/>
    <col min="18" max="19" width="12.5703125" customWidth="1"/>
    <col min="20" max="92" width="3" customWidth="1"/>
    <col min="93" max="93" width="11" customWidth="1"/>
    <col min="94" max="94" width="12.5703125" bestFit="1" customWidth="1"/>
  </cols>
  <sheetData>
    <row r="1" spans="3:8" x14ac:dyDescent="0.25">
      <c r="C1" s="3" t="s">
        <v>17</v>
      </c>
      <c r="D1" s="5" t="s">
        <v>35</v>
      </c>
    </row>
    <row r="3" spans="3:8" x14ac:dyDescent="0.25">
      <c r="C3" s="3" t="s">
        <v>68</v>
      </c>
      <c r="D3" s="3" t="s">
        <v>6640</v>
      </c>
      <c r="E3" s="5"/>
      <c r="F3" s="5"/>
      <c r="G3" s="5"/>
      <c r="H3" s="5"/>
    </row>
    <row r="4" spans="3:8" x14ac:dyDescent="0.25">
      <c r="C4" s="13" t="s">
        <v>6641</v>
      </c>
      <c r="D4" s="2" t="s">
        <v>66</v>
      </c>
      <c r="E4" s="2" t="s">
        <v>37</v>
      </c>
      <c r="F4" s="2" t="s">
        <v>157</v>
      </c>
      <c r="G4" s="2" t="s">
        <v>36</v>
      </c>
      <c r="H4" s="2" t="s">
        <v>67</v>
      </c>
    </row>
    <row r="5" spans="3:8" x14ac:dyDescent="0.25">
      <c r="C5" s="6" t="s">
        <v>6610</v>
      </c>
      <c r="D5" s="74">
        <v>12</v>
      </c>
      <c r="E5" s="74">
        <v>28</v>
      </c>
      <c r="F5" s="74">
        <v>3</v>
      </c>
      <c r="G5" s="74">
        <v>1</v>
      </c>
      <c r="H5" s="74">
        <v>44</v>
      </c>
    </row>
    <row r="6" spans="3:8" x14ac:dyDescent="0.25">
      <c r="C6" s="6" t="s">
        <v>6611</v>
      </c>
      <c r="D6" s="74"/>
      <c r="E6" s="74">
        <v>7</v>
      </c>
      <c r="F6" s="74">
        <v>2</v>
      </c>
      <c r="G6" s="74"/>
      <c r="H6" s="74">
        <v>9</v>
      </c>
    </row>
    <row r="7" spans="3:8" x14ac:dyDescent="0.25">
      <c r="C7" s="6" t="s">
        <v>6612</v>
      </c>
      <c r="D7" s="74">
        <v>1</v>
      </c>
      <c r="E7" s="74">
        <v>11</v>
      </c>
      <c r="F7" s="74"/>
      <c r="G7" s="74"/>
      <c r="H7" s="74">
        <v>12</v>
      </c>
    </row>
    <row r="8" spans="3:8" x14ac:dyDescent="0.25">
      <c r="C8" s="6" t="s">
        <v>6613</v>
      </c>
      <c r="D8" s="74">
        <v>1</v>
      </c>
      <c r="E8" s="74">
        <v>9</v>
      </c>
      <c r="F8" s="74"/>
      <c r="G8" s="74"/>
      <c r="H8" s="74">
        <v>10</v>
      </c>
    </row>
    <row r="9" spans="3:8" x14ac:dyDescent="0.25">
      <c r="C9" s="6" t="s">
        <v>6614</v>
      </c>
      <c r="D9" s="74">
        <v>1</v>
      </c>
      <c r="E9" s="74">
        <v>14</v>
      </c>
      <c r="F9" s="74"/>
      <c r="G9" s="74"/>
      <c r="H9" s="74">
        <v>15</v>
      </c>
    </row>
    <row r="10" spans="3:8" x14ac:dyDescent="0.25">
      <c r="C10" s="6" t="s">
        <v>6615</v>
      </c>
      <c r="D10" s="74">
        <v>2</v>
      </c>
      <c r="E10" s="74">
        <v>12</v>
      </c>
      <c r="F10" s="74">
        <v>1</v>
      </c>
      <c r="G10" s="74"/>
      <c r="H10" s="74">
        <v>15</v>
      </c>
    </row>
    <row r="11" spans="3:8" x14ac:dyDescent="0.25">
      <c r="C11" s="6" t="s">
        <v>6616</v>
      </c>
      <c r="D11" s="74"/>
      <c r="E11" s="74">
        <v>23</v>
      </c>
      <c r="F11" s="74"/>
      <c r="G11" s="74"/>
      <c r="H11" s="74">
        <v>23</v>
      </c>
    </row>
    <row r="12" spans="3:8" x14ac:dyDescent="0.25">
      <c r="C12" s="6" t="s">
        <v>6617</v>
      </c>
      <c r="D12" s="74">
        <v>4</v>
      </c>
      <c r="E12" s="74">
        <v>17</v>
      </c>
      <c r="F12" s="74">
        <v>1</v>
      </c>
      <c r="G12" s="74"/>
      <c r="H12" s="74">
        <v>22</v>
      </c>
    </row>
    <row r="13" spans="3:8" x14ac:dyDescent="0.25">
      <c r="C13" s="6" t="s">
        <v>6618</v>
      </c>
      <c r="D13" s="74">
        <v>4</v>
      </c>
      <c r="E13" s="74">
        <v>24</v>
      </c>
      <c r="F13" s="74"/>
      <c r="G13" s="74"/>
      <c r="H13" s="74">
        <v>28</v>
      </c>
    </row>
    <row r="14" spans="3:8" x14ac:dyDescent="0.25">
      <c r="C14" s="6" t="s">
        <v>6619</v>
      </c>
      <c r="D14" s="74">
        <v>1</v>
      </c>
      <c r="E14" s="74">
        <v>8</v>
      </c>
      <c r="F14" s="74">
        <v>1</v>
      </c>
      <c r="G14" s="74"/>
      <c r="H14" s="74">
        <v>10</v>
      </c>
    </row>
    <row r="15" spans="3:8" x14ac:dyDescent="0.25">
      <c r="C15" s="6" t="s">
        <v>6620</v>
      </c>
      <c r="D15" s="74">
        <v>4</v>
      </c>
      <c r="E15" s="74">
        <v>40</v>
      </c>
      <c r="F15" s="74">
        <v>2</v>
      </c>
      <c r="G15" s="74"/>
      <c r="H15" s="74">
        <v>46</v>
      </c>
    </row>
    <row r="16" spans="3:8" x14ac:dyDescent="0.25">
      <c r="C16" s="6" t="s">
        <v>6621</v>
      </c>
      <c r="D16" s="74">
        <v>4</v>
      </c>
      <c r="E16" s="74">
        <v>34</v>
      </c>
      <c r="F16" s="74">
        <v>1</v>
      </c>
      <c r="G16" s="74"/>
      <c r="H16" s="74">
        <v>39</v>
      </c>
    </row>
    <row r="17" spans="3:8" x14ac:dyDescent="0.25">
      <c r="C17" s="6" t="s">
        <v>6622</v>
      </c>
      <c r="D17" s="74">
        <v>6</v>
      </c>
      <c r="E17" s="74">
        <v>39</v>
      </c>
      <c r="F17" s="74">
        <v>3</v>
      </c>
      <c r="G17" s="74">
        <v>1</v>
      </c>
      <c r="H17" s="74">
        <v>49</v>
      </c>
    </row>
    <row r="18" spans="3:8" x14ac:dyDescent="0.25">
      <c r="C18" s="6" t="s">
        <v>6623</v>
      </c>
      <c r="D18" s="74">
        <v>11</v>
      </c>
      <c r="E18" s="74">
        <v>27</v>
      </c>
      <c r="F18" s="74">
        <v>3</v>
      </c>
      <c r="G18" s="74"/>
      <c r="H18" s="74">
        <v>41</v>
      </c>
    </row>
    <row r="19" spans="3:8" x14ac:dyDescent="0.25">
      <c r="C19" s="6" t="s">
        <v>6624</v>
      </c>
      <c r="D19" s="74">
        <v>18</v>
      </c>
      <c r="E19" s="74">
        <v>36</v>
      </c>
      <c r="F19" s="74">
        <v>2</v>
      </c>
      <c r="G19" s="74">
        <v>1</v>
      </c>
      <c r="H19" s="74">
        <v>57</v>
      </c>
    </row>
    <row r="20" spans="3:8" x14ac:dyDescent="0.25">
      <c r="C20" s="6" t="s">
        <v>6625</v>
      </c>
      <c r="D20" s="74">
        <v>8</v>
      </c>
      <c r="E20" s="74">
        <v>21</v>
      </c>
      <c r="F20" s="74">
        <v>2</v>
      </c>
      <c r="G20" s="74"/>
      <c r="H20" s="74">
        <v>31</v>
      </c>
    </row>
    <row r="21" spans="3:8" x14ac:dyDescent="0.25">
      <c r="C21" s="6" t="s">
        <v>6626</v>
      </c>
      <c r="D21" s="74">
        <v>15</v>
      </c>
      <c r="E21" s="74">
        <v>29</v>
      </c>
      <c r="F21" s="74">
        <v>5</v>
      </c>
      <c r="G21" s="74"/>
      <c r="H21" s="74">
        <v>49</v>
      </c>
    </row>
    <row r="22" spans="3:8" x14ac:dyDescent="0.25">
      <c r="C22" s="6" t="s">
        <v>6627</v>
      </c>
      <c r="D22" s="74">
        <v>6</v>
      </c>
      <c r="E22" s="74">
        <v>14</v>
      </c>
      <c r="F22" s="74"/>
      <c r="G22" s="74"/>
      <c r="H22" s="74">
        <v>20</v>
      </c>
    </row>
    <row r="23" spans="3:8" x14ac:dyDescent="0.25">
      <c r="C23" s="6" t="s">
        <v>6628</v>
      </c>
      <c r="D23" s="74">
        <v>1</v>
      </c>
      <c r="E23" s="74">
        <v>3</v>
      </c>
      <c r="F23" s="74"/>
      <c r="G23" s="74"/>
      <c r="H23" s="74">
        <v>4</v>
      </c>
    </row>
    <row r="24" spans="3:8" x14ac:dyDescent="0.25">
      <c r="C24" s="6" t="s">
        <v>6629</v>
      </c>
      <c r="D24" s="74">
        <v>1</v>
      </c>
      <c r="E24" s="74">
        <v>7</v>
      </c>
      <c r="F24" s="74"/>
      <c r="G24" s="74"/>
      <c r="H24" s="74">
        <v>8</v>
      </c>
    </row>
    <row r="25" spans="3:8" x14ac:dyDescent="0.25">
      <c r="C25" s="6" t="s">
        <v>6630</v>
      </c>
      <c r="D25" s="74"/>
      <c r="E25" s="74">
        <v>1</v>
      </c>
      <c r="F25" s="74"/>
      <c r="G25" s="74"/>
      <c r="H25" s="74">
        <v>1</v>
      </c>
    </row>
    <row r="26" spans="3:8" x14ac:dyDescent="0.25">
      <c r="C26" s="2" t="s">
        <v>67</v>
      </c>
      <c r="D26" s="74">
        <v>100</v>
      </c>
      <c r="E26" s="74">
        <v>404</v>
      </c>
      <c r="F26" s="74">
        <v>26</v>
      </c>
      <c r="G26" s="74">
        <v>3</v>
      </c>
      <c r="H26" s="74">
        <v>533</v>
      </c>
    </row>
    <row r="35" spans="3:6" x14ac:dyDescent="0.25">
      <c r="C35" s="3" t="s">
        <v>17</v>
      </c>
      <c r="D35" s="5" t="s">
        <v>35</v>
      </c>
    </row>
    <row r="37" spans="3:6" x14ac:dyDescent="0.25">
      <c r="C37" s="3" t="s">
        <v>68</v>
      </c>
      <c r="D37" s="3" t="s">
        <v>6640</v>
      </c>
      <c r="E37" s="5"/>
      <c r="F37" s="5"/>
    </row>
    <row r="38" spans="3:6" x14ac:dyDescent="0.25">
      <c r="C38" s="3" t="s">
        <v>6641</v>
      </c>
      <c r="D38" s="5" t="s">
        <v>47</v>
      </c>
      <c r="E38" s="5" t="s">
        <v>30</v>
      </c>
      <c r="F38" s="5" t="s">
        <v>67</v>
      </c>
    </row>
    <row r="39" spans="3:6" x14ac:dyDescent="0.25">
      <c r="C39" s="6" t="s">
        <v>6610</v>
      </c>
      <c r="D39" s="73">
        <v>36</v>
      </c>
      <c r="E39" s="73">
        <v>8</v>
      </c>
      <c r="F39" s="73">
        <v>44</v>
      </c>
    </row>
    <row r="40" spans="3:6" x14ac:dyDescent="0.25">
      <c r="C40" s="6" t="s">
        <v>6611</v>
      </c>
      <c r="D40" s="73">
        <v>7</v>
      </c>
      <c r="E40" s="73">
        <v>2</v>
      </c>
      <c r="F40" s="73">
        <v>9</v>
      </c>
    </row>
    <row r="41" spans="3:6" x14ac:dyDescent="0.25">
      <c r="C41" s="6" t="s">
        <v>6612</v>
      </c>
      <c r="D41" s="73">
        <v>10</v>
      </c>
      <c r="E41" s="73">
        <v>2</v>
      </c>
      <c r="F41" s="73">
        <v>12</v>
      </c>
    </row>
    <row r="42" spans="3:6" x14ac:dyDescent="0.25">
      <c r="C42" s="6" t="s">
        <v>6613</v>
      </c>
      <c r="D42" s="73">
        <v>6</v>
      </c>
      <c r="E42" s="73">
        <v>4</v>
      </c>
      <c r="F42" s="73">
        <v>10</v>
      </c>
    </row>
    <row r="43" spans="3:6" x14ac:dyDescent="0.25">
      <c r="C43" s="6" t="s">
        <v>6614</v>
      </c>
      <c r="D43" s="73">
        <v>15</v>
      </c>
      <c r="E43" s="73"/>
      <c r="F43" s="73">
        <v>15</v>
      </c>
    </row>
    <row r="44" spans="3:6" x14ac:dyDescent="0.25">
      <c r="C44" s="6" t="s">
        <v>6615</v>
      </c>
      <c r="D44" s="73">
        <v>12</v>
      </c>
      <c r="E44" s="73">
        <v>3</v>
      </c>
      <c r="F44" s="73">
        <v>15</v>
      </c>
    </row>
    <row r="45" spans="3:6" x14ac:dyDescent="0.25">
      <c r="C45" s="6" t="s">
        <v>6616</v>
      </c>
      <c r="D45" s="73">
        <v>18</v>
      </c>
      <c r="E45" s="73">
        <v>5</v>
      </c>
      <c r="F45" s="73">
        <v>23</v>
      </c>
    </row>
    <row r="46" spans="3:6" x14ac:dyDescent="0.25">
      <c r="C46" s="6" t="s">
        <v>6617</v>
      </c>
      <c r="D46" s="73">
        <v>20</v>
      </c>
      <c r="E46" s="73">
        <v>2</v>
      </c>
      <c r="F46" s="73">
        <v>22</v>
      </c>
    </row>
    <row r="47" spans="3:6" x14ac:dyDescent="0.25">
      <c r="C47" s="6" t="s">
        <v>6618</v>
      </c>
      <c r="D47" s="73">
        <v>24</v>
      </c>
      <c r="E47" s="73">
        <v>4</v>
      </c>
      <c r="F47" s="73">
        <v>28</v>
      </c>
    </row>
    <row r="48" spans="3:6" x14ac:dyDescent="0.25">
      <c r="C48" s="6" t="s">
        <v>6619</v>
      </c>
      <c r="D48" s="73">
        <v>7</v>
      </c>
      <c r="E48" s="73">
        <v>3</v>
      </c>
      <c r="F48" s="73">
        <v>10</v>
      </c>
    </row>
    <row r="49" spans="3:6" x14ac:dyDescent="0.25">
      <c r="C49" s="6" t="s">
        <v>6620</v>
      </c>
      <c r="D49" s="73">
        <v>41</v>
      </c>
      <c r="E49" s="73">
        <v>5</v>
      </c>
      <c r="F49" s="73">
        <v>46</v>
      </c>
    </row>
    <row r="50" spans="3:6" x14ac:dyDescent="0.25">
      <c r="C50" s="6" t="s">
        <v>6621</v>
      </c>
      <c r="D50" s="73">
        <v>31</v>
      </c>
      <c r="E50" s="73">
        <v>8</v>
      </c>
      <c r="F50" s="73">
        <v>39</v>
      </c>
    </row>
    <row r="51" spans="3:6" x14ac:dyDescent="0.25">
      <c r="C51" s="6" t="s">
        <v>6622</v>
      </c>
      <c r="D51" s="73">
        <v>41</v>
      </c>
      <c r="E51" s="73">
        <v>8</v>
      </c>
      <c r="F51" s="73">
        <v>49</v>
      </c>
    </row>
    <row r="52" spans="3:6" x14ac:dyDescent="0.25">
      <c r="C52" s="6" t="s">
        <v>6623</v>
      </c>
      <c r="D52" s="73">
        <v>29</v>
      </c>
      <c r="E52" s="73">
        <v>12</v>
      </c>
      <c r="F52" s="73">
        <v>41</v>
      </c>
    </row>
    <row r="53" spans="3:6" x14ac:dyDescent="0.25">
      <c r="C53" s="6" t="s">
        <v>6624</v>
      </c>
      <c r="D53" s="73">
        <v>39</v>
      </c>
      <c r="E53" s="73">
        <v>18</v>
      </c>
      <c r="F53" s="73">
        <v>57</v>
      </c>
    </row>
    <row r="54" spans="3:6" x14ac:dyDescent="0.25">
      <c r="C54" s="6" t="s">
        <v>6625</v>
      </c>
      <c r="D54" s="73">
        <v>24</v>
      </c>
      <c r="E54" s="73">
        <v>7</v>
      </c>
      <c r="F54" s="73">
        <v>31</v>
      </c>
    </row>
    <row r="55" spans="3:6" x14ac:dyDescent="0.25">
      <c r="C55" s="6" t="s">
        <v>6626</v>
      </c>
      <c r="D55" s="73">
        <v>36</v>
      </c>
      <c r="E55" s="73">
        <v>13</v>
      </c>
      <c r="F55" s="73">
        <v>49</v>
      </c>
    </row>
    <row r="56" spans="3:6" x14ac:dyDescent="0.25">
      <c r="C56" s="6" t="s">
        <v>6627</v>
      </c>
      <c r="D56" s="73">
        <v>10</v>
      </c>
      <c r="E56" s="73">
        <v>10</v>
      </c>
      <c r="F56" s="73">
        <v>20</v>
      </c>
    </row>
    <row r="57" spans="3:6" x14ac:dyDescent="0.25">
      <c r="C57" s="6" t="s">
        <v>6628</v>
      </c>
      <c r="D57" s="73">
        <v>4</v>
      </c>
      <c r="E57" s="73"/>
      <c r="F57" s="73">
        <v>4</v>
      </c>
    </row>
    <row r="58" spans="3:6" x14ac:dyDescent="0.25">
      <c r="C58" s="6" t="s">
        <v>6629</v>
      </c>
      <c r="D58" s="73">
        <v>2</v>
      </c>
      <c r="E58" s="73">
        <v>6</v>
      </c>
      <c r="F58" s="73">
        <v>8</v>
      </c>
    </row>
    <row r="59" spans="3:6" x14ac:dyDescent="0.25">
      <c r="C59" s="6" t="s">
        <v>6630</v>
      </c>
      <c r="D59" s="73">
        <v>1</v>
      </c>
      <c r="E59" s="73"/>
      <c r="F59" s="73">
        <v>1</v>
      </c>
    </row>
    <row r="60" spans="3:6" x14ac:dyDescent="0.25">
      <c r="C60" s="6" t="s">
        <v>67</v>
      </c>
      <c r="D60" s="73">
        <v>413</v>
      </c>
      <c r="E60" s="73">
        <v>120</v>
      </c>
      <c r="F60" s="74">
        <v>533</v>
      </c>
    </row>
    <row r="63" spans="3:6" x14ac:dyDescent="0.25">
      <c r="C63" s="3" t="s">
        <v>17</v>
      </c>
      <c r="D63" s="5" t="s">
        <v>91</v>
      </c>
    </row>
    <row r="65" spans="3:7" x14ac:dyDescent="0.25">
      <c r="C65" s="3" t="s">
        <v>68</v>
      </c>
      <c r="D65" s="13" t="s">
        <v>6640</v>
      </c>
      <c r="E65" s="2"/>
      <c r="F65" s="2"/>
      <c r="G65" s="2"/>
    </row>
    <row r="66" spans="3:7" x14ac:dyDescent="0.25">
      <c r="C66" s="3" t="s">
        <v>6641</v>
      </c>
      <c r="D66" s="2" t="s">
        <v>47</v>
      </c>
      <c r="E66" s="2" t="s">
        <v>30</v>
      </c>
      <c r="F66" s="2" t="s">
        <v>148</v>
      </c>
      <c r="G66" s="2" t="s">
        <v>67</v>
      </c>
    </row>
    <row r="67" spans="3:7" x14ac:dyDescent="0.25">
      <c r="C67" s="6" t="s">
        <v>6610</v>
      </c>
      <c r="D67" s="74">
        <v>193</v>
      </c>
      <c r="E67" s="74">
        <v>35</v>
      </c>
      <c r="F67" s="74">
        <v>47</v>
      </c>
      <c r="G67" s="74">
        <v>275</v>
      </c>
    </row>
    <row r="68" spans="3:7" x14ac:dyDescent="0.25">
      <c r="C68" s="6" t="s">
        <v>6611</v>
      </c>
      <c r="D68" s="74">
        <v>16</v>
      </c>
      <c r="E68" s="74">
        <v>8</v>
      </c>
      <c r="F68" s="74"/>
      <c r="G68" s="74">
        <v>24</v>
      </c>
    </row>
    <row r="69" spans="3:7" x14ac:dyDescent="0.25">
      <c r="C69" s="6" t="s">
        <v>6619</v>
      </c>
      <c r="D69" s="74">
        <v>24</v>
      </c>
      <c r="E69" s="74">
        <v>14</v>
      </c>
      <c r="F69" s="74"/>
      <c r="G69" s="74">
        <v>38</v>
      </c>
    </row>
    <row r="70" spans="3:7" x14ac:dyDescent="0.25">
      <c r="C70" s="6" t="s">
        <v>6629</v>
      </c>
      <c r="D70" s="74">
        <v>38</v>
      </c>
      <c r="E70" s="74">
        <v>17</v>
      </c>
      <c r="F70" s="74">
        <v>8</v>
      </c>
      <c r="G70" s="74">
        <v>63</v>
      </c>
    </row>
    <row r="71" spans="3:7" x14ac:dyDescent="0.25">
      <c r="C71" s="6" t="s">
        <v>6612</v>
      </c>
      <c r="D71" s="74">
        <v>50</v>
      </c>
      <c r="E71" s="74">
        <v>26</v>
      </c>
      <c r="F71" s="74"/>
      <c r="G71" s="74">
        <v>76</v>
      </c>
    </row>
    <row r="72" spans="3:7" x14ac:dyDescent="0.25">
      <c r="C72" s="6" t="s">
        <v>6613</v>
      </c>
      <c r="D72" s="74">
        <v>25</v>
      </c>
      <c r="E72" s="74">
        <v>14</v>
      </c>
      <c r="F72" s="74"/>
      <c r="G72" s="74">
        <v>39</v>
      </c>
    </row>
    <row r="73" spans="3:7" x14ac:dyDescent="0.25">
      <c r="C73" s="6" t="s">
        <v>6614</v>
      </c>
      <c r="D73" s="74">
        <v>33</v>
      </c>
      <c r="E73" s="74">
        <v>3</v>
      </c>
      <c r="F73" s="74"/>
      <c r="G73" s="74">
        <v>36</v>
      </c>
    </row>
    <row r="74" spans="3:7" x14ac:dyDescent="0.25">
      <c r="C74" s="6" t="s">
        <v>6615</v>
      </c>
      <c r="D74" s="74">
        <v>58</v>
      </c>
      <c r="E74" s="74">
        <v>9</v>
      </c>
      <c r="F74" s="74">
        <v>4</v>
      </c>
      <c r="G74" s="74">
        <v>71</v>
      </c>
    </row>
    <row r="75" spans="3:7" x14ac:dyDescent="0.25">
      <c r="C75" s="6" t="s">
        <v>6616</v>
      </c>
      <c r="D75" s="74">
        <v>37</v>
      </c>
      <c r="E75" s="74">
        <v>12</v>
      </c>
      <c r="F75" s="74"/>
      <c r="G75" s="74">
        <v>49</v>
      </c>
    </row>
    <row r="76" spans="3:7" x14ac:dyDescent="0.25">
      <c r="C76" s="6" t="s">
        <v>6617</v>
      </c>
      <c r="D76" s="74">
        <v>43</v>
      </c>
      <c r="E76" s="74">
        <v>7</v>
      </c>
      <c r="F76" s="74">
        <v>3</v>
      </c>
      <c r="G76" s="74">
        <v>53</v>
      </c>
    </row>
    <row r="77" spans="3:7" x14ac:dyDescent="0.25">
      <c r="C77" s="6" t="s">
        <v>6618</v>
      </c>
      <c r="D77" s="74">
        <v>46</v>
      </c>
      <c r="E77" s="74">
        <v>15</v>
      </c>
      <c r="F77" s="74"/>
      <c r="G77" s="74">
        <v>61</v>
      </c>
    </row>
    <row r="78" spans="3:7" x14ac:dyDescent="0.25">
      <c r="C78" s="6" t="s">
        <v>6620</v>
      </c>
      <c r="D78" s="74">
        <v>56</v>
      </c>
      <c r="E78" s="74">
        <v>9</v>
      </c>
      <c r="F78" s="74"/>
      <c r="G78" s="74">
        <v>65</v>
      </c>
    </row>
    <row r="79" spans="3:7" x14ac:dyDescent="0.25">
      <c r="C79" s="6" t="s">
        <v>6621</v>
      </c>
      <c r="D79" s="74">
        <v>40</v>
      </c>
      <c r="E79" s="74">
        <v>13</v>
      </c>
      <c r="F79" s="74"/>
      <c r="G79" s="74">
        <v>53</v>
      </c>
    </row>
    <row r="80" spans="3:7" x14ac:dyDescent="0.25">
      <c r="C80" s="6" t="s">
        <v>6622</v>
      </c>
      <c r="D80" s="74">
        <v>57</v>
      </c>
      <c r="E80" s="74">
        <v>13</v>
      </c>
      <c r="F80" s="74"/>
      <c r="G80" s="74">
        <v>70</v>
      </c>
    </row>
    <row r="81" spans="3:7" x14ac:dyDescent="0.25">
      <c r="C81" s="6" t="s">
        <v>6623</v>
      </c>
      <c r="D81" s="74">
        <v>39</v>
      </c>
      <c r="E81" s="74">
        <v>20</v>
      </c>
      <c r="F81" s="74"/>
      <c r="G81" s="74">
        <v>59</v>
      </c>
    </row>
    <row r="82" spans="3:7" x14ac:dyDescent="0.25">
      <c r="C82" s="6" t="s">
        <v>6624</v>
      </c>
      <c r="D82" s="74">
        <v>67</v>
      </c>
      <c r="E82" s="74">
        <v>28</v>
      </c>
      <c r="F82" s="74"/>
      <c r="G82" s="74">
        <v>95</v>
      </c>
    </row>
    <row r="83" spans="3:7" x14ac:dyDescent="0.25">
      <c r="C83" s="6" t="s">
        <v>6625</v>
      </c>
      <c r="D83" s="74">
        <v>34</v>
      </c>
      <c r="E83" s="74">
        <v>16</v>
      </c>
      <c r="F83" s="74"/>
      <c r="G83" s="74">
        <v>50</v>
      </c>
    </row>
    <row r="84" spans="3:7" x14ac:dyDescent="0.25">
      <c r="C84" s="6" t="s">
        <v>6626</v>
      </c>
      <c r="D84" s="74">
        <v>47</v>
      </c>
      <c r="E84" s="74">
        <v>18</v>
      </c>
      <c r="F84" s="74"/>
      <c r="G84" s="74">
        <v>65</v>
      </c>
    </row>
    <row r="85" spans="3:7" x14ac:dyDescent="0.25">
      <c r="C85" s="6" t="s">
        <v>6627</v>
      </c>
      <c r="D85" s="74">
        <v>17</v>
      </c>
      <c r="E85" s="74">
        <v>13</v>
      </c>
      <c r="F85" s="74"/>
      <c r="G85" s="74">
        <v>30</v>
      </c>
    </row>
    <row r="86" spans="3:7" x14ac:dyDescent="0.25">
      <c r="C86" s="6" t="s">
        <v>6628</v>
      </c>
      <c r="D86" s="74">
        <v>6</v>
      </c>
      <c r="E86" s="74">
        <v>1</v>
      </c>
      <c r="F86" s="74"/>
      <c r="G86" s="74">
        <v>7</v>
      </c>
    </row>
    <row r="87" spans="3:7" x14ac:dyDescent="0.25">
      <c r="C87" s="6" t="s">
        <v>6630</v>
      </c>
      <c r="D87" s="74">
        <v>1</v>
      </c>
      <c r="E87" s="74"/>
      <c r="F87" s="74"/>
      <c r="G87" s="74">
        <v>1</v>
      </c>
    </row>
    <row r="88" spans="3:7" x14ac:dyDescent="0.25">
      <c r="C88" s="6" t="s">
        <v>67</v>
      </c>
      <c r="D88" s="74">
        <v>927</v>
      </c>
      <c r="E88" s="74">
        <v>291</v>
      </c>
      <c r="F88" s="74">
        <v>62</v>
      </c>
      <c r="G88" s="74">
        <v>1280</v>
      </c>
    </row>
    <row r="92" spans="3:7" x14ac:dyDescent="0.25">
      <c r="C92" s="3" t="s">
        <v>17</v>
      </c>
      <c r="D92" s="5" t="s">
        <v>35</v>
      </c>
    </row>
    <row r="94" spans="3:7" x14ac:dyDescent="0.25">
      <c r="C94" s="3" t="s">
        <v>68</v>
      </c>
      <c r="D94" s="13" t="s">
        <v>6640</v>
      </c>
      <c r="E94" s="2"/>
      <c r="F94" s="2"/>
    </row>
    <row r="95" spans="3:7" x14ac:dyDescent="0.25">
      <c r="C95" s="3" t="s">
        <v>6641</v>
      </c>
      <c r="D95" s="2" t="s">
        <v>47</v>
      </c>
      <c r="E95" s="2" t="s">
        <v>30</v>
      </c>
      <c r="F95" s="2" t="s">
        <v>67</v>
      </c>
    </row>
    <row r="96" spans="3:7" x14ac:dyDescent="0.25">
      <c r="C96" s="6" t="s">
        <v>6610</v>
      </c>
      <c r="D96" s="74">
        <v>36</v>
      </c>
      <c r="E96" s="74">
        <v>8</v>
      </c>
      <c r="F96" s="74">
        <v>44</v>
      </c>
      <c r="G96" s="21">
        <f>F96/$F$117</f>
        <v>8.2551594746716694E-2</v>
      </c>
    </row>
    <row r="97" spans="3:7" x14ac:dyDescent="0.25">
      <c r="C97" s="6" t="s">
        <v>6611</v>
      </c>
      <c r="D97" s="74">
        <v>7</v>
      </c>
      <c r="E97" s="74">
        <v>2</v>
      </c>
      <c r="F97" s="74">
        <v>9</v>
      </c>
      <c r="G97" s="21">
        <f t="shared" ref="G97:G116" si="0">F97/$F$117</f>
        <v>1.6885553470919325E-2</v>
      </c>
    </row>
    <row r="98" spans="3:7" x14ac:dyDescent="0.25">
      <c r="C98" s="6" t="s">
        <v>6619</v>
      </c>
      <c r="D98" s="74">
        <v>7</v>
      </c>
      <c r="E98" s="74">
        <v>3</v>
      </c>
      <c r="F98" s="74">
        <v>10</v>
      </c>
      <c r="G98" s="21">
        <f t="shared" si="0"/>
        <v>1.8761726078799251E-2</v>
      </c>
    </row>
    <row r="99" spans="3:7" x14ac:dyDescent="0.25">
      <c r="C99" s="6" t="s">
        <v>6629</v>
      </c>
      <c r="D99" s="74">
        <v>2</v>
      </c>
      <c r="E99" s="74">
        <v>6</v>
      </c>
      <c r="F99" s="74">
        <v>8</v>
      </c>
      <c r="G99" s="21">
        <f t="shared" si="0"/>
        <v>1.50093808630394E-2</v>
      </c>
    </row>
    <row r="100" spans="3:7" x14ac:dyDescent="0.25">
      <c r="C100" s="6" t="s">
        <v>6612</v>
      </c>
      <c r="D100" s="74">
        <v>10</v>
      </c>
      <c r="E100" s="74">
        <v>2</v>
      </c>
      <c r="F100" s="74">
        <v>12</v>
      </c>
      <c r="G100" s="21">
        <f t="shared" si="0"/>
        <v>2.2514071294559099E-2</v>
      </c>
    </row>
    <row r="101" spans="3:7" x14ac:dyDescent="0.25">
      <c r="C101" s="6" t="s">
        <v>6613</v>
      </c>
      <c r="D101" s="74">
        <v>6</v>
      </c>
      <c r="E101" s="74">
        <v>4</v>
      </c>
      <c r="F101" s="74">
        <v>10</v>
      </c>
      <c r="G101" s="21">
        <f t="shared" si="0"/>
        <v>1.8761726078799251E-2</v>
      </c>
    </row>
    <row r="102" spans="3:7" x14ac:dyDescent="0.25">
      <c r="C102" s="6" t="s">
        <v>6614</v>
      </c>
      <c r="D102" s="74">
        <v>15</v>
      </c>
      <c r="E102" s="74"/>
      <c r="F102" s="74">
        <v>15</v>
      </c>
      <c r="G102" s="21">
        <f t="shared" si="0"/>
        <v>2.8142589118198873E-2</v>
      </c>
    </row>
    <row r="103" spans="3:7" x14ac:dyDescent="0.25">
      <c r="C103" s="6" t="s">
        <v>6615</v>
      </c>
      <c r="D103" s="74">
        <v>12</v>
      </c>
      <c r="E103" s="74">
        <v>3</v>
      </c>
      <c r="F103" s="74">
        <v>15</v>
      </c>
      <c r="G103" s="21">
        <f t="shared" si="0"/>
        <v>2.8142589118198873E-2</v>
      </c>
    </row>
    <row r="104" spans="3:7" x14ac:dyDescent="0.25">
      <c r="C104" s="6" t="s">
        <v>6616</v>
      </c>
      <c r="D104" s="74">
        <v>18</v>
      </c>
      <c r="E104" s="74">
        <v>5</v>
      </c>
      <c r="F104" s="74">
        <v>23</v>
      </c>
      <c r="G104" s="21">
        <f t="shared" si="0"/>
        <v>4.3151969981238276E-2</v>
      </c>
    </row>
    <row r="105" spans="3:7" x14ac:dyDescent="0.25">
      <c r="C105" s="6" t="s">
        <v>6617</v>
      </c>
      <c r="D105" s="74">
        <v>20</v>
      </c>
      <c r="E105" s="74">
        <v>2</v>
      </c>
      <c r="F105" s="74">
        <v>22</v>
      </c>
      <c r="G105" s="21">
        <f t="shared" si="0"/>
        <v>4.1275797373358347E-2</v>
      </c>
    </row>
    <row r="106" spans="3:7" x14ac:dyDescent="0.25">
      <c r="C106" s="6" t="s">
        <v>6618</v>
      </c>
      <c r="D106" s="74">
        <v>24</v>
      </c>
      <c r="E106" s="74">
        <v>4</v>
      </c>
      <c r="F106" s="74">
        <v>28</v>
      </c>
      <c r="G106" s="21">
        <f t="shared" si="0"/>
        <v>5.2532833020637902E-2</v>
      </c>
    </row>
    <row r="107" spans="3:7" x14ac:dyDescent="0.25">
      <c r="C107" s="6" t="s">
        <v>6620</v>
      </c>
      <c r="D107" s="74">
        <v>41</v>
      </c>
      <c r="E107" s="74">
        <v>5</v>
      </c>
      <c r="F107" s="74">
        <v>46</v>
      </c>
      <c r="G107" s="21">
        <f t="shared" si="0"/>
        <v>8.6303939962476553E-2</v>
      </c>
    </row>
    <row r="108" spans="3:7" x14ac:dyDescent="0.25">
      <c r="C108" s="6" t="s">
        <v>6621</v>
      </c>
      <c r="D108" s="74">
        <v>31</v>
      </c>
      <c r="E108" s="74">
        <v>8</v>
      </c>
      <c r="F108" s="74">
        <v>39</v>
      </c>
      <c r="G108" s="21">
        <f t="shared" si="0"/>
        <v>7.3170731707317069E-2</v>
      </c>
    </row>
    <row r="109" spans="3:7" x14ac:dyDescent="0.25">
      <c r="C109" s="6" t="s">
        <v>6622</v>
      </c>
      <c r="D109" s="74">
        <v>41</v>
      </c>
      <c r="E109" s="74">
        <v>8</v>
      </c>
      <c r="F109" s="74">
        <v>49</v>
      </c>
      <c r="G109" s="21">
        <f t="shared" si="0"/>
        <v>9.193245778611632E-2</v>
      </c>
    </row>
    <row r="110" spans="3:7" x14ac:dyDescent="0.25">
      <c r="C110" s="6" t="s">
        <v>6623</v>
      </c>
      <c r="D110" s="74">
        <v>29</v>
      </c>
      <c r="E110" s="74">
        <v>12</v>
      </c>
      <c r="F110" s="74">
        <v>41</v>
      </c>
      <c r="G110" s="21">
        <f t="shared" si="0"/>
        <v>7.6923076923076927E-2</v>
      </c>
    </row>
    <row r="111" spans="3:7" x14ac:dyDescent="0.25">
      <c r="C111" s="6" t="s">
        <v>6624</v>
      </c>
      <c r="D111" s="74">
        <v>39</v>
      </c>
      <c r="E111" s="74">
        <v>18</v>
      </c>
      <c r="F111" s="74">
        <v>57</v>
      </c>
      <c r="G111" s="21">
        <f t="shared" si="0"/>
        <v>0.10694183864915573</v>
      </c>
    </row>
    <row r="112" spans="3:7" x14ac:dyDescent="0.25">
      <c r="C112" s="6" t="s">
        <v>6625</v>
      </c>
      <c r="D112" s="74">
        <v>24</v>
      </c>
      <c r="E112" s="74">
        <v>7</v>
      </c>
      <c r="F112" s="74">
        <v>31</v>
      </c>
      <c r="G112" s="21">
        <f t="shared" si="0"/>
        <v>5.8161350844277676E-2</v>
      </c>
    </row>
    <row r="113" spans="3:7" x14ac:dyDescent="0.25">
      <c r="C113" s="6" t="s">
        <v>6626</v>
      </c>
      <c r="D113" s="74">
        <v>36</v>
      </c>
      <c r="E113" s="74">
        <v>13</v>
      </c>
      <c r="F113" s="74">
        <v>49</v>
      </c>
      <c r="G113" s="21">
        <f t="shared" si="0"/>
        <v>9.193245778611632E-2</v>
      </c>
    </row>
    <row r="114" spans="3:7" x14ac:dyDescent="0.25">
      <c r="C114" s="6" t="s">
        <v>6627</v>
      </c>
      <c r="D114" s="74">
        <v>10</v>
      </c>
      <c r="E114" s="74">
        <v>10</v>
      </c>
      <c r="F114" s="74">
        <v>20</v>
      </c>
      <c r="G114" s="21">
        <f t="shared" si="0"/>
        <v>3.7523452157598502E-2</v>
      </c>
    </row>
    <row r="115" spans="3:7" x14ac:dyDescent="0.25">
      <c r="C115" s="6" t="s">
        <v>6628</v>
      </c>
      <c r="D115" s="74">
        <v>4</v>
      </c>
      <c r="E115" s="74"/>
      <c r="F115" s="74">
        <v>4</v>
      </c>
      <c r="G115" s="21">
        <f t="shared" si="0"/>
        <v>7.5046904315196998E-3</v>
      </c>
    </row>
    <row r="116" spans="3:7" x14ac:dyDescent="0.25">
      <c r="C116" s="6" t="s">
        <v>6630</v>
      </c>
      <c r="D116" s="74">
        <v>1</v>
      </c>
      <c r="E116" s="74"/>
      <c r="F116" s="74">
        <v>1</v>
      </c>
      <c r="G116" s="21">
        <f t="shared" si="0"/>
        <v>1.876172607879925E-3</v>
      </c>
    </row>
    <row r="117" spans="3:7" x14ac:dyDescent="0.25">
      <c r="C117" s="6" t="s">
        <v>67</v>
      </c>
      <c r="D117" s="74">
        <v>413</v>
      </c>
      <c r="E117" s="74">
        <v>120</v>
      </c>
      <c r="F117" s="74">
        <v>533</v>
      </c>
    </row>
  </sheetData>
  <pageMargins left="0.7" right="0.7" top="0.75" bottom="0.75" header="0.3" footer="0.3"/>
  <pageSetup paperSize="9" orientation="portrait" horizontalDpi="4294967293" verticalDpi="0" r:id="rId5"/>
  <drawing r:id="rId6"/>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T102"/>
  <sheetViews>
    <sheetView topLeftCell="G73" zoomScale="85" zoomScaleNormal="85" workbookViewId="0">
      <selection activeCell="S113" sqref="S113"/>
    </sheetView>
  </sheetViews>
  <sheetFormatPr baseColWidth="10" defaultRowHeight="15" x14ac:dyDescent="0.25"/>
  <cols>
    <col min="1" max="3" width="7.140625" customWidth="1"/>
    <col min="4" max="4" width="5.7109375" bestFit="1" customWidth="1"/>
    <col min="5" max="5" width="29.85546875" customWidth="1"/>
    <col min="6" max="6" width="5.42578125" customWidth="1"/>
    <col min="7" max="7" width="11" customWidth="1"/>
    <col min="8" max="8" width="28.140625" customWidth="1"/>
    <col min="9" max="9" width="9" customWidth="1"/>
    <col min="10" max="10" width="12.5703125" customWidth="1"/>
    <col min="11" max="11" width="5.42578125" customWidth="1"/>
    <col min="12" max="12" width="7.140625" customWidth="1"/>
    <col min="13" max="13" width="5.7109375" bestFit="1" customWidth="1"/>
    <col min="14" max="14" width="12.5703125" customWidth="1"/>
    <col min="15" max="15" width="21.7109375" customWidth="1"/>
    <col min="16" max="16" width="11" bestFit="1" customWidth="1"/>
    <col min="17" max="17" width="28" customWidth="1"/>
    <col min="18" max="18" width="9" customWidth="1"/>
    <col min="19" max="19" width="12.5703125" bestFit="1" customWidth="1"/>
    <col min="20" max="20" width="8.140625" bestFit="1" customWidth="1"/>
    <col min="21" max="21" width="12.5703125" bestFit="1" customWidth="1"/>
    <col min="22" max="22" width="21.7109375" customWidth="1"/>
    <col min="23" max="23" width="11" bestFit="1" customWidth="1"/>
    <col min="24" max="24" width="28" customWidth="1"/>
    <col min="25" max="25" width="9" customWidth="1"/>
    <col min="26" max="26" width="12.5703125" bestFit="1" customWidth="1"/>
  </cols>
  <sheetData>
    <row r="3" spans="1:20" x14ac:dyDescent="0.25">
      <c r="E3" t="s">
        <v>178</v>
      </c>
    </row>
    <row r="4" spans="1:20" x14ac:dyDescent="0.25">
      <c r="A4" s="37"/>
      <c r="B4" s="37"/>
      <c r="C4" s="37"/>
      <c r="E4" s="3" t="s">
        <v>21</v>
      </c>
      <c r="F4" s="16" t="s">
        <v>85</v>
      </c>
      <c r="G4" s="19" t="s">
        <v>98</v>
      </c>
      <c r="H4" s="37"/>
      <c r="I4" s="37"/>
      <c r="J4" s="37"/>
      <c r="K4" s="37"/>
      <c r="L4" s="37"/>
    </row>
    <row r="5" spans="1:20" x14ac:dyDescent="0.25">
      <c r="A5" s="21"/>
      <c r="B5" s="21"/>
      <c r="C5" s="21"/>
      <c r="E5" s="6" t="s">
        <v>66</v>
      </c>
      <c r="F5" s="74">
        <v>319</v>
      </c>
      <c r="G5" s="18">
        <f>F5/$F$8</f>
        <v>6.2549019607843137</v>
      </c>
      <c r="H5" s="21"/>
      <c r="I5" s="21"/>
      <c r="J5" s="21"/>
      <c r="K5" s="21"/>
      <c r="L5" s="21"/>
    </row>
    <row r="6" spans="1:20" x14ac:dyDescent="0.25">
      <c r="A6" s="38"/>
      <c r="B6" s="38"/>
      <c r="C6" s="38"/>
      <c r="E6" s="14" t="s">
        <v>37</v>
      </c>
      <c r="F6" s="78">
        <v>905</v>
      </c>
      <c r="G6" s="51">
        <f>F6/$F$8</f>
        <v>17.745098039215687</v>
      </c>
      <c r="H6" s="38"/>
      <c r="I6" s="38"/>
      <c r="J6" s="38"/>
      <c r="K6" s="38"/>
      <c r="L6" s="38"/>
      <c r="T6" s="21"/>
    </row>
    <row r="7" spans="1:20" x14ac:dyDescent="0.25">
      <c r="A7" s="38"/>
      <c r="B7" s="38"/>
      <c r="C7" s="38"/>
      <c r="E7" s="6" t="s">
        <v>97</v>
      </c>
      <c r="F7" s="74"/>
      <c r="G7" s="18">
        <f>F7/$F$8</f>
        <v>0</v>
      </c>
      <c r="H7" s="38"/>
      <c r="I7" s="38"/>
      <c r="J7" s="38"/>
      <c r="K7" s="38"/>
      <c r="L7" s="38"/>
      <c r="T7" s="21"/>
    </row>
    <row r="8" spans="1:20" x14ac:dyDescent="0.25">
      <c r="A8" s="21"/>
      <c r="B8" s="21"/>
      <c r="C8" s="21"/>
      <c r="E8" s="6" t="s">
        <v>157</v>
      </c>
      <c r="F8" s="74">
        <v>51</v>
      </c>
      <c r="G8" s="18"/>
      <c r="H8" s="21"/>
      <c r="I8" s="21"/>
      <c r="J8" s="21"/>
      <c r="K8" s="21"/>
      <c r="L8" s="21"/>
      <c r="T8" s="21"/>
    </row>
    <row r="9" spans="1:20" x14ac:dyDescent="0.25">
      <c r="E9" s="6" t="s">
        <v>36</v>
      </c>
      <c r="F9" s="74">
        <v>5</v>
      </c>
      <c r="T9" s="21"/>
    </row>
    <row r="10" spans="1:20" x14ac:dyDescent="0.25">
      <c r="E10" s="6" t="s">
        <v>67</v>
      </c>
      <c r="F10" s="74">
        <v>1280</v>
      </c>
      <c r="T10" s="21"/>
    </row>
    <row r="11" spans="1:20" x14ac:dyDescent="0.25">
      <c r="T11" s="21"/>
    </row>
    <row r="12" spans="1:20" x14ac:dyDescent="0.25">
      <c r="T12" s="21"/>
    </row>
    <row r="13" spans="1:20" x14ac:dyDescent="0.25">
      <c r="T13" s="21"/>
    </row>
    <row r="20" spans="5:7" x14ac:dyDescent="0.25">
      <c r="E20" s="3" t="s">
        <v>5</v>
      </c>
      <c r="F20" s="5" t="s">
        <v>405</v>
      </c>
    </row>
    <row r="21" spans="5:7" x14ac:dyDescent="0.25">
      <c r="E21" s="3" t="s">
        <v>17</v>
      </c>
      <c r="F21" s="5" t="s">
        <v>35</v>
      </c>
    </row>
    <row r="22" spans="5:7" x14ac:dyDescent="0.25">
      <c r="E22" t="s">
        <v>178</v>
      </c>
    </row>
    <row r="23" spans="5:7" x14ac:dyDescent="0.25">
      <c r="E23" s="3" t="s">
        <v>21</v>
      </c>
      <c r="F23" s="16" t="s">
        <v>85</v>
      </c>
      <c r="G23" s="19" t="s">
        <v>98</v>
      </c>
    </row>
    <row r="24" spans="5:7" x14ac:dyDescent="0.25">
      <c r="E24" s="6" t="s">
        <v>66</v>
      </c>
      <c r="F24" s="74">
        <v>8</v>
      </c>
      <c r="G24" s="18">
        <f>F24/$F$8</f>
        <v>0.15686274509803921</v>
      </c>
    </row>
    <row r="25" spans="5:7" x14ac:dyDescent="0.25">
      <c r="E25" s="14" t="s">
        <v>37</v>
      </c>
      <c r="F25" s="78">
        <v>23</v>
      </c>
      <c r="G25" s="51">
        <f>F25/$F$8</f>
        <v>0.45098039215686275</v>
      </c>
    </row>
    <row r="26" spans="5:7" x14ac:dyDescent="0.25">
      <c r="E26" s="6" t="s">
        <v>157</v>
      </c>
      <c r="F26" s="74">
        <v>1</v>
      </c>
      <c r="G26" s="18">
        <f>F26/$F$8</f>
        <v>1.9607843137254902E-2</v>
      </c>
    </row>
    <row r="27" spans="5:7" x14ac:dyDescent="0.25">
      <c r="E27" s="6" t="s">
        <v>67</v>
      </c>
      <c r="F27" s="74">
        <v>32</v>
      </c>
      <c r="G27" s="18"/>
    </row>
    <row r="41" spans="5:10" x14ac:dyDescent="0.25">
      <c r="E41" s="3" t="s">
        <v>17</v>
      </c>
      <c r="F41" s="5" t="s">
        <v>91</v>
      </c>
    </row>
    <row r="43" spans="5:10" x14ac:dyDescent="0.25">
      <c r="E43" s="3" t="s">
        <v>85</v>
      </c>
      <c r="F43" s="3" t="s">
        <v>6640</v>
      </c>
      <c r="G43" s="5"/>
      <c r="H43" s="5"/>
      <c r="I43" s="5"/>
      <c r="J43" s="5"/>
    </row>
    <row r="44" spans="5:10" x14ac:dyDescent="0.25">
      <c r="E44" s="3" t="s">
        <v>21</v>
      </c>
      <c r="F44" s="33" t="s">
        <v>66</v>
      </c>
      <c r="G44" s="33" t="s">
        <v>37</v>
      </c>
      <c r="H44" s="5" t="s">
        <v>157</v>
      </c>
      <c r="I44" s="5" t="s">
        <v>36</v>
      </c>
      <c r="J44" s="5" t="s">
        <v>67</v>
      </c>
    </row>
    <row r="45" spans="5:10" x14ac:dyDescent="0.25">
      <c r="E45" s="6" t="s">
        <v>142</v>
      </c>
      <c r="F45" s="80">
        <v>4</v>
      </c>
      <c r="G45" s="80">
        <v>48</v>
      </c>
      <c r="H45" s="79"/>
      <c r="I45" s="79"/>
      <c r="J45" s="79">
        <v>52</v>
      </c>
    </row>
    <row r="46" spans="5:10" x14ac:dyDescent="0.25">
      <c r="E46" s="6" t="s">
        <v>739</v>
      </c>
      <c r="F46" s="80"/>
      <c r="G46" s="80">
        <v>44</v>
      </c>
      <c r="H46" s="79"/>
      <c r="I46" s="79"/>
      <c r="J46" s="79">
        <v>44</v>
      </c>
    </row>
    <row r="47" spans="5:10" x14ac:dyDescent="0.25">
      <c r="E47" s="6" t="s">
        <v>146</v>
      </c>
      <c r="F47" s="80">
        <v>2</v>
      </c>
      <c r="G47" s="80">
        <v>60</v>
      </c>
      <c r="H47" s="79">
        <v>1</v>
      </c>
      <c r="I47" s="79"/>
      <c r="J47" s="79">
        <v>63</v>
      </c>
    </row>
    <row r="48" spans="5:10" x14ac:dyDescent="0.25">
      <c r="E48" s="6" t="s">
        <v>143</v>
      </c>
      <c r="F48" s="80">
        <v>2</v>
      </c>
      <c r="G48" s="80">
        <v>59</v>
      </c>
      <c r="H48" s="79"/>
      <c r="I48" s="79"/>
      <c r="J48" s="79">
        <v>61</v>
      </c>
    </row>
    <row r="49" spans="5:10" x14ac:dyDescent="0.25">
      <c r="E49" s="6" t="s">
        <v>144</v>
      </c>
      <c r="F49" s="80">
        <v>8</v>
      </c>
      <c r="G49" s="80">
        <v>81</v>
      </c>
      <c r="H49" s="79">
        <v>1</v>
      </c>
      <c r="I49" s="79"/>
      <c r="J49" s="79">
        <v>90</v>
      </c>
    </row>
    <row r="50" spans="5:10" x14ac:dyDescent="0.25">
      <c r="E50" s="6" t="s">
        <v>151</v>
      </c>
      <c r="F50" s="80">
        <v>41</v>
      </c>
      <c r="G50" s="80">
        <v>98</v>
      </c>
      <c r="H50" s="79">
        <v>1</v>
      </c>
      <c r="I50" s="79">
        <v>3</v>
      </c>
      <c r="J50" s="79">
        <v>143</v>
      </c>
    </row>
    <row r="51" spans="5:10" x14ac:dyDescent="0.25">
      <c r="E51" s="6" t="s">
        <v>165</v>
      </c>
      <c r="F51" s="80">
        <v>83</v>
      </c>
      <c r="G51" s="80">
        <v>117</v>
      </c>
      <c r="H51" s="79">
        <v>11</v>
      </c>
      <c r="I51" s="79">
        <v>1</v>
      </c>
      <c r="J51" s="79">
        <v>212</v>
      </c>
    </row>
    <row r="52" spans="5:10" x14ac:dyDescent="0.25">
      <c r="E52" s="6" t="s">
        <v>172</v>
      </c>
      <c r="F52" s="80">
        <v>134</v>
      </c>
      <c r="G52" s="80">
        <v>146</v>
      </c>
      <c r="H52" s="79">
        <v>28</v>
      </c>
      <c r="I52" s="79">
        <v>1</v>
      </c>
      <c r="J52" s="79">
        <v>309</v>
      </c>
    </row>
    <row r="53" spans="5:10" x14ac:dyDescent="0.25">
      <c r="E53" s="6" t="s">
        <v>177</v>
      </c>
      <c r="F53" s="80">
        <v>25</v>
      </c>
      <c r="G53" s="80">
        <v>72</v>
      </c>
      <c r="H53" s="79">
        <v>7</v>
      </c>
      <c r="I53" s="79"/>
      <c r="J53" s="79">
        <v>104</v>
      </c>
    </row>
    <row r="54" spans="5:10" x14ac:dyDescent="0.25">
      <c r="E54" s="6" t="s">
        <v>181</v>
      </c>
      <c r="F54" s="80">
        <v>11</v>
      </c>
      <c r="G54" s="80">
        <v>67</v>
      </c>
      <c r="H54" s="79">
        <v>2</v>
      </c>
      <c r="I54" s="79"/>
      <c r="J54" s="79">
        <v>80</v>
      </c>
    </row>
    <row r="55" spans="5:10" x14ac:dyDescent="0.25">
      <c r="E55" s="6" t="s">
        <v>182</v>
      </c>
      <c r="F55" s="80">
        <v>5</v>
      </c>
      <c r="G55" s="80">
        <v>43</v>
      </c>
      <c r="H55" s="79"/>
      <c r="I55" s="79"/>
      <c r="J55" s="79">
        <v>48</v>
      </c>
    </row>
    <row r="56" spans="5:10" x14ac:dyDescent="0.25">
      <c r="E56" s="6" t="s">
        <v>186</v>
      </c>
      <c r="F56" s="80">
        <v>4</v>
      </c>
      <c r="G56" s="80">
        <v>70</v>
      </c>
      <c r="H56" s="79"/>
      <c r="I56" s="79"/>
      <c r="J56" s="79">
        <v>74</v>
      </c>
    </row>
    <row r="57" spans="5:10" x14ac:dyDescent="0.25">
      <c r="E57" s="6" t="s">
        <v>67</v>
      </c>
      <c r="F57" s="80">
        <v>319</v>
      </c>
      <c r="G57" s="80">
        <v>905</v>
      </c>
      <c r="H57" s="79">
        <v>51</v>
      </c>
      <c r="I57" s="79">
        <v>5</v>
      </c>
      <c r="J57" s="79">
        <v>1280</v>
      </c>
    </row>
    <row r="59" spans="5:10" x14ac:dyDescent="0.25">
      <c r="G59">
        <f>(GETPIVOTDATA("Sexo",$E$43,"Fecha",5,"Vigilancia","No vigilado")+GETPIVOTDATA("Sexo",$E$43,"Fecha",6,"Vigilancia","No vigilado")+GETPIVOTDATA("Sexo",$E$43,"Fecha",7,"Vigilancia","No vigilado")+GETPIVOTDATA("Sexo",$E$43,"Fecha",8,"Vigilancia","No vigilado")+GETPIVOTDATA("Sexo",$E$43,"Fecha",9,"Vigilancia","No vigilado"))/GETPIVOTDATA("Sexo",$E$43,"Vigilancia","No vigilado")</f>
        <v>0.56795580110497235</v>
      </c>
    </row>
    <row r="60" spans="5:10" x14ac:dyDescent="0.25">
      <c r="H60">
        <f>(GETPIVOTDATA("Sexo",$E$43,"Vigilancia","No vigilado")+GETPIVOTDATA("Sexo",$E$43,"Vigilancia","Fuera del horario de vigilancia"))/GETPIVOTDATA("Sexo",$E$43)</f>
        <v>0.74687499999999996</v>
      </c>
    </row>
    <row r="66" spans="5:10" x14ac:dyDescent="0.25">
      <c r="E66" s="3" t="s">
        <v>17</v>
      </c>
      <c r="F66" s="5" t="s">
        <v>35</v>
      </c>
    </row>
    <row r="68" spans="5:10" x14ac:dyDescent="0.25">
      <c r="E68" s="3" t="s">
        <v>85</v>
      </c>
      <c r="F68" s="3" t="s">
        <v>6640</v>
      </c>
      <c r="G68" s="5"/>
      <c r="H68" s="5"/>
      <c r="I68" s="5"/>
      <c r="J68" s="5"/>
    </row>
    <row r="69" spans="5:10" x14ac:dyDescent="0.25">
      <c r="E69" s="3" t="s">
        <v>21</v>
      </c>
      <c r="F69" s="33" t="s">
        <v>66</v>
      </c>
      <c r="G69" s="33" t="s">
        <v>37</v>
      </c>
      <c r="H69" s="5" t="s">
        <v>157</v>
      </c>
      <c r="I69" s="5" t="s">
        <v>36</v>
      </c>
      <c r="J69" s="5" t="s">
        <v>67</v>
      </c>
    </row>
    <row r="70" spans="5:10" x14ac:dyDescent="0.25">
      <c r="E70" s="6" t="s">
        <v>142</v>
      </c>
      <c r="F70" s="80">
        <v>3</v>
      </c>
      <c r="G70" s="80">
        <v>22</v>
      </c>
      <c r="H70" s="79"/>
      <c r="I70" s="79"/>
      <c r="J70" s="79">
        <v>25</v>
      </c>
    </row>
    <row r="71" spans="5:10" x14ac:dyDescent="0.25">
      <c r="E71" s="6" t="s">
        <v>739</v>
      </c>
      <c r="F71" s="80"/>
      <c r="G71" s="80">
        <v>16</v>
      </c>
      <c r="H71" s="79"/>
      <c r="I71" s="79"/>
      <c r="J71" s="79">
        <v>16</v>
      </c>
    </row>
    <row r="72" spans="5:10" x14ac:dyDescent="0.25">
      <c r="E72" s="6" t="s">
        <v>146</v>
      </c>
      <c r="F72" s="80"/>
      <c r="G72" s="80">
        <v>28</v>
      </c>
      <c r="H72" s="79">
        <v>1</v>
      </c>
      <c r="I72" s="79"/>
      <c r="J72" s="79">
        <v>29</v>
      </c>
    </row>
    <row r="73" spans="5:10" x14ac:dyDescent="0.25">
      <c r="E73" s="6" t="s">
        <v>143</v>
      </c>
      <c r="F73" s="80"/>
      <c r="G73" s="80">
        <v>21</v>
      </c>
      <c r="H73" s="79"/>
      <c r="I73" s="79"/>
      <c r="J73" s="79">
        <v>21</v>
      </c>
    </row>
    <row r="74" spans="5:10" x14ac:dyDescent="0.25">
      <c r="E74" s="6" t="s">
        <v>144</v>
      </c>
      <c r="F74" s="80">
        <v>1</v>
      </c>
      <c r="G74" s="80">
        <v>38</v>
      </c>
      <c r="H74" s="79">
        <v>1</v>
      </c>
      <c r="I74" s="79"/>
      <c r="J74" s="79">
        <v>40</v>
      </c>
    </row>
    <row r="75" spans="5:10" x14ac:dyDescent="0.25">
      <c r="E75" s="6" t="s">
        <v>151</v>
      </c>
      <c r="F75" s="80">
        <v>11</v>
      </c>
      <c r="G75" s="80">
        <v>47</v>
      </c>
      <c r="H75" s="79">
        <v>1</v>
      </c>
      <c r="I75" s="79">
        <v>1</v>
      </c>
      <c r="J75" s="79">
        <v>60</v>
      </c>
    </row>
    <row r="76" spans="5:10" x14ac:dyDescent="0.25">
      <c r="E76" s="6" t="s">
        <v>165</v>
      </c>
      <c r="F76" s="80">
        <v>34</v>
      </c>
      <c r="G76" s="80">
        <v>67</v>
      </c>
      <c r="H76" s="79">
        <v>5</v>
      </c>
      <c r="I76" s="79">
        <v>1</v>
      </c>
      <c r="J76" s="79">
        <v>107</v>
      </c>
    </row>
    <row r="77" spans="5:10" x14ac:dyDescent="0.25">
      <c r="E77" s="6" t="s">
        <v>172</v>
      </c>
      <c r="F77" s="80">
        <v>30</v>
      </c>
      <c r="G77" s="80">
        <v>39</v>
      </c>
      <c r="H77" s="79">
        <v>13</v>
      </c>
      <c r="I77" s="79">
        <v>1</v>
      </c>
      <c r="J77" s="79">
        <v>83</v>
      </c>
    </row>
    <row r="78" spans="5:10" x14ac:dyDescent="0.25">
      <c r="E78" s="6" t="s">
        <v>177</v>
      </c>
      <c r="F78" s="80">
        <v>9</v>
      </c>
      <c r="G78" s="80">
        <v>36</v>
      </c>
      <c r="H78" s="79">
        <v>3</v>
      </c>
      <c r="I78" s="79"/>
      <c r="J78" s="79">
        <v>48</v>
      </c>
    </row>
    <row r="79" spans="5:10" x14ac:dyDescent="0.25">
      <c r="E79" s="6" t="s">
        <v>181</v>
      </c>
      <c r="F79" s="80">
        <v>6</v>
      </c>
      <c r="G79" s="80">
        <v>43</v>
      </c>
      <c r="H79" s="79">
        <v>2</v>
      </c>
      <c r="I79" s="79"/>
      <c r="J79" s="79">
        <v>51</v>
      </c>
    </row>
    <row r="80" spans="5:10" x14ac:dyDescent="0.25">
      <c r="E80" s="6" t="s">
        <v>182</v>
      </c>
      <c r="F80" s="80">
        <v>4</v>
      </c>
      <c r="G80" s="80">
        <v>15</v>
      </c>
      <c r="H80" s="79"/>
      <c r="I80" s="79"/>
      <c r="J80" s="79">
        <v>19</v>
      </c>
    </row>
    <row r="81" spans="5:10" x14ac:dyDescent="0.25">
      <c r="E81" s="6" t="s">
        <v>186</v>
      </c>
      <c r="F81" s="80">
        <v>2</v>
      </c>
      <c r="G81" s="80">
        <v>32</v>
      </c>
      <c r="H81" s="79"/>
      <c r="I81" s="79"/>
      <c r="J81" s="79">
        <v>34</v>
      </c>
    </row>
    <row r="82" spans="5:10" x14ac:dyDescent="0.25">
      <c r="E82" s="6" t="s">
        <v>67</v>
      </c>
      <c r="F82" s="80">
        <v>100</v>
      </c>
      <c r="G82" s="80">
        <v>404</v>
      </c>
      <c r="H82" s="79">
        <v>26</v>
      </c>
      <c r="I82" s="79">
        <v>3</v>
      </c>
      <c r="J82" s="79">
        <v>533</v>
      </c>
    </row>
    <row r="84" spans="5:10" x14ac:dyDescent="0.25">
      <c r="G84">
        <f>GETPIVOTDATA("Sexo",$E$68,"Vigilancia","En horario de vigilancia")/GETPIVOTDATA("Sexo",$E$68)</f>
        <v>0.18761726078799248</v>
      </c>
      <c r="H84">
        <f>(GETPIVOTDATA("Sexo",$E$68,"Vigilancia","No vigilado")+GETPIVOTDATA("Sexo",$E$68,"Vigilancia","Fuera del horario de vigilancia"))/GETPIVOTDATA("Sexo",$E$68)</f>
        <v>0.80675422138836772</v>
      </c>
    </row>
    <row r="91" spans="5:10" x14ac:dyDescent="0.25">
      <c r="E91" s="3" t="s">
        <v>69</v>
      </c>
      <c r="F91" s="3" t="s">
        <v>10</v>
      </c>
      <c r="G91" s="5"/>
      <c r="H91" s="5"/>
      <c r="I91" s="5"/>
    </row>
    <row r="92" spans="5:10" x14ac:dyDescent="0.25">
      <c r="E92" s="3" t="s">
        <v>84</v>
      </c>
      <c r="F92" s="5" t="s">
        <v>66</v>
      </c>
      <c r="G92" s="5" t="s">
        <v>157</v>
      </c>
      <c r="H92" s="5" t="s">
        <v>37</v>
      </c>
      <c r="I92" s="2" t="s">
        <v>85</v>
      </c>
    </row>
    <row r="93" spans="5:10" x14ac:dyDescent="0.25">
      <c r="E93" s="6" t="s">
        <v>35</v>
      </c>
      <c r="F93" s="74">
        <v>100</v>
      </c>
      <c r="G93" s="74">
        <v>26</v>
      </c>
      <c r="H93" s="74">
        <v>404</v>
      </c>
      <c r="I93" s="74">
        <v>530</v>
      </c>
    </row>
    <row r="94" spans="5:10" x14ac:dyDescent="0.25">
      <c r="E94" s="6" t="s">
        <v>50</v>
      </c>
      <c r="F94" s="74">
        <v>112</v>
      </c>
      <c r="G94" s="74">
        <v>12</v>
      </c>
      <c r="H94" s="74">
        <v>278</v>
      </c>
      <c r="I94" s="74">
        <v>402</v>
      </c>
    </row>
    <row r="95" spans="5:10" x14ac:dyDescent="0.25">
      <c r="E95" s="6" t="s">
        <v>56</v>
      </c>
      <c r="F95" s="74">
        <v>12</v>
      </c>
      <c r="G95" s="74">
        <v>3</v>
      </c>
      <c r="H95" s="74">
        <v>107</v>
      </c>
      <c r="I95" s="74">
        <v>122</v>
      </c>
    </row>
    <row r="96" spans="5:10" x14ac:dyDescent="0.25">
      <c r="E96" s="6" t="s">
        <v>76</v>
      </c>
      <c r="F96" s="74">
        <v>83</v>
      </c>
      <c r="G96" s="74">
        <v>10</v>
      </c>
      <c r="H96" s="74">
        <v>68</v>
      </c>
      <c r="I96" s="74">
        <v>161</v>
      </c>
    </row>
    <row r="97" spans="5:9" x14ac:dyDescent="0.25">
      <c r="E97" s="6" t="s">
        <v>81</v>
      </c>
      <c r="F97" s="74">
        <v>4</v>
      </c>
      <c r="G97" s="74"/>
      <c r="H97" s="74">
        <v>22</v>
      </c>
      <c r="I97" s="74">
        <v>26</v>
      </c>
    </row>
    <row r="98" spans="5:9" x14ac:dyDescent="0.25">
      <c r="E98" s="6" t="s">
        <v>83</v>
      </c>
      <c r="F98" s="74">
        <v>1</v>
      </c>
      <c r="G98" s="74"/>
      <c r="H98" s="74">
        <v>9</v>
      </c>
      <c r="I98" s="74">
        <v>10</v>
      </c>
    </row>
    <row r="99" spans="5:9" x14ac:dyDescent="0.25">
      <c r="E99" s="6" t="s">
        <v>139</v>
      </c>
      <c r="F99" s="74"/>
      <c r="G99" s="74"/>
      <c r="H99" s="74">
        <v>2</v>
      </c>
      <c r="I99" s="74">
        <v>2</v>
      </c>
    </row>
    <row r="100" spans="5:9" x14ac:dyDescent="0.25">
      <c r="E100" s="6" t="s">
        <v>153</v>
      </c>
      <c r="F100" s="74">
        <v>3</v>
      </c>
      <c r="G100" s="74"/>
      <c r="H100" s="74">
        <v>11</v>
      </c>
      <c r="I100" s="74">
        <v>14</v>
      </c>
    </row>
    <row r="101" spans="5:9" x14ac:dyDescent="0.25">
      <c r="E101" s="6" t="s">
        <v>36</v>
      </c>
      <c r="F101" s="74">
        <v>4</v>
      </c>
      <c r="G101" s="74"/>
      <c r="H101" s="74">
        <v>4</v>
      </c>
      <c r="I101" s="74">
        <v>8</v>
      </c>
    </row>
    <row r="102" spans="5:9" x14ac:dyDescent="0.25">
      <c r="E102" s="6" t="s">
        <v>85</v>
      </c>
      <c r="F102" s="74">
        <v>319</v>
      </c>
      <c r="G102" s="74">
        <v>51</v>
      </c>
      <c r="H102" s="74">
        <v>905</v>
      </c>
      <c r="I102" s="74">
        <v>1275</v>
      </c>
    </row>
  </sheetData>
  <pageMargins left="0.7" right="0.7" top="0.75" bottom="0.75" header="0.3" footer="0.3"/>
  <pageSetup paperSize="9" orientation="portrait" r:id="rId6"/>
  <drawing r:id="rId7"/>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1:G60"/>
  <sheetViews>
    <sheetView zoomScaleNormal="100" workbookViewId="0">
      <selection activeCell="F17" sqref="F17"/>
    </sheetView>
  </sheetViews>
  <sheetFormatPr baseColWidth="10" defaultRowHeight="15" x14ac:dyDescent="0.25"/>
  <cols>
    <col min="2" max="2" width="39.140625" bestFit="1" customWidth="1"/>
    <col min="3" max="3" width="20.85546875" customWidth="1"/>
    <col min="4" max="4" width="6.42578125" bestFit="1" customWidth="1"/>
    <col min="5" max="5" width="9.140625" customWidth="1"/>
    <col min="6" max="6" width="7.7109375" bestFit="1" customWidth="1"/>
    <col min="7" max="7" width="7.7109375" customWidth="1"/>
    <col min="8" max="8" width="6.42578125" customWidth="1"/>
    <col min="9" max="9" width="9.140625" customWidth="1"/>
    <col min="10" max="10" width="15.85546875" bestFit="1" customWidth="1"/>
    <col min="11" max="11" width="12.85546875" bestFit="1" customWidth="1"/>
    <col min="12" max="12" width="15.85546875" bestFit="1" customWidth="1"/>
    <col min="13" max="13" width="29.85546875" bestFit="1" customWidth="1"/>
    <col min="14" max="14" width="6.42578125" customWidth="1"/>
    <col min="15" max="15" width="33" bestFit="1" customWidth="1"/>
    <col min="16" max="16" width="10.85546875" customWidth="1"/>
    <col min="17" max="17" width="13.85546875" bestFit="1" customWidth="1"/>
    <col min="18" max="18" width="7.7109375" customWidth="1"/>
  </cols>
  <sheetData>
    <row r="1" spans="2:7" ht="26.25" x14ac:dyDescent="0.4">
      <c r="B1" s="98" t="s">
        <v>94</v>
      </c>
      <c r="C1" s="99"/>
      <c r="D1" s="99"/>
      <c r="E1" s="99"/>
      <c r="F1" s="99"/>
      <c r="G1" s="99"/>
    </row>
    <row r="2" spans="2:7" x14ac:dyDescent="0.25">
      <c r="B2" s="97" t="s">
        <v>99</v>
      </c>
      <c r="C2" s="97"/>
      <c r="D2" s="97"/>
      <c r="E2" s="97"/>
      <c r="F2" s="97"/>
      <c r="G2" s="97"/>
    </row>
    <row r="4" spans="2:7" x14ac:dyDescent="0.25">
      <c r="B4" s="1" t="s">
        <v>100</v>
      </c>
      <c r="C4" s="1" t="s">
        <v>6640</v>
      </c>
    </row>
    <row r="5" spans="2:7" ht="30" x14ac:dyDescent="0.25">
      <c r="B5" s="46" t="s">
        <v>173</v>
      </c>
      <c r="C5" s="50" t="s">
        <v>47</v>
      </c>
      <c r="D5" s="50" t="s">
        <v>30</v>
      </c>
      <c r="E5" s="50" t="s">
        <v>148</v>
      </c>
      <c r="F5" s="49" t="s">
        <v>67</v>
      </c>
    </row>
    <row r="6" spans="2:7" x14ac:dyDescent="0.25">
      <c r="B6" s="6" t="s">
        <v>36</v>
      </c>
      <c r="C6" s="79">
        <v>217</v>
      </c>
      <c r="D6" s="79">
        <v>103</v>
      </c>
      <c r="E6" s="79">
        <v>2</v>
      </c>
      <c r="F6" s="79">
        <v>322</v>
      </c>
    </row>
    <row r="7" spans="2:7" x14ac:dyDescent="0.25">
      <c r="B7" s="6" t="s">
        <v>459</v>
      </c>
      <c r="C7" s="79">
        <v>169</v>
      </c>
      <c r="D7" s="79">
        <v>54</v>
      </c>
      <c r="E7" s="79">
        <v>17</v>
      </c>
      <c r="F7" s="79">
        <v>240</v>
      </c>
    </row>
    <row r="8" spans="2:7" x14ac:dyDescent="0.25">
      <c r="B8" s="6" t="s">
        <v>32</v>
      </c>
      <c r="C8" s="79">
        <v>144</v>
      </c>
      <c r="D8" s="79">
        <v>43</v>
      </c>
      <c r="E8" s="79"/>
      <c r="F8" s="79">
        <v>187</v>
      </c>
    </row>
    <row r="9" spans="2:7" x14ac:dyDescent="0.25">
      <c r="B9" s="6" t="s">
        <v>126</v>
      </c>
      <c r="C9" s="79">
        <v>134</v>
      </c>
      <c r="D9" s="79">
        <v>15</v>
      </c>
      <c r="E9" s="79">
        <v>27</v>
      </c>
      <c r="F9" s="79">
        <v>176</v>
      </c>
    </row>
    <row r="10" spans="2:7" x14ac:dyDescent="0.25">
      <c r="B10" s="6" t="s">
        <v>408</v>
      </c>
      <c r="C10" s="79">
        <v>35</v>
      </c>
      <c r="D10" s="79">
        <v>13</v>
      </c>
      <c r="E10" s="79">
        <v>6</v>
      </c>
      <c r="F10" s="79">
        <v>54</v>
      </c>
    </row>
    <row r="11" spans="2:7" x14ac:dyDescent="0.25">
      <c r="B11" s="6" t="s">
        <v>519</v>
      </c>
      <c r="C11" s="79">
        <v>42</v>
      </c>
      <c r="D11" s="79">
        <v>11</v>
      </c>
      <c r="E11" s="79"/>
      <c r="F11" s="79">
        <v>53</v>
      </c>
    </row>
    <row r="12" spans="2:7" x14ac:dyDescent="0.25">
      <c r="B12" s="6" t="s">
        <v>155</v>
      </c>
      <c r="C12" s="79">
        <v>39</v>
      </c>
      <c r="D12" s="79">
        <v>7</v>
      </c>
      <c r="E12" s="79"/>
      <c r="F12" s="79">
        <v>46</v>
      </c>
    </row>
    <row r="13" spans="2:7" x14ac:dyDescent="0.25">
      <c r="B13" s="6" t="s">
        <v>615</v>
      </c>
      <c r="C13" s="79">
        <v>21</v>
      </c>
      <c r="D13" s="79">
        <v>8</v>
      </c>
      <c r="E13" s="79">
        <v>10</v>
      </c>
      <c r="F13" s="79">
        <v>39</v>
      </c>
    </row>
    <row r="14" spans="2:7" x14ac:dyDescent="0.25">
      <c r="B14" s="6" t="s">
        <v>331</v>
      </c>
      <c r="C14" s="79">
        <v>23</v>
      </c>
      <c r="D14" s="79">
        <v>6</v>
      </c>
      <c r="E14" s="79"/>
      <c r="F14" s="79">
        <v>29</v>
      </c>
    </row>
    <row r="15" spans="2:7" x14ac:dyDescent="0.25">
      <c r="B15" s="6" t="s">
        <v>138</v>
      </c>
      <c r="C15" s="79">
        <v>24</v>
      </c>
      <c r="D15" s="79">
        <v>2</v>
      </c>
      <c r="E15" s="79"/>
      <c r="F15" s="79">
        <v>26</v>
      </c>
    </row>
    <row r="16" spans="2:7" x14ac:dyDescent="0.25">
      <c r="B16" s="6" t="s">
        <v>64</v>
      </c>
      <c r="C16" s="79">
        <v>24</v>
      </c>
      <c r="D16" s="79">
        <v>2</v>
      </c>
      <c r="E16" s="79"/>
      <c r="F16" s="79">
        <v>26</v>
      </c>
    </row>
    <row r="17" spans="2:6" x14ac:dyDescent="0.25">
      <c r="B17" s="6" t="s">
        <v>401</v>
      </c>
      <c r="C17" s="79">
        <v>18</v>
      </c>
      <c r="D17" s="79">
        <v>6</v>
      </c>
      <c r="E17" s="79"/>
      <c r="F17" s="79">
        <v>24</v>
      </c>
    </row>
    <row r="18" spans="2:6" x14ac:dyDescent="0.25">
      <c r="B18" s="6" t="s">
        <v>672</v>
      </c>
      <c r="C18" s="79">
        <v>12</v>
      </c>
      <c r="D18" s="79">
        <v>11</v>
      </c>
      <c r="E18" s="79"/>
      <c r="F18" s="79">
        <v>23</v>
      </c>
    </row>
    <row r="19" spans="2:6" x14ac:dyDescent="0.25">
      <c r="B19" s="6" t="s">
        <v>437</v>
      </c>
      <c r="C19" s="79">
        <v>14</v>
      </c>
      <c r="D19" s="79">
        <v>1</v>
      </c>
      <c r="E19" s="79"/>
      <c r="F19" s="79">
        <v>15</v>
      </c>
    </row>
    <row r="20" spans="2:6" x14ac:dyDescent="0.25">
      <c r="B20" s="6" t="s">
        <v>679</v>
      </c>
      <c r="C20" s="79">
        <v>4</v>
      </c>
      <c r="D20" s="79">
        <v>2</v>
      </c>
      <c r="E20" s="79"/>
      <c r="F20" s="79">
        <v>6</v>
      </c>
    </row>
    <row r="21" spans="2:6" x14ac:dyDescent="0.25">
      <c r="B21" s="6" t="s">
        <v>1518</v>
      </c>
      <c r="C21" s="79">
        <v>2</v>
      </c>
      <c r="D21" s="79">
        <v>3</v>
      </c>
      <c r="E21" s="79"/>
      <c r="F21" s="79">
        <v>5</v>
      </c>
    </row>
    <row r="22" spans="2:6" x14ac:dyDescent="0.25">
      <c r="B22" s="6" t="s">
        <v>541</v>
      </c>
      <c r="C22" s="79">
        <v>3</v>
      </c>
      <c r="D22" s="79">
        <v>2</v>
      </c>
      <c r="E22" s="79"/>
      <c r="F22" s="79">
        <v>5</v>
      </c>
    </row>
    <row r="23" spans="2:6" x14ac:dyDescent="0.25">
      <c r="B23" s="6" t="s">
        <v>2974</v>
      </c>
      <c r="C23" s="79">
        <v>1</v>
      </c>
      <c r="D23" s="79">
        <v>2</v>
      </c>
      <c r="E23" s="79"/>
      <c r="F23" s="79">
        <v>3</v>
      </c>
    </row>
    <row r="24" spans="2:6" x14ac:dyDescent="0.25">
      <c r="B24" s="47" t="s">
        <v>131</v>
      </c>
      <c r="C24" s="79">
        <v>1</v>
      </c>
      <c r="D24" s="79"/>
      <c r="E24" s="79"/>
      <c r="F24" s="79">
        <v>1</v>
      </c>
    </row>
    <row r="25" spans="2:6" x14ac:dyDescent="0.25">
      <c r="B25" s="6" t="s">
        <v>67</v>
      </c>
      <c r="C25" s="79">
        <v>927</v>
      </c>
      <c r="D25" s="79">
        <v>291</v>
      </c>
      <c r="E25" s="79">
        <v>62</v>
      </c>
      <c r="F25" s="79">
        <v>1280</v>
      </c>
    </row>
    <row r="37" spans="2:5" x14ac:dyDescent="0.25">
      <c r="B37" s="53" t="s">
        <v>0</v>
      </c>
      <c r="C37" t="s">
        <v>91</v>
      </c>
    </row>
    <row r="38" spans="2:5" x14ac:dyDescent="0.25">
      <c r="B38" s="1" t="s">
        <v>17</v>
      </c>
      <c r="C38" t="s">
        <v>35</v>
      </c>
    </row>
    <row r="40" spans="2:5" x14ac:dyDescent="0.25">
      <c r="B40" s="1" t="s">
        <v>100</v>
      </c>
      <c r="C40" s="1" t="s">
        <v>6640</v>
      </c>
    </row>
    <row r="41" spans="2:5" ht="30" x14ac:dyDescent="0.25">
      <c r="B41" s="54" t="s">
        <v>173</v>
      </c>
      <c r="C41" s="55" t="s">
        <v>47</v>
      </c>
      <c r="D41" s="55" t="s">
        <v>30</v>
      </c>
      <c r="E41" s="56" t="s">
        <v>67</v>
      </c>
    </row>
    <row r="42" spans="2:5" x14ac:dyDescent="0.25">
      <c r="B42" s="57" t="s">
        <v>36</v>
      </c>
      <c r="C42" s="76">
        <v>149</v>
      </c>
      <c r="D42" s="76">
        <v>64</v>
      </c>
      <c r="E42" s="76">
        <v>213</v>
      </c>
    </row>
    <row r="43" spans="2:5" x14ac:dyDescent="0.25">
      <c r="B43" s="57" t="s">
        <v>32</v>
      </c>
      <c r="C43" s="76">
        <v>97</v>
      </c>
      <c r="D43" s="76">
        <v>22</v>
      </c>
      <c r="E43" s="76">
        <v>119</v>
      </c>
    </row>
    <row r="44" spans="2:5" x14ac:dyDescent="0.25">
      <c r="B44" s="57" t="s">
        <v>519</v>
      </c>
      <c r="C44" s="76">
        <v>25</v>
      </c>
      <c r="D44" s="76">
        <v>9</v>
      </c>
      <c r="E44" s="76">
        <v>34</v>
      </c>
    </row>
    <row r="45" spans="2:5" x14ac:dyDescent="0.25">
      <c r="B45" s="57" t="s">
        <v>459</v>
      </c>
      <c r="C45" s="76">
        <v>25</v>
      </c>
      <c r="D45" s="76">
        <v>6</v>
      </c>
      <c r="E45" s="76">
        <v>31</v>
      </c>
    </row>
    <row r="46" spans="2:5" x14ac:dyDescent="0.25">
      <c r="B46" s="57" t="s">
        <v>155</v>
      </c>
      <c r="C46" s="76">
        <v>19</v>
      </c>
      <c r="D46" s="76">
        <v>3</v>
      </c>
      <c r="E46" s="76">
        <v>22</v>
      </c>
    </row>
    <row r="47" spans="2:5" x14ac:dyDescent="0.25">
      <c r="B47" s="57" t="s">
        <v>331</v>
      </c>
      <c r="C47" s="76">
        <v>16</v>
      </c>
      <c r="D47" s="76">
        <v>4</v>
      </c>
      <c r="E47" s="76">
        <v>20</v>
      </c>
    </row>
    <row r="48" spans="2:5" x14ac:dyDescent="0.25">
      <c r="B48" s="57" t="s">
        <v>126</v>
      </c>
      <c r="C48" s="76">
        <v>18</v>
      </c>
      <c r="D48" s="76"/>
      <c r="E48" s="76">
        <v>18</v>
      </c>
    </row>
    <row r="49" spans="2:5" x14ac:dyDescent="0.25">
      <c r="B49" s="57" t="s">
        <v>401</v>
      </c>
      <c r="C49" s="76">
        <v>12</v>
      </c>
      <c r="D49" s="76">
        <v>4</v>
      </c>
      <c r="E49" s="76">
        <v>16</v>
      </c>
    </row>
    <row r="50" spans="2:5" x14ac:dyDescent="0.25">
      <c r="B50" s="57" t="s">
        <v>408</v>
      </c>
      <c r="C50" s="76">
        <v>14</v>
      </c>
      <c r="D50" s="76">
        <v>2</v>
      </c>
      <c r="E50" s="76">
        <v>16</v>
      </c>
    </row>
    <row r="51" spans="2:5" x14ac:dyDescent="0.25">
      <c r="B51" s="57" t="s">
        <v>64</v>
      </c>
      <c r="C51" s="76">
        <v>10</v>
      </c>
      <c r="D51" s="76"/>
      <c r="E51" s="76">
        <v>10</v>
      </c>
    </row>
    <row r="52" spans="2:5" x14ac:dyDescent="0.25">
      <c r="B52" s="57" t="s">
        <v>672</v>
      </c>
      <c r="C52" s="76">
        <v>8</v>
      </c>
      <c r="D52" s="76">
        <v>2</v>
      </c>
      <c r="E52" s="76">
        <v>10</v>
      </c>
    </row>
    <row r="53" spans="2:5" x14ac:dyDescent="0.25">
      <c r="B53" s="57" t="s">
        <v>437</v>
      </c>
      <c r="C53" s="76">
        <v>5</v>
      </c>
      <c r="D53" s="76"/>
      <c r="E53" s="76">
        <v>5</v>
      </c>
    </row>
    <row r="54" spans="2:5" x14ac:dyDescent="0.25">
      <c r="B54" s="57" t="s">
        <v>138</v>
      </c>
      <c r="C54" s="76">
        <v>5</v>
      </c>
      <c r="D54" s="76"/>
      <c r="E54" s="76">
        <v>5</v>
      </c>
    </row>
    <row r="55" spans="2:5" x14ac:dyDescent="0.25">
      <c r="B55" s="57" t="s">
        <v>615</v>
      </c>
      <c r="C55" s="76">
        <v>4</v>
      </c>
      <c r="D55" s="76"/>
      <c r="E55" s="76">
        <v>4</v>
      </c>
    </row>
    <row r="56" spans="2:5" x14ac:dyDescent="0.25">
      <c r="B56" s="57" t="s">
        <v>1518</v>
      </c>
      <c r="C56" s="76">
        <v>2</v>
      </c>
      <c r="D56" s="76">
        <v>2</v>
      </c>
      <c r="E56" s="76">
        <v>4</v>
      </c>
    </row>
    <row r="57" spans="2:5" x14ac:dyDescent="0.25">
      <c r="B57" s="57" t="s">
        <v>2974</v>
      </c>
      <c r="C57" s="76">
        <v>1</v>
      </c>
      <c r="D57" s="76">
        <v>2</v>
      </c>
      <c r="E57" s="76">
        <v>3</v>
      </c>
    </row>
    <row r="58" spans="2:5" x14ac:dyDescent="0.25">
      <c r="B58" s="57" t="s">
        <v>679</v>
      </c>
      <c r="C58" s="76">
        <v>2</v>
      </c>
      <c r="D58" s="76"/>
      <c r="E58" s="76">
        <v>2</v>
      </c>
    </row>
    <row r="59" spans="2:5" x14ac:dyDescent="0.25">
      <c r="B59" s="58" t="s">
        <v>131</v>
      </c>
      <c r="C59" s="76">
        <v>1</v>
      </c>
      <c r="D59" s="76"/>
      <c r="E59" s="76">
        <v>1</v>
      </c>
    </row>
    <row r="60" spans="2:5" x14ac:dyDescent="0.25">
      <c r="B60" s="57" t="s">
        <v>67</v>
      </c>
      <c r="C60" s="76">
        <v>413</v>
      </c>
      <c r="D60" s="76">
        <v>120</v>
      </c>
      <c r="E60" s="76">
        <v>533</v>
      </c>
    </row>
  </sheetData>
  <mergeCells count="2">
    <mergeCell ref="B1:G1"/>
    <mergeCell ref="B2:G2"/>
  </mergeCells>
  <hyperlinks>
    <hyperlink ref="B1" r:id="rId3"/>
  </hyperlinks>
  <pageMargins left="0.7" right="0.7" top="0.75" bottom="0.75" header="0.3" footer="0.3"/>
  <pageSetup paperSize="9" orientation="portrait" r:id="rId4"/>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1:O75"/>
  <sheetViews>
    <sheetView topLeftCell="A10" zoomScale="70" zoomScaleNormal="70" workbookViewId="0">
      <selection activeCell="B27" sqref="B27:C57"/>
    </sheetView>
  </sheetViews>
  <sheetFormatPr baseColWidth="10" defaultRowHeight="15" x14ac:dyDescent="0.25"/>
  <cols>
    <col min="2" max="2" width="37.85546875" customWidth="1"/>
    <col min="3" max="3" width="27.28515625" customWidth="1"/>
    <col min="4" max="4" width="51.140625" customWidth="1"/>
    <col min="5" max="5" width="47.7109375" customWidth="1"/>
    <col min="6" max="6" width="12.42578125" customWidth="1"/>
    <col min="7" max="7" width="16.7109375" customWidth="1"/>
    <col min="8" max="8" width="14.5703125" customWidth="1"/>
    <col min="9" max="9" width="12.42578125" customWidth="1"/>
    <col min="10" max="10" width="54.5703125" customWidth="1"/>
    <col min="11" max="11" width="48.5703125" customWidth="1"/>
    <col min="12" max="12" width="61.5703125" customWidth="1"/>
    <col min="13" max="13" width="39.28515625" customWidth="1"/>
    <col min="14" max="14" width="44.42578125" customWidth="1"/>
    <col min="15" max="15" width="16.7109375" customWidth="1"/>
    <col min="16" max="16" width="33.42578125" bestFit="1" customWidth="1"/>
    <col min="17" max="17" width="47.7109375" bestFit="1" customWidth="1"/>
    <col min="18" max="18" width="37.140625" customWidth="1"/>
    <col min="19" max="19" width="21.7109375" customWidth="1"/>
    <col min="20" max="20" width="12.42578125" customWidth="1"/>
    <col min="21" max="21" width="20.5703125" customWidth="1"/>
    <col min="22" max="22" width="16" bestFit="1" customWidth="1"/>
    <col min="23" max="23" width="21" bestFit="1" customWidth="1"/>
    <col min="24" max="24" width="37.7109375" customWidth="1"/>
    <col min="25" max="25" width="51.140625" bestFit="1" customWidth="1"/>
    <col min="26" max="26" width="33.42578125" customWidth="1"/>
    <col min="27" max="27" width="47.7109375" bestFit="1" customWidth="1"/>
    <col min="28" max="28" width="42.85546875" bestFit="1" customWidth="1"/>
    <col min="29" max="29" width="24.42578125" bestFit="1" customWidth="1"/>
    <col min="30" max="30" width="33.42578125" bestFit="1" customWidth="1"/>
    <col min="31" max="31" width="18.7109375" bestFit="1" customWidth="1"/>
    <col min="32" max="32" width="16.7109375" bestFit="1" customWidth="1"/>
  </cols>
  <sheetData>
    <row r="1" spans="2:15" x14ac:dyDescent="0.25">
      <c r="B1" s="13" t="s">
        <v>21</v>
      </c>
      <c r="C1" s="5" t="s">
        <v>91</v>
      </c>
    </row>
    <row r="3" spans="2:15" x14ac:dyDescent="0.25">
      <c r="B3" s="3" t="s">
        <v>68</v>
      </c>
      <c r="C3" s="3" t="s">
        <v>6640</v>
      </c>
      <c r="D3" s="2"/>
      <c r="E3" s="2"/>
      <c r="F3" s="2"/>
      <c r="G3" s="2"/>
      <c r="H3" s="2"/>
      <c r="I3" s="2"/>
      <c r="J3" s="2"/>
      <c r="K3" s="2"/>
      <c r="L3" s="2"/>
      <c r="M3" s="2"/>
      <c r="N3" s="2"/>
      <c r="O3" s="2"/>
    </row>
    <row r="4" spans="2:15" x14ac:dyDescent="0.25">
      <c r="B4" s="3" t="s">
        <v>174</v>
      </c>
      <c r="C4" s="5" t="s">
        <v>109</v>
      </c>
      <c r="D4" s="5" t="s">
        <v>82</v>
      </c>
      <c r="E4" s="5" t="s">
        <v>44</v>
      </c>
      <c r="F4" s="5" t="s">
        <v>51</v>
      </c>
      <c r="G4" s="5" t="s">
        <v>70</v>
      </c>
      <c r="H4" s="5" t="s">
        <v>97</v>
      </c>
      <c r="I4" s="5" t="s">
        <v>36</v>
      </c>
      <c r="J4" s="5" t="s">
        <v>150</v>
      </c>
      <c r="K4" s="5" t="s">
        <v>3603</v>
      </c>
      <c r="L4" s="5" t="s">
        <v>309</v>
      </c>
      <c r="M4" s="5" t="s">
        <v>1138</v>
      </c>
      <c r="N4" s="5" t="s">
        <v>3473</v>
      </c>
      <c r="O4" s="2" t="s">
        <v>67</v>
      </c>
    </row>
    <row r="5" spans="2:15" x14ac:dyDescent="0.25">
      <c r="B5" s="6" t="s">
        <v>35</v>
      </c>
      <c r="C5" s="74">
        <v>96</v>
      </c>
      <c r="D5" s="74">
        <v>18</v>
      </c>
      <c r="E5" s="74">
        <v>269</v>
      </c>
      <c r="F5" s="74">
        <v>8</v>
      </c>
      <c r="G5" s="74">
        <v>114</v>
      </c>
      <c r="H5" s="74"/>
      <c r="I5" s="74">
        <v>3</v>
      </c>
      <c r="J5" s="74">
        <v>15</v>
      </c>
      <c r="K5" s="74">
        <v>1</v>
      </c>
      <c r="L5" s="74">
        <v>6</v>
      </c>
      <c r="M5" s="74">
        <v>3</v>
      </c>
      <c r="N5" s="74"/>
      <c r="O5" s="74">
        <v>533</v>
      </c>
    </row>
    <row r="6" spans="2:15" x14ac:dyDescent="0.25">
      <c r="B6" s="6" t="s">
        <v>76</v>
      </c>
      <c r="C6" s="74">
        <v>71</v>
      </c>
      <c r="D6" s="74">
        <v>16</v>
      </c>
      <c r="E6" s="74"/>
      <c r="F6" s="74">
        <v>21</v>
      </c>
      <c r="G6" s="74">
        <v>38</v>
      </c>
      <c r="H6" s="74"/>
      <c r="I6" s="74">
        <v>1</v>
      </c>
      <c r="J6" s="74">
        <v>6</v>
      </c>
      <c r="K6" s="74">
        <v>1</v>
      </c>
      <c r="L6" s="74"/>
      <c r="M6" s="74">
        <v>2</v>
      </c>
      <c r="N6" s="74">
        <v>5</v>
      </c>
      <c r="O6" s="74">
        <v>161</v>
      </c>
    </row>
    <row r="7" spans="2:15" x14ac:dyDescent="0.25">
      <c r="B7" s="6" t="s">
        <v>81</v>
      </c>
      <c r="C7" s="74"/>
      <c r="D7" s="74"/>
      <c r="E7" s="74"/>
      <c r="F7" s="74">
        <v>24</v>
      </c>
      <c r="G7" s="74">
        <v>1</v>
      </c>
      <c r="H7" s="74"/>
      <c r="I7" s="74">
        <v>1</v>
      </c>
      <c r="J7" s="74"/>
      <c r="K7" s="74"/>
      <c r="L7" s="74"/>
      <c r="M7" s="74"/>
      <c r="N7" s="74"/>
      <c r="O7" s="74">
        <v>26</v>
      </c>
    </row>
    <row r="8" spans="2:15" x14ac:dyDescent="0.25">
      <c r="B8" s="6" t="s">
        <v>83</v>
      </c>
      <c r="C8" s="74"/>
      <c r="D8" s="74">
        <v>1</v>
      </c>
      <c r="E8" s="74"/>
      <c r="F8" s="74">
        <v>9</v>
      </c>
      <c r="G8" s="74"/>
      <c r="H8" s="74"/>
      <c r="I8" s="74"/>
      <c r="J8" s="74"/>
      <c r="K8" s="74"/>
      <c r="L8" s="74"/>
      <c r="M8" s="74"/>
      <c r="N8" s="74"/>
      <c r="O8" s="74">
        <v>10</v>
      </c>
    </row>
    <row r="9" spans="2:15" x14ac:dyDescent="0.25">
      <c r="B9" s="6" t="s">
        <v>50</v>
      </c>
      <c r="C9" s="74"/>
      <c r="D9" s="74"/>
      <c r="E9" s="74"/>
      <c r="F9" s="74">
        <v>398</v>
      </c>
      <c r="G9" s="74"/>
      <c r="H9" s="74"/>
      <c r="I9" s="74">
        <v>6</v>
      </c>
      <c r="J9" s="74"/>
      <c r="K9" s="74"/>
      <c r="L9" s="74"/>
      <c r="M9" s="74"/>
      <c r="N9" s="74"/>
      <c r="O9" s="74">
        <v>404</v>
      </c>
    </row>
    <row r="10" spans="2:15" x14ac:dyDescent="0.25">
      <c r="B10" s="6" t="s">
        <v>56</v>
      </c>
      <c r="C10" s="74">
        <v>1</v>
      </c>
      <c r="D10" s="74"/>
      <c r="E10" s="74"/>
      <c r="F10" s="74">
        <v>116</v>
      </c>
      <c r="G10" s="74"/>
      <c r="H10" s="74"/>
      <c r="I10" s="74">
        <v>3</v>
      </c>
      <c r="J10" s="74"/>
      <c r="K10" s="74"/>
      <c r="L10" s="74"/>
      <c r="M10" s="74"/>
      <c r="N10" s="74">
        <v>2</v>
      </c>
      <c r="O10" s="74">
        <v>122</v>
      </c>
    </row>
    <row r="11" spans="2:15" x14ac:dyDescent="0.25">
      <c r="B11" s="6" t="s">
        <v>97</v>
      </c>
      <c r="C11" s="74"/>
      <c r="D11" s="74"/>
      <c r="E11" s="74"/>
      <c r="F11" s="74"/>
      <c r="G11" s="74"/>
      <c r="H11" s="74"/>
      <c r="I11" s="74"/>
      <c r="J11" s="74"/>
      <c r="K11" s="74"/>
      <c r="L11" s="74"/>
      <c r="M11" s="74"/>
      <c r="N11" s="74"/>
      <c r="O11" s="74"/>
    </row>
    <row r="12" spans="2:15" x14ac:dyDescent="0.25">
      <c r="B12" s="6" t="s">
        <v>139</v>
      </c>
      <c r="C12" s="74"/>
      <c r="D12" s="74"/>
      <c r="E12" s="74">
        <v>1</v>
      </c>
      <c r="F12" s="74">
        <v>1</v>
      </c>
      <c r="G12" s="74"/>
      <c r="H12" s="74"/>
      <c r="I12" s="74"/>
      <c r="J12" s="74"/>
      <c r="K12" s="74"/>
      <c r="L12" s="74"/>
      <c r="M12" s="74"/>
      <c r="N12" s="74"/>
      <c r="O12" s="74">
        <v>2</v>
      </c>
    </row>
    <row r="13" spans="2:15" x14ac:dyDescent="0.25">
      <c r="B13" s="6" t="s">
        <v>153</v>
      </c>
      <c r="C13" s="74"/>
      <c r="D13" s="74"/>
      <c r="E13" s="74"/>
      <c r="F13" s="74">
        <v>14</v>
      </c>
      <c r="G13" s="74"/>
      <c r="H13" s="74"/>
      <c r="I13" s="74"/>
      <c r="J13" s="74"/>
      <c r="K13" s="74"/>
      <c r="L13" s="74"/>
      <c r="M13" s="74"/>
      <c r="N13" s="74"/>
      <c r="O13" s="74">
        <v>14</v>
      </c>
    </row>
    <row r="14" spans="2:15" x14ac:dyDescent="0.25">
      <c r="B14" s="6" t="s">
        <v>36</v>
      </c>
      <c r="C14" s="74">
        <v>2</v>
      </c>
      <c r="D14" s="74"/>
      <c r="E14" s="74">
        <v>2</v>
      </c>
      <c r="F14" s="74"/>
      <c r="G14" s="74">
        <v>1</v>
      </c>
      <c r="H14" s="74"/>
      <c r="I14" s="74">
        <v>3</v>
      </c>
      <c r="J14" s="74"/>
      <c r="K14" s="74"/>
      <c r="L14" s="74"/>
      <c r="M14" s="74"/>
      <c r="N14" s="74"/>
      <c r="O14" s="74">
        <v>8</v>
      </c>
    </row>
    <row r="15" spans="2:15" x14ac:dyDescent="0.25">
      <c r="B15" s="6" t="s">
        <v>67</v>
      </c>
      <c r="C15" s="74">
        <v>170</v>
      </c>
      <c r="D15" s="74">
        <v>35</v>
      </c>
      <c r="E15" s="74">
        <v>272</v>
      </c>
      <c r="F15" s="74">
        <v>591</v>
      </c>
      <c r="G15" s="74">
        <v>154</v>
      </c>
      <c r="H15" s="74"/>
      <c r="I15" s="74">
        <v>17</v>
      </c>
      <c r="J15" s="74">
        <v>21</v>
      </c>
      <c r="K15" s="74">
        <v>2</v>
      </c>
      <c r="L15" s="74">
        <v>6</v>
      </c>
      <c r="M15" s="74">
        <v>5</v>
      </c>
      <c r="N15" s="74">
        <v>7</v>
      </c>
      <c r="O15" s="74">
        <v>1280</v>
      </c>
    </row>
    <row r="25" spans="2:3" x14ac:dyDescent="0.25">
      <c r="B25" s="3" t="s">
        <v>17</v>
      </c>
      <c r="C25" s="5" t="s">
        <v>161</v>
      </c>
    </row>
    <row r="27" spans="2:3" x14ac:dyDescent="0.25">
      <c r="B27" s="13" t="s">
        <v>6641</v>
      </c>
      <c r="C27" s="2" t="s">
        <v>68</v>
      </c>
    </row>
    <row r="28" spans="2:3" x14ac:dyDescent="0.25">
      <c r="B28" s="2" t="s">
        <v>66</v>
      </c>
      <c r="C28" s="74">
        <v>319</v>
      </c>
    </row>
    <row r="29" spans="2:3" x14ac:dyDescent="0.25">
      <c r="B29" s="7" t="s">
        <v>109</v>
      </c>
      <c r="C29" s="74">
        <v>161</v>
      </c>
    </row>
    <row r="30" spans="2:3" x14ac:dyDescent="0.25">
      <c r="B30" s="7" t="s">
        <v>51</v>
      </c>
      <c r="C30" s="74">
        <v>131</v>
      </c>
    </row>
    <row r="31" spans="2:3" x14ac:dyDescent="0.25">
      <c r="B31" s="7" t="s">
        <v>36</v>
      </c>
      <c r="C31" s="74">
        <v>7</v>
      </c>
    </row>
    <row r="32" spans="2:3" x14ac:dyDescent="0.25">
      <c r="B32" s="7" t="s">
        <v>3473</v>
      </c>
      <c r="C32" s="74">
        <v>6</v>
      </c>
    </row>
    <row r="33" spans="2:3" x14ac:dyDescent="0.25">
      <c r="B33" s="7" t="s">
        <v>44</v>
      </c>
      <c r="C33" s="74">
        <v>6</v>
      </c>
    </row>
    <row r="34" spans="2:3" x14ac:dyDescent="0.25">
      <c r="B34" s="7" t="s">
        <v>70</v>
      </c>
      <c r="C34" s="74">
        <v>6</v>
      </c>
    </row>
    <row r="35" spans="2:3" x14ac:dyDescent="0.25">
      <c r="B35" s="7" t="s">
        <v>3603</v>
      </c>
      <c r="C35" s="74">
        <v>2</v>
      </c>
    </row>
    <row r="36" spans="2:3" x14ac:dyDescent="0.25">
      <c r="B36" s="2" t="s">
        <v>37</v>
      </c>
      <c r="C36" s="74">
        <v>905</v>
      </c>
    </row>
    <row r="37" spans="2:3" x14ac:dyDescent="0.25">
      <c r="B37" s="7" t="s">
        <v>51</v>
      </c>
      <c r="C37" s="74">
        <v>440</v>
      </c>
    </row>
    <row r="38" spans="2:3" x14ac:dyDescent="0.25">
      <c r="B38" s="7" t="s">
        <v>44</v>
      </c>
      <c r="C38" s="74">
        <v>262</v>
      </c>
    </row>
    <row r="39" spans="2:3" x14ac:dyDescent="0.25">
      <c r="B39" s="7" t="s">
        <v>70</v>
      </c>
      <c r="C39" s="74">
        <v>127</v>
      </c>
    </row>
    <row r="40" spans="2:3" x14ac:dyDescent="0.25">
      <c r="B40" s="7" t="s">
        <v>82</v>
      </c>
      <c r="C40" s="74">
        <v>32</v>
      </c>
    </row>
    <row r="41" spans="2:3" x14ac:dyDescent="0.25">
      <c r="B41" s="7" t="s">
        <v>150</v>
      </c>
      <c r="C41" s="74">
        <v>18</v>
      </c>
    </row>
    <row r="42" spans="2:3" x14ac:dyDescent="0.25">
      <c r="B42" s="7" t="s">
        <v>36</v>
      </c>
      <c r="C42" s="74">
        <v>10</v>
      </c>
    </row>
    <row r="43" spans="2:3" x14ac:dyDescent="0.25">
      <c r="B43" s="7" t="s">
        <v>109</v>
      </c>
      <c r="C43" s="74">
        <v>6</v>
      </c>
    </row>
    <row r="44" spans="2:3" x14ac:dyDescent="0.25">
      <c r="B44" s="7" t="s">
        <v>309</v>
      </c>
      <c r="C44" s="74">
        <v>6</v>
      </c>
    </row>
    <row r="45" spans="2:3" x14ac:dyDescent="0.25">
      <c r="B45" s="7" t="s">
        <v>1138</v>
      </c>
      <c r="C45" s="74">
        <v>3</v>
      </c>
    </row>
    <row r="46" spans="2:3" x14ac:dyDescent="0.25">
      <c r="B46" s="7" t="s">
        <v>3473</v>
      </c>
      <c r="C46" s="74">
        <v>1</v>
      </c>
    </row>
    <row r="47" spans="2:3" x14ac:dyDescent="0.25">
      <c r="B47" s="2" t="s">
        <v>157</v>
      </c>
      <c r="C47" s="74">
        <v>51</v>
      </c>
    </row>
    <row r="48" spans="2:3" x14ac:dyDescent="0.25">
      <c r="B48" s="7" t="s">
        <v>70</v>
      </c>
      <c r="C48" s="74">
        <v>18</v>
      </c>
    </row>
    <row r="49" spans="2:3" x14ac:dyDescent="0.25">
      <c r="B49" s="7" t="s">
        <v>51</v>
      </c>
      <c r="C49" s="74">
        <v>18</v>
      </c>
    </row>
    <row r="50" spans="2:3" x14ac:dyDescent="0.25">
      <c r="B50" s="7" t="s">
        <v>44</v>
      </c>
      <c r="C50" s="74">
        <v>4</v>
      </c>
    </row>
    <row r="51" spans="2:3" x14ac:dyDescent="0.25">
      <c r="B51" s="7" t="s">
        <v>150</v>
      </c>
      <c r="C51" s="74">
        <v>3</v>
      </c>
    </row>
    <row r="52" spans="2:3" x14ac:dyDescent="0.25">
      <c r="B52" s="7" t="s">
        <v>109</v>
      </c>
      <c r="C52" s="74">
        <v>3</v>
      </c>
    </row>
    <row r="53" spans="2:3" x14ac:dyDescent="0.25">
      <c r="B53" s="7" t="s">
        <v>82</v>
      </c>
      <c r="C53" s="74">
        <v>3</v>
      </c>
    </row>
    <row r="54" spans="2:3" x14ac:dyDescent="0.25">
      <c r="B54" s="7" t="s">
        <v>1138</v>
      </c>
      <c r="C54" s="74">
        <v>2</v>
      </c>
    </row>
    <row r="55" spans="2:3" x14ac:dyDescent="0.25">
      <c r="B55" s="2" t="s">
        <v>36</v>
      </c>
      <c r="C55" s="74">
        <v>5</v>
      </c>
    </row>
    <row r="56" spans="2:3" x14ac:dyDescent="0.25">
      <c r="B56" s="7" t="s">
        <v>70</v>
      </c>
      <c r="C56" s="74">
        <v>3</v>
      </c>
    </row>
    <row r="57" spans="2:3" x14ac:dyDescent="0.25">
      <c r="B57" s="7" t="s">
        <v>51</v>
      </c>
      <c r="C57" s="74">
        <v>2</v>
      </c>
    </row>
    <row r="58" spans="2:3" x14ac:dyDescent="0.25">
      <c r="B58" s="6" t="s">
        <v>67</v>
      </c>
      <c r="C58" s="74">
        <v>1280</v>
      </c>
    </row>
    <row r="67" spans="2:7" x14ac:dyDescent="0.25">
      <c r="B67" s="3" t="s">
        <v>68</v>
      </c>
      <c r="C67" s="3" t="s">
        <v>6640</v>
      </c>
      <c r="D67" s="2"/>
      <c r="E67" s="2"/>
      <c r="F67" s="2"/>
      <c r="G67" s="2"/>
    </row>
    <row r="68" spans="2:7" x14ac:dyDescent="0.25">
      <c r="B68" s="13" t="s">
        <v>6641</v>
      </c>
      <c r="C68" s="5" t="s">
        <v>35</v>
      </c>
      <c r="D68" s="5" t="s">
        <v>76</v>
      </c>
      <c r="E68" s="5" t="s">
        <v>56</v>
      </c>
      <c r="F68" s="5" t="s">
        <v>36</v>
      </c>
      <c r="G68" s="2" t="s">
        <v>67</v>
      </c>
    </row>
    <row r="69" spans="2:7" x14ac:dyDescent="0.25">
      <c r="B69" s="2" t="s">
        <v>66</v>
      </c>
      <c r="C69" s="74">
        <v>89</v>
      </c>
      <c r="D69" s="74">
        <v>69</v>
      </c>
      <c r="E69" s="74">
        <v>1</v>
      </c>
      <c r="F69" s="74">
        <v>2</v>
      </c>
      <c r="G69" s="74">
        <v>161</v>
      </c>
    </row>
    <row r="70" spans="2:7" x14ac:dyDescent="0.25">
      <c r="B70" s="7" t="s">
        <v>109</v>
      </c>
      <c r="C70" s="74">
        <v>89</v>
      </c>
      <c r="D70" s="74">
        <v>69</v>
      </c>
      <c r="E70" s="74">
        <v>1</v>
      </c>
      <c r="F70" s="74">
        <v>2</v>
      </c>
      <c r="G70" s="74">
        <v>161</v>
      </c>
    </row>
    <row r="71" spans="2:7" x14ac:dyDescent="0.25">
      <c r="B71" s="2" t="s">
        <v>37</v>
      </c>
      <c r="C71" s="74">
        <v>4</v>
      </c>
      <c r="D71" s="74">
        <v>2</v>
      </c>
      <c r="E71" s="74"/>
      <c r="F71" s="74"/>
      <c r="G71" s="74">
        <v>6</v>
      </c>
    </row>
    <row r="72" spans="2:7" x14ac:dyDescent="0.25">
      <c r="B72" s="7" t="s">
        <v>109</v>
      </c>
      <c r="C72" s="74">
        <v>4</v>
      </c>
      <c r="D72" s="74">
        <v>2</v>
      </c>
      <c r="E72" s="74"/>
      <c r="F72" s="74"/>
      <c r="G72" s="74">
        <v>6</v>
      </c>
    </row>
    <row r="73" spans="2:7" x14ac:dyDescent="0.25">
      <c r="B73" s="2" t="s">
        <v>157</v>
      </c>
      <c r="C73" s="74">
        <v>3</v>
      </c>
      <c r="D73" s="74"/>
      <c r="E73" s="74"/>
      <c r="F73" s="74"/>
      <c r="G73" s="74">
        <v>3</v>
      </c>
    </row>
    <row r="74" spans="2:7" x14ac:dyDescent="0.25">
      <c r="B74" s="7" t="s">
        <v>109</v>
      </c>
      <c r="C74" s="74">
        <v>3</v>
      </c>
      <c r="D74" s="74"/>
      <c r="E74" s="74"/>
      <c r="F74" s="74"/>
      <c r="G74" s="74">
        <v>3</v>
      </c>
    </row>
    <row r="75" spans="2:7" x14ac:dyDescent="0.25">
      <c r="B75" s="6" t="s">
        <v>67</v>
      </c>
      <c r="C75" s="74">
        <v>96</v>
      </c>
      <c r="D75" s="74">
        <v>71</v>
      </c>
      <c r="E75" s="74">
        <v>1</v>
      </c>
      <c r="F75" s="74">
        <v>2</v>
      </c>
      <c r="G75" s="74">
        <v>170</v>
      </c>
    </row>
  </sheetData>
  <pageMargins left="0.7" right="0.7" top="0.75" bottom="0.75" header="0.3" footer="0.3"/>
  <pageSetup paperSize="9" orientation="portrait" horizontalDpi="4294967293" verticalDpi="0" r:id="rId4"/>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1:G57"/>
  <sheetViews>
    <sheetView zoomScale="40" zoomScaleNormal="40" workbookViewId="0">
      <selection activeCell="K17" sqref="K17"/>
    </sheetView>
  </sheetViews>
  <sheetFormatPr baseColWidth="10" defaultRowHeight="15" x14ac:dyDescent="0.25"/>
  <cols>
    <col min="2" max="2" width="27" customWidth="1"/>
    <col min="3" max="3" width="32.28515625" customWidth="1"/>
    <col min="4" max="4" width="9.85546875" bestFit="1" customWidth="1"/>
    <col min="5" max="5" width="14.140625" customWidth="1"/>
    <col min="6" max="6" width="19.42578125" customWidth="1"/>
    <col min="7" max="7" width="9.140625" customWidth="1"/>
    <col min="8" max="9" width="7.42578125" bestFit="1" customWidth="1"/>
    <col min="10" max="10" width="16" customWidth="1"/>
    <col min="11" max="11" width="20.85546875" customWidth="1"/>
    <col min="12" max="12" width="6.42578125" customWidth="1"/>
    <col min="13" max="13" width="9.140625" customWidth="1"/>
    <col min="14" max="14" width="12.5703125" bestFit="1" customWidth="1"/>
  </cols>
  <sheetData>
    <row r="1" spans="2:7" x14ac:dyDescent="0.25">
      <c r="B1" s="3" t="s">
        <v>11</v>
      </c>
      <c r="C1" s="5" t="s">
        <v>91</v>
      </c>
    </row>
    <row r="3" spans="2:7" x14ac:dyDescent="0.25">
      <c r="B3" s="3" t="s">
        <v>162</v>
      </c>
      <c r="C3" s="3" t="s">
        <v>10</v>
      </c>
      <c r="D3" s="5"/>
      <c r="E3" s="5"/>
      <c r="F3" s="5"/>
      <c r="G3" s="5"/>
    </row>
    <row r="4" spans="2:7" x14ac:dyDescent="0.25">
      <c r="B4" s="3" t="s">
        <v>84</v>
      </c>
      <c r="C4" s="2" t="s">
        <v>47</v>
      </c>
      <c r="D4" s="2" t="s">
        <v>30</v>
      </c>
      <c r="E4" s="2" t="s">
        <v>97</v>
      </c>
      <c r="F4" s="2" t="s">
        <v>148</v>
      </c>
      <c r="G4" s="2" t="s">
        <v>85</v>
      </c>
    </row>
    <row r="5" spans="2:7" x14ac:dyDescent="0.25">
      <c r="B5" s="6" t="s">
        <v>35</v>
      </c>
      <c r="C5" s="74">
        <v>413</v>
      </c>
      <c r="D5" s="74">
        <v>120</v>
      </c>
      <c r="E5" s="74"/>
      <c r="F5" s="74"/>
      <c r="G5" s="74">
        <v>533</v>
      </c>
    </row>
    <row r="6" spans="2:7" x14ac:dyDescent="0.25">
      <c r="B6" s="6" t="s">
        <v>50</v>
      </c>
      <c r="C6" s="74">
        <v>265</v>
      </c>
      <c r="D6" s="74">
        <v>80</v>
      </c>
      <c r="E6" s="74"/>
      <c r="F6" s="74">
        <v>59</v>
      </c>
      <c r="G6" s="74">
        <v>404</v>
      </c>
    </row>
    <row r="7" spans="2:7" x14ac:dyDescent="0.25">
      <c r="B7" s="6" t="s">
        <v>56</v>
      </c>
      <c r="C7" s="74">
        <v>92</v>
      </c>
      <c r="D7" s="74">
        <v>27</v>
      </c>
      <c r="E7" s="74"/>
      <c r="F7" s="74">
        <v>3</v>
      </c>
      <c r="G7" s="74">
        <v>122</v>
      </c>
    </row>
    <row r="8" spans="2:7" x14ac:dyDescent="0.25">
      <c r="B8" s="6" t="s">
        <v>97</v>
      </c>
      <c r="C8" s="74"/>
      <c r="D8" s="74"/>
      <c r="E8" s="74"/>
      <c r="F8" s="74"/>
      <c r="G8" s="74"/>
    </row>
    <row r="9" spans="2:7" x14ac:dyDescent="0.25">
      <c r="B9" s="6" t="s">
        <v>76</v>
      </c>
      <c r="C9" s="74">
        <v>108</v>
      </c>
      <c r="D9" s="74">
        <v>53</v>
      </c>
      <c r="E9" s="74"/>
      <c r="F9" s="74"/>
      <c r="G9" s="74">
        <v>161</v>
      </c>
    </row>
    <row r="10" spans="2:7" x14ac:dyDescent="0.25">
      <c r="B10" s="6" t="s">
        <v>81</v>
      </c>
      <c r="C10" s="74">
        <v>21</v>
      </c>
      <c r="D10" s="74">
        <v>5</v>
      </c>
      <c r="E10" s="74"/>
      <c r="F10" s="74"/>
      <c r="G10" s="74">
        <v>26</v>
      </c>
    </row>
    <row r="11" spans="2:7" x14ac:dyDescent="0.25">
      <c r="B11" s="6" t="s">
        <v>83</v>
      </c>
      <c r="C11" s="74">
        <v>8</v>
      </c>
      <c r="D11" s="74">
        <v>2</v>
      </c>
      <c r="E11" s="74"/>
      <c r="F11" s="74"/>
      <c r="G11" s="74">
        <v>10</v>
      </c>
    </row>
    <row r="12" spans="2:7" x14ac:dyDescent="0.25">
      <c r="B12" s="6" t="s">
        <v>139</v>
      </c>
      <c r="C12" s="74">
        <v>2</v>
      </c>
      <c r="D12" s="74"/>
      <c r="E12" s="74"/>
      <c r="F12" s="74"/>
      <c r="G12" s="74">
        <v>2</v>
      </c>
    </row>
    <row r="13" spans="2:7" x14ac:dyDescent="0.25">
      <c r="B13" s="6" t="s">
        <v>153</v>
      </c>
      <c r="C13" s="74">
        <v>11</v>
      </c>
      <c r="D13" s="74">
        <v>3</v>
      </c>
      <c r="E13" s="74"/>
      <c r="F13" s="74"/>
      <c r="G13" s="74">
        <v>14</v>
      </c>
    </row>
    <row r="14" spans="2:7" x14ac:dyDescent="0.25">
      <c r="B14" s="6" t="s">
        <v>36</v>
      </c>
      <c r="C14" s="74">
        <v>7</v>
      </c>
      <c r="D14" s="74">
        <v>1</v>
      </c>
      <c r="E14" s="74"/>
      <c r="F14" s="74"/>
      <c r="G14" s="74">
        <v>8</v>
      </c>
    </row>
    <row r="15" spans="2:7" x14ac:dyDescent="0.25">
      <c r="B15" s="6" t="s">
        <v>85</v>
      </c>
      <c r="C15" s="74">
        <v>927</v>
      </c>
      <c r="D15" s="74">
        <v>291</v>
      </c>
      <c r="E15" s="74"/>
      <c r="F15" s="74">
        <v>62</v>
      </c>
      <c r="G15" s="74">
        <v>1280</v>
      </c>
    </row>
    <row r="32" spans="2:3" x14ac:dyDescent="0.25">
      <c r="B32" s="3" t="s">
        <v>17</v>
      </c>
      <c r="C32" s="5" t="s">
        <v>161</v>
      </c>
    </row>
    <row r="34" spans="2:6" x14ac:dyDescent="0.25">
      <c r="B34" s="3" t="s">
        <v>68</v>
      </c>
      <c r="C34" s="3" t="s">
        <v>6640</v>
      </c>
      <c r="D34" s="5"/>
      <c r="E34" s="5"/>
      <c r="F34" s="5"/>
    </row>
    <row r="35" spans="2:6" x14ac:dyDescent="0.25">
      <c r="B35" s="3" t="s">
        <v>6641</v>
      </c>
      <c r="C35" s="5" t="s">
        <v>47</v>
      </c>
      <c r="D35" s="5" t="s">
        <v>30</v>
      </c>
      <c r="E35" s="5" t="s">
        <v>148</v>
      </c>
      <c r="F35" s="5" t="s">
        <v>67</v>
      </c>
    </row>
    <row r="36" spans="2:6" x14ac:dyDescent="0.25">
      <c r="B36" s="6" t="s">
        <v>6610</v>
      </c>
      <c r="C36" s="73">
        <v>191</v>
      </c>
      <c r="D36" s="73">
        <v>35</v>
      </c>
      <c r="E36" s="73">
        <v>47</v>
      </c>
      <c r="F36" s="73">
        <v>273</v>
      </c>
    </row>
    <row r="37" spans="2:6" x14ac:dyDescent="0.25">
      <c r="B37" s="6" t="s">
        <v>6611</v>
      </c>
      <c r="C37" s="73">
        <v>16</v>
      </c>
      <c r="D37" s="73">
        <v>8</v>
      </c>
      <c r="E37" s="73"/>
      <c r="F37" s="73">
        <v>24</v>
      </c>
    </row>
    <row r="38" spans="2:6" x14ac:dyDescent="0.25">
      <c r="B38" s="6" t="s">
        <v>6612</v>
      </c>
      <c r="C38" s="73">
        <v>50</v>
      </c>
      <c r="D38" s="73">
        <v>26</v>
      </c>
      <c r="E38" s="73"/>
      <c r="F38" s="73">
        <v>76</v>
      </c>
    </row>
    <row r="39" spans="2:6" x14ac:dyDescent="0.25">
      <c r="B39" s="6" t="s">
        <v>6613</v>
      </c>
      <c r="C39" s="73">
        <v>24</v>
      </c>
      <c r="D39" s="73">
        <v>14</v>
      </c>
      <c r="E39" s="73"/>
      <c r="F39" s="73">
        <v>38</v>
      </c>
    </row>
    <row r="40" spans="2:6" x14ac:dyDescent="0.25">
      <c r="B40" s="6" t="s">
        <v>6614</v>
      </c>
      <c r="C40" s="73">
        <v>32</v>
      </c>
      <c r="D40" s="73">
        <v>3</v>
      </c>
      <c r="E40" s="73"/>
      <c r="F40" s="73">
        <v>35</v>
      </c>
    </row>
    <row r="41" spans="2:6" x14ac:dyDescent="0.25">
      <c r="B41" s="6" t="s">
        <v>6615</v>
      </c>
      <c r="C41" s="73">
        <v>58</v>
      </c>
      <c r="D41" s="73">
        <v>9</v>
      </c>
      <c r="E41" s="73">
        <v>4</v>
      </c>
      <c r="F41" s="73">
        <v>71</v>
      </c>
    </row>
    <row r="42" spans="2:6" x14ac:dyDescent="0.25">
      <c r="B42" s="6" t="s">
        <v>6616</v>
      </c>
      <c r="C42" s="73">
        <v>37</v>
      </c>
      <c r="D42" s="73">
        <v>12</v>
      </c>
      <c r="E42" s="73"/>
      <c r="F42" s="73">
        <v>49</v>
      </c>
    </row>
    <row r="43" spans="2:6" x14ac:dyDescent="0.25">
      <c r="B43" s="6" t="s">
        <v>6617</v>
      </c>
      <c r="C43" s="73">
        <v>42</v>
      </c>
      <c r="D43" s="73">
        <v>7</v>
      </c>
      <c r="E43" s="73">
        <v>3</v>
      </c>
      <c r="F43" s="73">
        <v>52</v>
      </c>
    </row>
    <row r="44" spans="2:6" x14ac:dyDescent="0.25">
      <c r="B44" s="6" t="s">
        <v>6618</v>
      </c>
      <c r="C44" s="73">
        <v>46</v>
      </c>
      <c r="D44" s="73">
        <v>15</v>
      </c>
      <c r="E44" s="73"/>
      <c r="F44" s="73">
        <v>61</v>
      </c>
    </row>
    <row r="45" spans="2:6" x14ac:dyDescent="0.25">
      <c r="B45" s="6" t="s">
        <v>6619</v>
      </c>
      <c r="C45" s="73">
        <v>24</v>
      </c>
      <c r="D45" s="73">
        <v>14</v>
      </c>
      <c r="E45" s="73"/>
      <c r="F45" s="73">
        <v>38</v>
      </c>
    </row>
    <row r="46" spans="2:6" x14ac:dyDescent="0.25">
      <c r="B46" s="6" t="s">
        <v>6620</v>
      </c>
      <c r="C46" s="73">
        <v>56</v>
      </c>
      <c r="D46" s="73">
        <v>9</v>
      </c>
      <c r="E46" s="73"/>
      <c r="F46" s="73">
        <v>65</v>
      </c>
    </row>
    <row r="47" spans="2:6" x14ac:dyDescent="0.25">
      <c r="B47" s="6" t="s">
        <v>6621</v>
      </c>
      <c r="C47" s="73">
        <v>39</v>
      </c>
      <c r="D47" s="73">
        <v>13</v>
      </c>
      <c r="E47" s="73"/>
      <c r="F47" s="73">
        <v>52</v>
      </c>
    </row>
    <row r="48" spans="2:6" x14ac:dyDescent="0.25">
      <c r="B48" s="6" t="s">
        <v>6622</v>
      </c>
      <c r="C48" s="73">
        <v>57</v>
      </c>
      <c r="D48" s="73">
        <v>12</v>
      </c>
      <c r="E48" s="73"/>
      <c r="F48" s="73">
        <v>69</v>
      </c>
    </row>
    <row r="49" spans="2:6" x14ac:dyDescent="0.25">
      <c r="B49" s="6" t="s">
        <v>6623</v>
      </c>
      <c r="C49" s="73">
        <v>39</v>
      </c>
      <c r="D49" s="73">
        <v>20</v>
      </c>
      <c r="E49" s="73"/>
      <c r="F49" s="73">
        <v>59</v>
      </c>
    </row>
    <row r="50" spans="2:6" x14ac:dyDescent="0.25">
      <c r="B50" s="6" t="s">
        <v>6624</v>
      </c>
      <c r="C50" s="73">
        <v>66</v>
      </c>
      <c r="D50" s="73">
        <v>28</v>
      </c>
      <c r="E50" s="73"/>
      <c r="F50" s="73">
        <v>94</v>
      </c>
    </row>
    <row r="51" spans="2:6" x14ac:dyDescent="0.25">
      <c r="B51" s="6" t="s">
        <v>6625</v>
      </c>
      <c r="C51" s="73">
        <v>34</v>
      </c>
      <c r="D51" s="73">
        <v>16</v>
      </c>
      <c r="E51" s="73"/>
      <c r="F51" s="73">
        <v>50</v>
      </c>
    </row>
    <row r="52" spans="2:6" x14ac:dyDescent="0.25">
      <c r="B52" s="6" t="s">
        <v>6626</v>
      </c>
      <c r="C52" s="73">
        <v>47</v>
      </c>
      <c r="D52" s="73">
        <v>18</v>
      </c>
      <c r="E52" s="73"/>
      <c r="F52" s="73">
        <v>65</v>
      </c>
    </row>
    <row r="53" spans="2:6" x14ac:dyDescent="0.25">
      <c r="B53" s="6" t="s">
        <v>6627</v>
      </c>
      <c r="C53" s="73">
        <v>17</v>
      </c>
      <c r="D53" s="73">
        <v>13</v>
      </c>
      <c r="E53" s="73"/>
      <c r="F53" s="73">
        <v>30</v>
      </c>
    </row>
    <row r="54" spans="2:6" x14ac:dyDescent="0.25">
      <c r="B54" s="6" t="s">
        <v>6628</v>
      </c>
      <c r="C54" s="73">
        <v>6</v>
      </c>
      <c r="D54" s="73">
        <v>1</v>
      </c>
      <c r="E54" s="73"/>
      <c r="F54" s="73">
        <v>7</v>
      </c>
    </row>
    <row r="55" spans="2:6" x14ac:dyDescent="0.25">
      <c r="B55" s="6" t="s">
        <v>6629</v>
      </c>
      <c r="C55" s="73">
        <v>38</v>
      </c>
      <c r="D55" s="73">
        <v>17</v>
      </c>
      <c r="E55" s="73">
        <v>8</v>
      </c>
      <c r="F55" s="73">
        <v>63</v>
      </c>
    </row>
    <row r="56" spans="2:6" x14ac:dyDescent="0.25">
      <c r="B56" s="6" t="s">
        <v>6630</v>
      </c>
      <c r="C56" s="73">
        <v>1</v>
      </c>
      <c r="D56" s="73"/>
      <c r="E56" s="73"/>
      <c r="F56" s="73">
        <v>1</v>
      </c>
    </row>
    <row r="57" spans="2:6" x14ac:dyDescent="0.25">
      <c r="B57" s="6" t="s">
        <v>67</v>
      </c>
      <c r="C57" s="73">
        <v>920</v>
      </c>
      <c r="D57" s="73">
        <v>290</v>
      </c>
      <c r="E57" s="73">
        <v>62</v>
      </c>
      <c r="F57" s="74">
        <v>1272</v>
      </c>
    </row>
  </sheetData>
  <pageMargins left="0.7" right="0.7" top="0.75" bottom="0.75" header="0.3" footer="0.3"/>
  <pageSetup paperSize="9" orientation="portrait" horizontalDpi="4294967293" verticalDpi="0" r:id="rId3"/>
  <drawing r:id="rId4"/>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1:G130"/>
  <sheetViews>
    <sheetView zoomScale="70" zoomScaleNormal="70" workbookViewId="0">
      <selection activeCell="C11" sqref="C11"/>
    </sheetView>
  </sheetViews>
  <sheetFormatPr baseColWidth="10" defaultRowHeight="15" x14ac:dyDescent="0.25"/>
  <cols>
    <col min="2" max="2" width="21" customWidth="1"/>
    <col min="3" max="3" width="27.28515625" customWidth="1"/>
    <col min="4" max="4" width="7.85546875" bestFit="1" customWidth="1"/>
    <col min="5" max="5" width="12.5703125" customWidth="1"/>
    <col min="6" max="6" width="16.7109375" bestFit="1" customWidth="1"/>
    <col min="7" max="7" width="7.42578125" customWidth="1"/>
    <col min="8" max="9" width="7.42578125" bestFit="1" customWidth="1"/>
    <col min="10" max="10" width="16" customWidth="1"/>
    <col min="11" max="11" width="20.85546875" customWidth="1"/>
    <col min="12" max="12" width="6.42578125" customWidth="1"/>
    <col min="13" max="13" width="9.140625" customWidth="1"/>
    <col min="14" max="14" width="12.5703125" bestFit="1" customWidth="1"/>
  </cols>
  <sheetData>
    <row r="1" spans="2:7" x14ac:dyDescent="0.25">
      <c r="B1" s="3" t="s">
        <v>11</v>
      </c>
      <c r="C1" s="5" t="s">
        <v>91</v>
      </c>
    </row>
    <row r="3" spans="2:7" x14ac:dyDescent="0.25">
      <c r="B3" s="3" t="s">
        <v>187</v>
      </c>
      <c r="C3" s="13" t="s">
        <v>10</v>
      </c>
      <c r="D3" s="5"/>
      <c r="E3" s="5"/>
      <c r="F3" s="5"/>
      <c r="G3" s="5"/>
    </row>
    <row r="4" spans="2:7" x14ac:dyDescent="0.25">
      <c r="B4" s="3" t="s">
        <v>84</v>
      </c>
      <c r="C4" s="2" t="s">
        <v>47</v>
      </c>
      <c r="D4" s="2" t="s">
        <v>30</v>
      </c>
      <c r="E4" s="2" t="s">
        <v>97</v>
      </c>
      <c r="F4" s="2" t="s">
        <v>148</v>
      </c>
      <c r="G4" s="2" t="s">
        <v>85</v>
      </c>
    </row>
    <row r="5" spans="2:7" x14ac:dyDescent="0.25">
      <c r="B5" s="6" t="s">
        <v>35</v>
      </c>
      <c r="C5" s="74">
        <v>413</v>
      </c>
      <c r="D5" s="74">
        <v>120</v>
      </c>
      <c r="E5" s="74"/>
      <c r="F5" s="74"/>
      <c r="G5" s="74">
        <v>533</v>
      </c>
    </row>
    <row r="6" spans="2:7" x14ac:dyDescent="0.25">
      <c r="B6" s="6" t="s">
        <v>50</v>
      </c>
      <c r="C6" s="74">
        <v>265</v>
      </c>
      <c r="D6" s="74">
        <v>80</v>
      </c>
      <c r="E6" s="74"/>
      <c r="F6" s="74">
        <v>59</v>
      </c>
      <c r="G6" s="74">
        <v>404</v>
      </c>
    </row>
    <row r="7" spans="2:7" x14ac:dyDescent="0.25">
      <c r="B7" s="6" t="s">
        <v>56</v>
      </c>
      <c r="C7" s="74">
        <v>92</v>
      </c>
      <c r="D7" s="74">
        <v>27</v>
      </c>
      <c r="E7" s="74"/>
      <c r="F7" s="74">
        <v>3</v>
      </c>
      <c r="G7" s="74">
        <v>122</v>
      </c>
    </row>
    <row r="8" spans="2:7" x14ac:dyDescent="0.25">
      <c r="B8" s="6" t="s">
        <v>97</v>
      </c>
      <c r="C8" s="74"/>
      <c r="D8" s="74"/>
      <c r="E8" s="74"/>
      <c r="F8" s="74"/>
      <c r="G8" s="74"/>
    </row>
    <row r="9" spans="2:7" x14ac:dyDescent="0.25">
      <c r="B9" s="6" t="s">
        <v>76</v>
      </c>
      <c r="C9" s="74">
        <v>108</v>
      </c>
      <c r="D9" s="74">
        <v>53</v>
      </c>
      <c r="E9" s="74"/>
      <c r="F9" s="74"/>
      <c r="G9" s="74">
        <v>161</v>
      </c>
    </row>
    <row r="10" spans="2:7" x14ac:dyDescent="0.25">
      <c r="B10" s="6" t="s">
        <v>81</v>
      </c>
      <c r="C10" s="74">
        <v>21</v>
      </c>
      <c r="D10" s="74">
        <v>5</v>
      </c>
      <c r="E10" s="74"/>
      <c r="F10" s="74"/>
      <c r="G10" s="74">
        <v>26</v>
      </c>
    </row>
    <row r="11" spans="2:7" x14ac:dyDescent="0.25">
      <c r="B11" s="6" t="s">
        <v>83</v>
      </c>
      <c r="C11" s="74">
        <v>8</v>
      </c>
      <c r="D11" s="74">
        <v>2</v>
      </c>
      <c r="E11" s="74"/>
      <c r="F11" s="74"/>
      <c r="G11" s="74">
        <v>10</v>
      </c>
    </row>
    <row r="12" spans="2:7" x14ac:dyDescent="0.25">
      <c r="B12" s="6" t="s">
        <v>139</v>
      </c>
      <c r="C12" s="74">
        <v>2</v>
      </c>
      <c r="D12" s="74"/>
      <c r="E12" s="74"/>
      <c r="F12" s="74"/>
      <c r="G12" s="74">
        <v>2</v>
      </c>
    </row>
    <row r="13" spans="2:7" x14ac:dyDescent="0.25">
      <c r="B13" s="6" t="s">
        <v>153</v>
      </c>
      <c r="C13" s="74">
        <v>11</v>
      </c>
      <c r="D13" s="74">
        <v>3</v>
      </c>
      <c r="E13" s="74"/>
      <c r="F13" s="74"/>
      <c r="G13" s="74">
        <v>14</v>
      </c>
    </row>
    <row r="14" spans="2:7" x14ac:dyDescent="0.25">
      <c r="B14" s="6" t="s">
        <v>36</v>
      </c>
      <c r="C14" s="74">
        <v>7</v>
      </c>
      <c r="D14" s="74">
        <v>1</v>
      </c>
      <c r="E14" s="74"/>
      <c r="F14" s="74"/>
      <c r="G14" s="74">
        <v>8</v>
      </c>
    </row>
    <row r="15" spans="2:7" x14ac:dyDescent="0.25">
      <c r="B15" s="6" t="s">
        <v>85</v>
      </c>
      <c r="C15" s="74">
        <v>927</v>
      </c>
      <c r="D15" s="74">
        <v>291</v>
      </c>
      <c r="E15" s="74"/>
      <c r="F15" s="74">
        <v>62</v>
      </c>
      <c r="G15" s="74">
        <v>1280</v>
      </c>
    </row>
    <row r="23" spans="2:7" x14ac:dyDescent="0.25">
      <c r="B23" s="3" t="s">
        <v>11</v>
      </c>
      <c r="C23" s="5" t="s">
        <v>91</v>
      </c>
    </row>
    <row r="25" spans="2:7" x14ac:dyDescent="0.25">
      <c r="B25" s="3" t="s">
        <v>187</v>
      </c>
      <c r="C25" s="13" t="s">
        <v>10</v>
      </c>
      <c r="D25" s="5"/>
      <c r="E25" s="5"/>
      <c r="F25" s="5"/>
      <c r="G25" s="5"/>
    </row>
    <row r="26" spans="2:7" x14ac:dyDescent="0.25">
      <c r="B26" s="3" t="s">
        <v>188</v>
      </c>
      <c r="C26" s="2" t="s">
        <v>47</v>
      </c>
      <c r="D26" s="2" t="s">
        <v>30</v>
      </c>
      <c r="E26" s="2" t="s">
        <v>97</v>
      </c>
      <c r="F26" s="2" t="s">
        <v>148</v>
      </c>
      <c r="G26" s="2" t="s">
        <v>85</v>
      </c>
    </row>
    <row r="27" spans="2:7" x14ac:dyDescent="0.25">
      <c r="B27" s="6" t="s">
        <v>65</v>
      </c>
      <c r="C27" s="74">
        <v>204</v>
      </c>
      <c r="D27" s="74">
        <v>82</v>
      </c>
      <c r="E27" s="74"/>
      <c r="F27" s="74">
        <v>33</v>
      </c>
      <c r="G27" s="74">
        <v>319</v>
      </c>
    </row>
    <row r="28" spans="2:7" x14ac:dyDescent="0.25">
      <c r="B28" s="6" t="s">
        <v>43</v>
      </c>
      <c r="C28" s="74">
        <v>152</v>
      </c>
      <c r="D28" s="74">
        <v>59</v>
      </c>
      <c r="E28" s="74"/>
      <c r="F28" s="74"/>
      <c r="G28" s="74">
        <v>211</v>
      </c>
    </row>
    <row r="29" spans="2:7" x14ac:dyDescent="0.25">
      <c r="B29" s="6" t="s">
        <v>3823</v>
      </c>
      <c r="C29" s="74">
        <v>156</v>
      </c>
      <c r="D29" s="74">
        <v>28</v>
      </c>
      <c r="E29" s="74"/>
      <c r="F29" s="74"/>
      <c r="G29" s="74">
        <v>184</v>
      </c>
    </row>
    <row r="30" spans="2:7" x14ac:dyDescent="0.25">
      <c r="B30" s="6" t="s">
        <v>57</v>
      </c>
      <c r="C30" s="74">
        <v>130</v>
      </c>
      <c r="D30" s="74">
        <v>38</v>
      </c>
      <c r="E30" s="74"/>
      <c r="F30" s="74"/>
      <c r="G30" s="74">
        <v>168</v>
      </c>
    </row>
    <row r="31" spans="2:7" x14ac:dyDescent="0.25">
      <c r="B31" s="6" t="s">
        <v>127</v>
      </c>
      <c r="C31" s="74">
        <v>119</v>
      </c>
      <c r="D31" s="74">
        <v>15</v>
      </c>
      <c r="E31" s="74"/>
      <c r="F31" s="74">
        <v>23</v>
      </c>
      <c r="G31" s="74">
        <v>157</v>
      </c>
    </row>
    <row r="32" spans="2:7" x14ac:dyDescent="0.25">
      <c r="B32" s="6" t="s">
        <v>61</v>
      </c>
      <c r="C32" s="74">
        <v>35</v>
      </c>
      <c r="D32" s="74">
        <v>7</v>
      </c>
      <c r="E32" s="74"/>
      <c r="F32" s="74"/>
      <c r="G32" s="74">
        <v>42</v>
      </c>
    </row>
    <row r="33" spans="2:7" x14ac:dyDescent="0.25">
      <c r="B33" s="6" t="s">
        <v>131</v>
      </c>
      <c r="C33" s="74">
        <v>22</v>
      </c>
      <c r="D33" s="74">
        <v>6</v>
      </c>
      <c r="E33" s="74"/>
      <c r="F33" s="74">
        <v>6</v>
      </c>
      <c r="G33" s="74">
        <v>34</v>
      </c>
    </row>
    <row r="34" spans="2:7" x14ac:dyDescent="0.25">
      <c r="B34" s="6" t="s">
        <v>501</v>
      </c>
      <c r="C34" s="74">
        <v>19</v>
      </c>
      <c r="D34" s="74">
        <v>12</v>
      </c>
      <c r="E34" s="74"/>
      <c r="F34" s="74"/>
      <c r="G34" s="74">
        <v>31</v>
      </c>
    </row>
    <row r="35" spans="2:7" x14ac:dyDescent="0.25">
      <c r="B35" s="6" t="s">
        <v>723</v>
      </c>
      <c r="C35" s="74">
        <v>19</v>
      </c>
      <c r="D35" s="74">
        <v>8</v>
      </c>
      <c r="E35" s="74"/>
      <c r="F35" s="74"/>
      <c r="G35" s="74">
        <v>27</v>
      </c>
    </row>
    <row r="36" spans="2:7" x14ac:dyDescent="0.25">
      <c r="B36" s="6" t="s">
        <v>346</v>
      </c>
      <c r="C36" s="74">
        <v>18</v>
      </c>
      <c r="D36" s="74">
        <v>8</v>
      </c>
      <c r="E36" s="74"/>
      <c r="F36" s="74"/>
      <c r="G36" s="74">
        <v>26</v>
      </c>
    </row>
    <row r="37" spans="2:7" x14ac:dyDescent="0.25">
      <c r="B37" s="6" t="s">
        <v>152</v>
      </c>
      <c r="C37" s="74">
        <v>21</v>
      </c>
      <c r="D37" s="74">
        <v>5</v>
      </c>
      <c r="E37" s="74"/>
      <c r="F37" s="74"/>
      <c r="G37" s="74">
        <v>26</v>
      </c>
    </row>
    <row r="38" spans="2:7" x14ac:dyDescent="0.25">
      <c r="B38" s="6" t="s">
        <v>862</v>
      </c>
      <c r="C38" s="74">
        <v>10</v>
      </c>
      <c r="D38" s="74">
        <v>11</v>
      </c>
      <c r="E38" s="74"/>
      <c r="F38" s="74"/>
      <c r="G38" s="74">
        <v>21</v>
      </c>
    </row>
    <row r="39" spans="2:7" x14ac:dyDescent="0.25">
      <c r="B39" s="6" t="s">
        <v>521</v>
      </c>
      <c r="C39" s="74">
        <v>9</v>
      </c>
      <c r="D39" s="74">
        <v>8</v>
      </c>
      <c r="E39" s="74"/>
      <c r="F39" s="74"/>
      <c r="G39" s="74">
        <v>17</v>
      </c>
    </row>
    <row r="40" spans="2:7" x14ac:dyDescent="0.25">
      <c r="B40" s="6" t="s">
        <v>2894</v>
      </c>
      <c r="C40" s="74">
        <v>4</v>
      </c>
      <c r="D40" s="74">
        <v>1</v>
      </c>
      <c r="E40" s="74"/>
      <c r="F40" s="74"/>
      <c r="G40" s="74">
        <v>5</v>
      </c>
    </row>
    <row r="41" spans="2:7" x14ac:dyDescent="0.25">
      <c r="B41" s="6" t="s">
        <v>1637</v>
      </c>
      <c r="C41" s="74">
        <v>4</v>
      </c>
      <c r="D41" s="74">
        <v>1</v>
      </c>
      <c r="E41" s="74"/>
      <c r="F41" s="74"/>
      <c r="G41" s="74">
        <v>5</v>
      </c>
    </row>
    <row r="42" spans="2:7" x14ac:dyDescent="0.25">
      <c r="B42" s="6" t="s">
        <v>1406</v>
      </c>
      <c r="C42" s="74">
        <v>2</v>
      </c>
      <c r="D42" s="74">
        <v>1</v>
      </c>
      <c r="E42" s="74"/>
      <c r="F42" s="74"/>
      <c r="G42" s="74">
        <v>3</v>
      </c>
    </row>
    <row r="43" spans="2:7" x14ac:dyDescent="0.25">
      <c r="B43" s="6" t="s">
        <v>2885</v>
      </c>
      <c r="C43" s="74">
        <v>2</v>
      </c>
      <c r="D43" s="74"/>
      <c r="E43" s="74"/>
      <c r="F43" s="74"/>
      <c r="G43" s="74">
        <v>2</v>
      </c>
    </row>
    <row r="44" spans="2:7" x14ac:dyDescent="0.25">
      <c r="B44" s="6" t="s">
        <v>2952</v>
      </c>
      <c r="C44" s="74">
        <v>1</v>
      </c>
      <c r="D44" s="74">
        <v>1</v>
      </c>
      <c r="E44" s="74"/>
      <c r="F44" s="74"/>
      <c r="G44" s="74">
        <v>2</v>
      </c>
    </row>
    <row r="45" spans="2:7" x14ac:dyDescent="0.25">
      <c r="B45" s="6" t="s">
        <v>97</v>
      </c>
      <c r="C45" s="74"/>
      <c r="D45" s="74"/>
      <c r="E45" s="74"/>
      <c r="F45" s="74"/>
      <c r="G45" s="74"/>
    </row>
    <row r="46" spans="2:7" x14ac:dyDescent="0.25">
      <c r="B46" s="6" t="s">
        <v>85</v>
      </c>
      <c r="C46" s="74">
        <v>927</v>
      </c>
      <c r="D46" s="74">
        <v>291</v>
      </c>
      <c r="E46" s="74"/>
      <c r="F46" s="74">
        <v>62</v>
      </c>
      <c r="G46" s="74">
        <v>1280</v>
      </c>
    </row>
    <row r="54" spans="2:5" x14ac:dyDescent="0.25">
      <c r="B54" s="3" t="s">
        <v>11</v>
      </c>
      <c r="C54" s="5" t="s">
        <v>91</v>
      </c>
    </row>
    <row r="55" spans="2:5" x14ac:dyDescent="0.25">
      <c r="B55" s="3" t="s">
        <v>17</v>
      </c>
      <c r="C55" s="5" t="s">
        <v>161</v>
      </c>
    </row>
    <row r="57" spans="2:5" x14ac:dyDescent="0.25">
      <c r="B57" s="3" t="s">
        <v>187</v>
      </c>
      <c r="C57" s="13" t="s">
        <v>10</v>
      </c>
      <c r="D57" s="5"/>
      <c r="E57" s="5"/>
    </row>
    <row r="58" spans="2:5" x14ac:dyDescent="0.25">
      <c r="B58" s="3" t="s">
        <v>189</v>
      </c>
      <c r="C58" s="2" t="s">
        <v>47</v>
      </c>
      <c r="D58" s="2" t="s">
        <v>30</v>
      </c>
      <c r="E58" s="2" t="s">
        <v>85</v>
      </c>
    </row>
    <row r="59" spans="2:5" x14ac:dyDescent="0.25">
      <c r="B59" s="6" t="s">
        <v>65</v>
      </c>
      <c r="C59" s="74">
        <v>82</v>
      </c>
      <c r="D59" s="74">
        <v>29</v>
      </c>
      <c r="E59" s="74">
        <v>111</v>
      </c>
    </row>
    <row r="60" spans="2:5" x14ac:dyDescent="0.25">
      <c r="B60" s="6" t="s">
        <v>57</v>
      </c>
      <c r="C60" s="74">
        <v>84</v>
      </c>
      <c r="D60" s="74">
        <v>16</v>
      </c>
      <c r="E60" s="74">
        <v>100</v>
      </c>
    </row>
    <row r="61" spans="2:5" x14ac:dyDescent="0.25">
      <c r="B61" s="6" t="s">
        <v>43</v>
      </c>
      <c r="C61" s="74">
        <v>69</v>
      </c>
      <c r="D61" s="74">
        <v>31</v>
      </c>
      <c r="E61" s="74">
        <v>100</v>
      </c>
    </row>
    <row r="62" spans="2:5" x14ac:dyDescent="0.25">
      <c r="B62" s="6" t="s">
        <v>3823</v>
      </c>
      <c r="C62" s="74">
        <v>68</v>
      </c>
      <c r="D62" s="74">
        <v>10</v>
      </c>
      <c r="E62" s="74">
        <v>78</v>
      </c>
    </row>
    <row r="63" spans="2:5" x14ac:dyDescent="0.25">
      <c r="B63" s="6" t="s">
        <v>152</v>
      </c>
      <c r="C63" s="74">
        <v>21</v>
      </c>
      <c r="D63" s="74">
        <v>3</v>
      </c>
      <c r="E63" s="74">
        <v>24</v>
      </c>
    </row>
    <row r="64" spans="2:5" x14ac:dyDescent="0.25">
      <c r="B64" s="6" t="s">
        <v>61</v>
      </c>
      <c r="C64" s="74">
        <v>21</v>
      </c>
      <c r="D64" s="74">
        <v>3</v>
      </c>
      <c r="E64" s="74">
        <v>24</v>
      </c>
    </row>
    <row r="65" spans="2:5" x14ac:dyDescent="0.25">
      <c r="B65" s="6" t="s">
        <v>501</v>
      </c>
      <c r="C65" s="74">
        <v>12</v>
      </c>
      <c r="D65" s="74">
        <v>9</v>
      </c>
      <c r="E65" s="74">
        <v>21</v>
      </c>
    </row>
    <row r="66" spans="2:5" x14ac:dyDescent="0.25">
      <c r="B66" s="6" t="s">
        <v>127</v>
      </c>
      <c r="C66" s="74">
        <v>15</v>
      </c>
      <c r="D66" s="74">
        <v>2</v>
      </c>
      <c r="E66" s="74">
        <v>17</v>
      </c>
    </row>
    <row r="67" spans="2:5" x14ac:dyDescent="0.25">
      <c r="B67" s="6" t="s">
        <v>346</v>
      </c>
      <c r="C67" s="74">
        <v>12</v>
      </c>
      <c r="D67" s="74">
        <v>3</v>
      </c>
      <c r="E67" s="74">
        <v>15</v>
      </c>
    </row>
    <row r="68" spans="2:5" x14ac:dyDescent="0.25">
      <c r="B68" s="6" t="s">
        <v>131</v>
      </c>
      <c r="C68" s="74">
        <v>8</v>
      </c>
      <c r="D68" s="74">
        <v>3</v>
      </c>
      <c r="E68" s="74">
        <v>11</v>
      </c>
    </row>
    <row r="69" spans="2:5" x14ac:dyDescent="0.25">
      <c r="B69" s="6" t="s">
        <v>723</v>
      </c>
      <c r="C69" s="74">
        <v>7</v>
      </c>
      <c r="D69" s="74">
        <v>3</v>
      </c>
      <c r="E69" s="74">
        <v>10</v>
      </c>
    </row>
    <row r="70" spans="2:5" x14ac:dyDescent="0.25">
      <c r="B70" s="6" t="s">
        <v>862</v>
      </c>
      <c r="C70" s="74">
        <v>7</v>
      </c>
      <c r="D70" s="74">
        <v>2</v>
      </c>
      <c r="E70" s="74">
        <v>9</v>
      </c>
    </row>
    <row r="71" spans="2:5" x14ac:dyDescent="0.25">
      <c r="B71" s="6" t="s">
        <v>521</v>
      </c>
      <c r="C71" s="74">
        <v>5</v>
      </c>
      <c r="D71" s="74">
        <v>4</v>
      </c>
      <c r="E71" s="74">
        <v>9</v>
      </c>
    </row>
    <row r="72" spans="2:5" x14ac:dyDescent="0.25">
      <c r="B72" s="6" t="s">
        <v>2894</v>
      </c>
      <c r="C72" s="74">
        <v>4</v>
      </c>
      <c r="D72" s="74">
        <v>1</v>
      </c>
      <c r="E72" s="74">
        <v>5</v>
      </c>
    </row>
    <row r="73" spans="2:5" x14ac:dyDescent="0.25">
      <c r="B73" s="6" t="s">
        <v>1406</v>
      </c>
      <c r="C73" s="74">
        <v>2</v>
      </c>
      <c r="D73" s="74">
        <v>1</v>
      </c>
      <c r="E73" s="74">
        <v>3</v>
      </c>
    </row>
    <row r="74" spans="2:5" x14ac:dyDescent="0.25">
      <c r="B74" s="6" t="s">
        <v>1637</v>
      </c>
      <c r="C74" s="74">
        <v>1</v>
      </c>
      <c r="D74" s="74">
        <v>1</v>
      </c>
      <c r="E74" s="74">
        <v>2</v>
      </c>
    </row>
    <row r="75" spans="2:5" x14ac:dyDescent="0.25">
      <c r="B75" s="6" t="s">
        <v>2885</v>
      </c>
      <c r="C75" s="74">
        <v>2</v>
      </c>
      <c r="D75" s="74"/>
      <c r="E75" s="74">
        <v>2</v>
      </c>
    </row>
    <row r="76" spans="2:5" x14ac:dyDescent="0.25">
      <c r="B76" s="6" t="s">
        <v>85</v>
      </c>
      <c r="C76" s="74">
        <v>420</v>
      </c>
      <c r="D76" s="74">
        <v>121</v>
      </c>
      <c r="E76" s="74">
        <v>541</v>
      </c>
    </row>
    <row r="81" spans="2:7" x14ac:dyDescent="0.25">
      <c r="B81" s="3" t="s">
        <v>11</v>
      </c>
      <c r="C81" s="5" t="s">
        <v>91</v>
      </c>
    </row>
    <row r="82" spans="2:7" x14ac:dyDescent="0.25">
      <c r="B82" s="3" t="s">
        <v>17</v>
      </c>
      <c r="C82" s="5" t="s">
        <v>91</v>
      </c>
    </row>
    <row r="84" spans="2:7" x14ac:dyDescent="0.25">
      <c r="B84" s="3" t="s">
        <v>187</v>
      </c>
      <c r="C84" s="13" t="s">
        <v>10</v>
      </c>
      <c r="D84" s="5"/>
      <c r="E84" s="5"/>
      <c r="F84" s="5"/>
      <c r="G84" s="5"/>
    </row>
    <row r="85" spans="2:7" x14ac:dyDescent="0.25">
      <c r="B85" s="3" t="s">
        <v>190</v>
      </c>
      <c r="C85" s="2" t="s">
        <v>47</v>
      </c>
      <c r="D85" s="2" t="s">
        <v>30</v>
      </c>
      <c r="E85" s="2" t="s">
        <v>97</v>
      </c>
      <c r="F85" s="2" t="s">
        <v>148</v>
      </c>
      <c r="G85" s="2" t="s">
        <v>85</v>
      </c>
    </row>
    <row r="86" spans="2:7" x14ac:dyDescent="0.25">
      <c r="B86" s="6" t="s">
        <v>36</v>
      </c>
      <c r="C86" s="74">
        <v>595</v>
      </c>
      <c r="D86" s="74">
        <v>156</v>
      </c>
      <c r="E86" s="74"/>
      <c r="F86" s="74">
        <v>45</v>
      </c>
      <c r="G86" s="74">
        <v>796</v>
      </c>
    </row>
    <row r="87" spans="2:7" x14ac:dyDescent="0.25">
      <c r="B87" s="6" t="s">
        <v>60</v>
      </c>
      <c r="C87" s="74">
        <v>214</v>
      </c>
      <c r="D87" s="74">
        <v>103</v>
      </c>
      <c r="E87" s="74"/>
      <c r="F87" s="74"/>
      <c r="G87" s="74">
        <v>317</v>
      </c>
    </row>
    <row r="88" spans="2:7" x14ac:dyDescent="0.25">
      <c r="B88" s="6" t="s">
        <v>34</v>
      </c>
      <c r="C88" s="74">
        <v>48</v>
      </c>
      <c r="D88" s="74">
        <v>11</v>
      </c>
      <c r="E88" s="74"/>
      <c r="F88" s="74"/>
      <c r="G88" s="74">
        <v>59</v>
      </c>
    </row>
    <row r="89" spans="2:7" x14ac:dyDescent="0.25">
      <c r="B89" s="6" t="s">
        <v>378</v>
      </c>
      <c r="C89" s="74">
        <v>22</v>
      </c>
      <c r="D89" s="74">
        <v>2</v>
      </c>
      <c r="E89" s="74"/>
      <c r="F89" s="74">
        <v>9</v>
      </c>
      <c r="G89" s="74">
        <v>33</v>
      </c>
    </row>
    <row r="90" spans="2:7" x14ac:dyDescent="0.25">
      <c r="B90" s="6" t="s">
        <v>2912</v>
      </c>
      <c r="C90" s="74">
        <v>12</v>
      </c>
      <c r="D90" s="74">
        <v>7</v>
      </c>
      <c r="E90" s="74"/>
      <c r="F90" s="74">
        <v>8</v>
      </c>
      <c r="G90" s="74">
        <v>27</v>
      </c>
    </row>
    <row r="91" spans="2:7" x14ac:dyDescent="0.25">
      <c r="B91" s="6" t="s">
        <v>492</v>
      </c>
      <c r="C91" s="74">
        <v>16</v>
      </c>
      <c r="D91" s="74">
        <v>4</v>
      </c>
      <c r="E91" s="74"/>
      <c r="F91" s="74"/>
      <c r="G91" s="74">
        <v>20</v>
      </c>
    </row>
    <row r="92" spans="2:7" x14ac:dyDescent="0.25">
      <c r="B92" s="6" t="s">
        <v>1184</v>
      </c>
      <c r="C92" s="74">
        <v>6</v>
      </c>
      <c r="D92" s="74">
        <v>3</v>
      </c>
      <c r="E92" s="74"/>
      <c r="F92" s="74"/>
      <c r="G92" s="74">
        <v>9</v>
      </c>
    </row>
    <row r="93" spans="2:7" x14ac:dyDescent="0.25">
      <c r="B93" s="6" t="s">
        <v>672</v>
      </c>
      <c r="C93" s="74">
        <v>5</v>
      </c>
      <c r="D93" s="74">
        <v>4</v>
      </c>
      <c r="E93" s="74"/>
      <c r="F93" s="74"/>
      <c r="G93" s="74">
        <v>9</v>
      </c>
    </row>
    <row r="94" spans="2:7" x14ac:dyDescent="0.25">
      <c r="B94" s="6" t="s">
        <v>825</v>
      </c>
      <c r="C94" s="74">
        <v>5</v>
      </c>
      <c r="D94" s="74">
        <v>1</v>
      </c>
      <c r="E94" s="74"/>
      <c r="F94" s="74"/>
      <c r="G94" s="74">
        <v>6</v>
      </c>
    </row>
    <row r="95" spans="2:7" x14ac:dyDescent="0.25">
      <c r="B95" s="6" t="s">
        <v>3984</v>
      </c>
      <c r="C95" s="74">
        <v>3</v>
      </c>
      <c r="D95" s="74"/>
      <c r="E95" s="74"/>
      <c r="F95" s="74"/>
      <c r="G95" s="74">
        <v>3</v>
      </c>
    </row>
    <row r="96" spans="2:7" x14ac:dyDescent="0.25">
      <c r="B96" s="6" t="s">
        <v>4868</v>
      </c>
      <c r="C96" s="74">
        <v>1</v>
      </c>
      <c r="D96" s="74"/>
      <c r="E96" s="74"/>
      <c r="F96" s="74"/>
      <c r="G96" s="74">
        <v>1</v>
      </c>
    </row>
    <row r="97" spans="2:7" x14ac:dyDescent="0.25">
      <c r="B97" s="6" t="s">
        <v>97</v>
      </c>
      <c r="C97" s="74"/>
      <c r="D97" s="74"/>
      <c r="E97" s="74"/>
      <c r="F97" s="74"/>
      <c r="G97" s="74"/>
    </row>
    <row r="98" spans="2:7" x14ac:dyDescent="0.25">
      <c r="B98" s="6" t="s">
        <v>85</v>
      </c>
      <c r="C98" s="74">
        <v>927</v>
      </c>
      <c r="D98" s="74">
        <v>291</v>
      </c>
      <c r="E98" s="74"/>
      <c r="F98" s="74">
        <v>62</v>
      </c>
      <c r="G98" s="74">
        <v>1280</v>
      </c>
    </row>
    <row r="105" spans="2:7" x14ac:dyDescent="0.25">
      <c r="B105" s="3" t="s">
        <v>17</v>
      </c>
      <c r="C105" s="5" t="s">
        <v>161</v>
      </c>
    </row>
    <row r="107" spans="2:7" x14ac:dyDescent="0.25">
      <c r="B107" s="3" t="s">
        <v>68</v>
      </c>
      <c r="C107" s="3" t="s">
        <v>6640</v>
      </c>
      <c r="D107" s="5"/>
      <c r="E107" s="5"/>
      <c r="F107" s="5"/>
    </row>
    <row r="108" spans="2:7" x14ac:dyDescent="0.25">
      <c r="B108" s="3" t="s">
        <v>6641</v>
      </c>
      <c r="C108" s="5" t="s">
        <v>47</v>
      </c>
      <c r="D108" s="5" t="s">
        <v>30</v>
      </c>
      <c r="E108" s="5" t="s">
        <v>148</v>
      </c>
      <c r="F108" s="5" t="s">
        <v>67</v>
      </c>
    </row>
    <row r="109" spans="2:7" x14ac:dyDescent="0.25">
      <c r="B109" s="6" t="s">
        <v>6610</v>
      </c>
      <c r="C109" s="73">
        <v>191</v>
      </c>
      <c r="D109" s="73">
        <v>35</v>
      </c>
      <c r="E109" s="73">
        <v>47</v>
      </c>
      <c r="F109" s="73">
        <v>273</v>
      </c>
    </row>
    <row r="110" spans="2:7" x14ac:dyDescent="0.25">
      <c r="B110" s="6" t="s">
        <v>6611</v>
      </c>
      <c r="C110" s="73">
        <v>16</v>
      </c>
      <c r="D110" s="73">
        <v>8</v>
      </c>
      <c r="E110" s="73"/>
      <c r="F110" s="73">
        <v>24</v>
      </c>
    </row>
    <row r="111" spans="2:7" x14ac:dyDescent="0.25">
      <c r="B111" s="6" t="s">
        <v>6612</v>
      </c>
      <c r="C111" s="73">
        <v>50</v>
      </c>
      <c r="D111" s="73">
        <v>26</v>
      </c>
      <c r="E111" s="73"/>
      <c r="F111" s="73">
        <v>76</v>
      </c>
    </row>
    <row r="112" spans="2:7" x14ac:dyDescent="0.25">
      <c r="B112" s="6" t="s">
        <v>6613</v>
      </c>
      <c r="C112" s="73">
        <v>24</v>
      </c>
      <c r="D112" s="73">
        <v>14</v>
      </c>
      <c r="E112" s="73"/>
      <c r="F112" s="73">
        <v>38</v>
      </c>
    </row>
    <row r="113" spans="2:6" x14ac:dyDescent="0.25">
      <c r="B113" s="6" t="s">
        <v>6614</v>
      </c>
      <c r="C113" s="73">
        <v>32</v>
      </c>
      <c r="D113" s="73">
        <v>3</v>
      </c>
      <c r="E113" s="73"/>
      <c r="F113" s="73">
        <v>35</v>
      </c>
    </row>
    <row r="114" spans="2:6" x14ac:dyDescent="0.25">
      <c r="B114" s="6" t="s">
        <v>6615</v>
      </c>
      <c r="C114" s="73">
        <v>58</v>
      </c>
      <c r="D114" s="73">
        <v>9</v>
      </c>
      <c r="E114" s="73">
        <v>4</v>
      </c>
      <c r="F114" s="73">
        <v>71</v>
      </c>
    </row>
    <row r="115" spans="2:6" x14ac:dyDescent="0.25">
      <c r="B115" s="6" t="s">
        <v>6616</v>
      </c>
      <c r="C115" s="73">
        <v>37</v>
      </c>
      <c r="D115" s="73">
        <v>12</v>
      </c>
      <c r="E115" s="73"/>
      <c r="F115" s="73">
        <v>49</v>
      </c>
    </row>
    <row r="116" spans="2:6" x14ac:dyDescent="0.25">
      <c r="B116" s="6" t="s">
        <v>6617</v>
      </c>
      <c r="C116" s="73">
        <v>42</v>
      </c>
      <c r="D116" s="73">
        <v>7</v>
      </c>
      <c r="E116" s="73">
        <v>3</v>
      </c>
      <c r="F116" s="73">
        <v>52</v>
      </c>
    </row>
    <row r="117" spans="2:6" x14ac:dyDescent="0.25">
      <c r="B117" s="6" t="s">
        <v>6618</v>
      </c>
      <c r="C117" s="73">
        <v>46</v>
      </c>
      <c r="D117" s="73">
        <v>15</v>
      </c>
      <c r="E117" s="73"/>
      <c r="F117" s="73">
        <v>61</v>
      </c>
    </row>
    <row r="118" spans="2:6" x14ac:dyDescent="0.25">
      <c r="B118" s="6" t="s">
        <v>6619</v>
      </c>
      <c r="C118" s="73">
        <v>24</v>
      </c>
      <c r="D118" s="73">
        <v>14</v>
      </c>
      <c r="E118" s="73"/>
      <c r="F118" s="73">
        <v>38</v>
      </c>
    </row>
    <row r="119" spans="2:6" x14ac:dyDescent="0.25">
      <c r="B119" s="6" t="s">
        <v>6620</v>
      </c>
      <c r="C119" s="73">
        <v>56</v>
      </c>
      <c r="D119" s="73">
        <v>9</v>
      </c>
      <c r="E119" s="73"/>
      <c r="F119" s="73">
        <v>65</v>
      </c>
    </row>
    <row r="120" spans="2:6" x14ac:dyDescent="0.25">
      <c r="B120" s="6" t="s">
        <v>6621</v>
      </c>
      <c r="C120" s="73">
        <v>39</v>
      </c>
      <c r="D120" s="73">
        <v>13</v>
      </c>
      <c r="E120" s="73"/>
      <c r="F120" s="73">
        <v>52</v>
      </c>
    </row>
    <row r="121" spans="2:6" x14ac:dyDescent="0.25">
      <c r="B121" s="6" t="s">
        <v>6622</v>
      </c>
      <c r="C121" s="73">
        <v>57</v>
      </c>
      <c r="D121" s="73">
        <v>12</v>
      </c>
      <c r="E121" s="73"/>
      <c r="F121" s="73">
        <v>69</v>
      </c>
    </row>
    <row r="122" spans="2:6" x14ac:dyDescent="0.25">
      <c r="B122" s="6" t="s">
        <v>6623</v>
      </c>
      <c r="C122" s="73">
        <v>39</v>
      </c>
      <c r="D122" s="73">
        <v>20</v>
      </c>
      <c r="E122" s="73"/>
      <c r="F122" s="73">
        <v>59</v>
      </c>
    </row>
    <row r="123" spans="2:6" x14ac:dyDescent="0.25">
      <c r="B123" s="6" t="s">
        <v>6624</v>
      </c>
      <c r="C123" s="73">
        <v>66</v>
      </c>
      <c r="D123" s="73">
        <v>28</v>
      </c>
      <c r="E123" s="73"/>
      <c r="F123" s="73">
        <v>94</v>
      </c>
    </row>
    <row r="124" spans="2:6" x14ac:dyDescent="0.25">
      <c r="B124" s="6" t="s">
        <v>6625</v>
      </c>
      <c r="C124" s="73">
        <v>34</v>
      </c>
      <c r="D124" s="73">
        <v>16</v>
      </c>
      <c r="E124" s="73"/>
      <c r="F124" s="73">
        <v>50</v>
      </c>
    </row>
    <row r="125" spans="2:6" x14ac:dyDescent="0.25">
      <c r="B125" s="6" t="s">
        <v>6626</v>
      </c>
      <c r="C125" s="73">
        <v>47</v>
      </c>
      <c r="D125" s="73">
        <v>18</v>
      </c>
      <c r="E125" s="73"/>
      <c r="F125" s="73">
        <v>65</v>
      </c>
    </row>
    <row r="126" spans="2:6" x14ac:dyDescent="0.25">
      <c r="B126" s="6" t="s">
        <v>6627</v>
      </c>
      <c r="C126" s="73">
        <v>17</v>
      </c>
      <c r="D126" s="73">
        <v>13</v>
      </c>
      <c r="E126" s="73"/>
      <c r="F126" s="73">
        <v>30</v>
      </c>
    </row>
    <row r="127" spans="2:6" x14ac:dyDescent="0.25">
      <c r="B127" s="6" t="s">
        <v>6628</v>
      </c>
      <c r="C127" s="73">
        <v>6</v>
      </c>
      <c r="D127" s="73">
        <v>1</v>
      </c>
      <c r="E127" s="73"/>
      <c r="F127" s="73">
        <v>7</v>
      </c>
    </row>
    <row r="128" spans="2:6" x14ac:dyDescent="0.25">
      <c r="B128" s="6" t="s">
        <v>6629</v>
      </c>
      <c r="C128" s="73">
        <v>38</v>
      </c>
      <c r="D128" s="73">
        <v>17</v>
      </c>
      <c r="E128" s="73">
        <v>8</v>
      </c>
      <c r="F128" s="73">
        <v>63</v>
      </c>
    </row>
    <row r="129" spans="2:6" x14ac:dyDescent="0.25">
      <c r="B129" s="6" t="s">
        <v>6630</v>
      </c>
      <c r="C129" s="73">
        <v>1</v>
      </c>
      <c r="D129" s="73"/>
      <c r="E129" s="73"/>
      <c r="F129" s="73">
        <v>1</v>
      </c>
    </row>
    <row r="130" spans="2:6" x14ac:dyDescent="0.25">
      <c r="B130" s="6" t="s">
        <v>67</v>
      </c>
      <c r="C130" s="73">
        <v>920</v>
      </c>
      <c r="D130" s="73">
        <v>290</v>
      </c>
      <c r="E130" s="73">
        <v>62</v>
      </c>
      <c r="F130" s="74">
        <v>1272</v>
      </c>
    </row>
  </sheetData>
  <pageMargins left="0.7" right="0.7" top="0.75" bottom="0.75" header="0.3" footer="0.3"/>
  <pageSetup paperSize="9" orientation="portrait" horizontalDpi="4294967293" verticalDpi="0" r:id="rId6"/>
  <drawing r:id="rId7"/>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1:F33"/>
  <sheetViews>
    <sheetView zoomScale="55" zoomScaleNormal="55" workbookViewId="0">
      <selection activeCell="C30" sqref="C30"/>
    </sheetView>
  </sheetViews>
  <sheetFormatPr baseColWidth="10" defaultRowHeight="15" x14ac:dyDescent="0.25"/>
  <cols>
    <col min="2" max="2" width="68.7109375" customWidth="1"/>
    <col min="3" max="3" width="24.85546875" customWidth="1"/>
    <col min="4" max="4" width="9" customWidth="1"/>
    <col min="5" max="5" width="8.42578125" customWidth="1"/>
    <col min="6" max="6" width="8.42578125" bestFit="1" customWidth="1"/>
  </cols>
  <sheetData>
    <row r="1" spans="2:6" x14ac:dyDescent="0.25">
      <c r="B1" s="3" t="s">
        <v>17</v>
      </c>
      <c r="C1" s="5" t="s">
        <v>91</v>
      </c>
    </row>
    <row r="3" spans="2:6" x14ac:dyDescent="0.25">
      <c r="B3" s="3" t="s">
        <v>69</v>
      </c>
      <c r="C3" s="3" t="s">
        <v>10</v>
      </c>
      <c r="D3" s="5"/>
      <c r="E3" s="5"/>
      <c r="F3" s="5"/>
    </row>
    <row r="4" spans="2:6" x14ac:dyDescent="0.25">
      <c r="B4" s="3" t="s">
        <v>191</v>
      </c>
      <c r="C4" s="2" t="s">
        <v>47</v>
      </c>
      <c r="D4" s="2" t="s">
        <v>30</v>
      </c>
      <c r="E4" s="2" t="s">
        <v>148</v>
      </c>
      <c r="F4" s="2" t="s">
        <v>85</v>
      </c>
    </row>
    <row r="5" spans="2:6" x14ac:dyDescent="0.25">
      <c r="B5" s="6" t="s">
        <v>863</v>
      </c>
      <c r="C5" s="74">
        <v>60</v>
      </c>
      <c r="D5" s="74">
        <v>36</v>
      </c>
      <c r="E5" s="74"/>
      <c r="F5" s="74">
        <v>96</v>
      </c>
    </row>
    <row r="6" spans="2:6" x14ac:dyDescent="0.25">
      <c r="B6" s="6" t="s">
        <v>502</v>
      </c>
      <c r="C6" s="74">
        <v>16</v>
      </c>
      <c r="D6" s="74">
        <v>10</v>
      </c>
      <c r="E6" s="74"/>
      <c r="F6" s="74">
        <v>26</v>
      </c>
    </row>
    <row r="7" spans="2:6" x14ac:dyDescent="0.25">
      <c r="B7" s="6" t="s">
        <v>2182</v>
      </c>
      <c r="C7" s="74">
        <v>1</v>
      </c>
      <c r="D7" s="74"/>
      <c r="E7" s="74"/>
      <c r="F7" s="74">
        <v>1</v>
      </c>
    </row>
    <row r="8" spans="2:6" x14ac:dyDescent="0.25">
      <c r="B8" s="6" t="s">
        <v>75</v>
      </c>
      <c r="C8" s="74">
        <v>46</v>
      </c>
      <c r="D8" s="74">
        <v>21</v>
      </c>
      <c r="E8" s="74">
        <v>8</v>
      </c>
      <c r="F8" s="74">
        <v>75</v>
      </c>
    </row>
    <row r="9" spans="2:6" x14ac:dyDescent="0.25">
      <c r="B9" s="6" t="s">
        <v>147</v>
      </c>
      <c r="C9" s="74">
        <v>101</v>
      </c>
      <c r="D9" s="74">
        <v>22</v>
      </c>
      <c r="E9" s="74">
        <v>15</v>
      </c>
      <c r="F9" s="74">
        <v>138</v>
      </c>
    </row>
    <row r="10" spans="2:6" x14ac:dyDescent="0.25">
      <c r="B10" s="6" t="s">
        <v>927</v>
      </c>
      <c r="C10" s="74">
        <v>54</v>
      </c>
      <c r="D10" s="74">
        <v>12</v>
      </c>
      <c r="E10" s="74">
        <v>8</v>
      </c>
      <c r="F10" s="74">
        <v>74</v>
      </c>
    </row>
    <row r="11" spans="2:6" x14ac:dyDescent="0.25">
      <c r="B11" s="6" t="s">
        <v>36</v>
      </c>
      <c r="C11" s="74">
        <v>649</v>
      </c>
      <c r="D11" s="74">
        <v>190</v>
      </c>
      <c r="E11" s="74">
        <v>31</v>
      </c>
      <c r="F11" s="74">
        <v>870</v>
      </c>
    </row>
    <row r="12" spans="2:6" x14ac:dyDescent="0.25">
      <c r="B12" s="6" t="s">
        <v>85</v>
      </c>
      <c r="C12" s="74">
        <v>927</v>
      </c>
      <c r="D12" s="74">
        <v>291</v>
      </c>
      <c r="E12" s="74">
        <v>62</v>
      </c>
      <c r="F12" s="74">
        <v>1280</v>
      </c>
    </row>
    <row r="22" spans="2:5" x14ac:dyDescent="0.25">
      <c r="B22" s="3" t="s">
        <v>17</v>
      </c>
      <c r="C22" s="5" t="s">
        <v>35</v>
      </c>
    </row>
    <row r="24" spans="2:5" x14ac:dyDescent="0.25">
      <c r="B24" s="3" t="s">
        <v>69</v>
      </c>
      <c r="C24" s="3" t="s">
        <v>10</v>
      </c>
      <c r="D24" s="5"/>
      <c r="E24" s="5"/>
    </row>
    <row r="25" spans="2:5" x14ac:dyDescent="0.25">
      <c r="B25" s="3" t="s">
        <v>191</v>
      </c>
      <c r="C25" s="5" t="s">
        <v>47</v>
      </c>
      <c r="D25" s="5" t="s">
        <v>30</v>
      </c>
      <c r="E25" s="2" t="s">
        <v>85</v>
      </c>
    </row>
    <row r="26" spans="2:5" x14ac:dyDescent="0.25">
      <c r="B26" s="6" t="s">
        <v>36</v>
      </c>
      <c r="C26" s="74">
        <v>313</v>
      </c>
      <c r="D26" s="74">
        <v>86</v>
      </c>
      <c r="E26" s="74">
        <v>399</v>
      </c>
    </row>
    <row r="27" spans="2:5" x14ac:dyDescent="0.25">
      <c r="B27" s="6" t="s">
        <v>863</v>
      </c>
      <c r="C27" s="74">
        <v>26</v>
      </c>
      <c r="D27" s="74">
        <v>16</v>
      </c>
      <c r="E27" s="74">
        <v>42</v>
      </c>
    </row>
    <row r="28" spans="2:5" x14ac:dyDescent="0.25">
      <c r="B28" s="6" t="s">
        <v>927</v>
      </c>
      <c r="C28" s="74">
        <v>30</v>
      </c>
      <c r="D28" s="74">
        <v>6</v>
      </c>
      <c r="E28" s="74">
        <v>36</v>
      </c>
    </row>
    <row r="29" spans="2:5" x14ac:dyDescent="0.25">
      <c r="B29" s="6" t="s">
        <v>502</v>
      </c>
      <c r="C29" s="74">
        <v>14</v>
      </c>
      <c r="D29" s="74">
        <v>7</v>
      </c>
      <c r="E29" s="74">
        <v>21</v>
      </c>
    </row>
    <row r="30" spans="2:5" x14ac:dyDescent="0.25">
      <c r="B30" s="6" t="s">
        <v>147</v>
      </c>
      <c r="C30" s="74">
        <v>14</v>
      </c>
      <c r="D30" s="74">
        <v>5</v>
      </c>
      <c r="E30" s="74">
        <v>19</v>
      </c>
    </row>
    <row r="31" spans="2:5" x14ac:dyDescent="0.25">
      <c r="B31" s="6" t="s">
        <v>75</v>
      </c>
      <c r="C31" s="74">
        <v>15</v>
      </c>
      <c r="D31" s="74"/>
      <c r="E31" s="74">
        <v>15</v>
      </c>
    </row>
    <row r="32" spans="2:5" x14ac:dyDescent="0.25">
      <c r="B32" s="6" t="s">
        <v>2182</v>
      </c>
      <c r="C32" s="74">
        <v>1</v>
      </c>
      <c r="D32" s="74"/>
      <c r="E32" s="74">
        <v>1</v>
      </c>
    </row>
    <row r="33" spans="2:5" x14ac:dyDescent="0.25">
      <c r="B33" s="6" t="s">
        <v>85</v>
      </c>
      <c r="C33" s="74">
        <v>413</v>
      </c>
      <c r="D33" s="74">
        <v>120</v>
      </c>
      <c r="E33" s="74">
        <v>533</v>
      </c>
    </row>
  </sheetData>
  <pageMargins left="0.7" right="0.7" top="0.75" bottom="0.75" header="0.3" footer="0.3"/>
  <pageSetup paperSize="9" orientation="portrait" horizontalDpi="4294967293" verticalDpi="0" r:id="rId3"/>
  <drawing r:id="rId4"/>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2:F32"/>
  <sheetViews>
    <sheetView workbookViewId="0">
      <selection activeCell="G3" sqref="G3"/>
    </sheetView>
  </sheetViews>
  <sheetFormatPr baseColWidth="10" defaultRowHeight="15" x14ac:dyDescent="0.25"/>
  <cols>
    <col min="2" max="2" width="41" customWidth="1"/>
    <col min="3" max="3" width="9.85546875" customWidth="1"/>
    <col min="4" max="4" width="6.42578125" bestFit="1" customWidth="1"/>
    <col min="5" max="5" width="9.140625" customWidth="1"/>
    <col min="6" max="6" width="5.42578125" bestFit="1" customWidth="1"/>
  </cols>
  <sheetData>
    <row r="2" spans="2:6" x14ac:dyDescent="0.25">
      <c r="B2" s="3" t="s">
        <v>17</v>
      </c>
      <c r="C2" s="5" t="s">
        <v>91</v>
      </c>
    </row>
    <row r="4" spans="2:6" x14ac:dyDescent="0.25">
      <c r="B4" s="3" t="s">
        <v>69</v>
      </c>
      <c r="C4" s="3" t="s">
        <v>10</v>
      </c>
      <c r="D4" s="5"/>
      <c r="E4" s="5"/>
      <c r="F4" s="5"/>
    </row>
    <row r="5" spans="2:6" x14ac:dyDescent="0.25">
      <c r="B5" s="3" t="s">
        <v>192</v>
      </c>
      <c r="C5" s="2" t="s">
        <v>47</v>
      </c>
      <c r="D5" s="2" t="s">
        <v>30</v>
      </c>
      <c r="E5" s="2" t="s">
        <v>148</v>
      </c>
      <c r="F5" s="2" t="s">
        <v>85</v>
      </c>
    </row>
    <row r="6" spans="2:6" x14ac:dyDescent="0.25">
      <c r="B6" s="6" t="s">
        <v>49</v>
      </c>
      <c r="C6" s="74">
        <v>349</v>
      </c>
      <c r="D6" s="74">
        <v>112</v>
      </c>
      <c r="E6" s="74">
        <v>59</v>
      </c>
      <c r="F6" s="74">
        <v>520</v>
      </c>
    </row>
    <row r="7" spans="2:6" x14ac:dyDescent="0.25">
      <c r="B7" s="6" t="s">
        <v>33</v>
      </c>
      <c r="C7" s="74">
        <v>227</v>
      </c>
      <c r="D7" s="74">
        <v>100</v>
      </c>
      <c r="E7" s="74">
        <v>1</v>
      </c>
      <c r="F7" s="74">
        <v>328</v>
      </c>
    </row>
    <row r="8" spans="2:6" x14ac:dyDescent="0.25">
      <c r="B8" s="6" t="s">
        <v>62</v>
      </c>
      <c r="C8" s="74">
        <v>140</v>
      </c>
      <c r="D8" s="74">
        <v>29</v>
      </c>
      <c r="E8" s="74"/>
      <c r="F8" s="74">
        <v>169</v>
      </c>
    </row>
    <row r="9" spans="2:6" x14ac:dyDescent="0.25">
      <c r="B9" s="6" t="s">
        <v>42</v>
      </c>
      <c r="C9" s="74">
        <v>121</v>
      </c>
      <c r="D9" s="74">
        <v>36</v>
      </c>
      <c r="E9" s="74"/>
      <c r="F9" s="74">
        <v>157</v>
      </c>
    </row>
    <row r="10" spans="2:6" x14ac:dyDescent="0.25">
      <c r="B10" s="6" t="s">
        <v>520</v>
      </c>
      <c r="C10" s="74">
        <v>37</v>
      </c>
      <c r="D10" s="74">
        <v>9</v>
      </c>
      <c r="E10" s="74"/>
      <c r="F10" s="74">
        <v>46</v>
      </c>
    </row>
    <row r="11" spans="2:6" x14ac:dyDescent="0.25">
      <c r="B11" s="6" t="s">
        <v>77</v>
      </c>
      <c r="C11" s="74">
        <v>26</v>
      </c>
      <c r="D11" s="74">
        <v>4</v>
      </c>
      <c r="E11" s="74"/>
      <c r="F11" s="74">
        <v>30</v>
      </c>
    </row>
    <row r="12" spans="2:6" x14ac:dyDescent="0.25">
      <c r="B12" s="6" t="s">
        <v>491</v>
      </c>
      <c r="C12" s="74">
        <v>19</v>
      </c>
      <c r="D12" s="74">
        <v>1</v>
      </c>
      <c r="E12" s="74">
        <v>2</v>
      </c>
      <c r="F12" s="74">
        <v>22</v>
      </c>
    </row>
    <row r="13" spans="2:6" x14ac:dyDescent="0.25">
      <c r="B13" s="6" t="s">
        <v>377</v>
      </c>
      <c r="C13" s="74">
        <v>3</v>
      </c>
      <c r="D13" s="74"/>
      <c r="E13" s="74"/>
      <c r="F13" s="74">
        <v>3</v>
      </c>
    </row>
    <row r="14" spans="2:6" x14ac:dyDescent="0.25">
      <c r="B14" s="6" t="s">
        <v>36</v>
      </c>
      <c r="C14" s="74">
        <v>3</v>
      </c>
      <c r="D14" s="74"/>
      <c r="E14" s="74"/>
      <c r="F14" s="74">
        <v>3</v>
      </c>
    </row>
    <row r="15" spans="2:6" x14ac:dyDescent="0.25">
      <c r="B15" s="6" t="s">
        <v>2136</v>
      </c>
      <c r="C15" s="74">
        <v>2</v>
      </c>
      <c r="D15" s="74"/>
      <c r="E15" s="74"/>
      <c r="F15" s="74">
        <v>2</v>
      </c>
    </row>
    <row r="16" spans="2:6" x14ac:dyDescent="0.25">
      <c r="B16" s="6" t="s">
        <v>85</v>
      </c>
      <c r="C16" s="74">
        <v>927</v>
      </c>
      <c r="D16" s="74">
        <v>291</v>
      </c>
      <c r="E16" s="74">
        <v>62</v>
      </c>
      <c r="F16" s="74">
        <v>1280</v>
      </c>
    </row>
    <row r="23" spans="2:5" x14ac:dyDescent="0.25">
      <c r="B23" s="3" t="s">
        <v>17</v>
      </c>
      <c r="C23" s="5" t="s">
        <v>35</v>
      </c>
    </row>
    <row r="25" spans="2:5" x14ac:dyDescent="0.25">
      <c r="B25" s="3" t="s">
        <v>69</v>
      </c>
      <c r="C25" s="3" t="s">
        <v>10</v>
      </c>
      <c r="D25" s="5"/>
      <c r="E25" s="5"/>
    </row>
    <row r="26" spans="2:5" x14ac:dyDescent="0.25">
      <c r="B26" s="3" t="s">
        <v>192</v>
      </c>
      <c r="C26" s="2" t="s">
        <v>47</v>
      </c>
      <c r="D26" s="2" t="s">
        <v>30</v>
      </c>
      <c r="E26" s="2" t="s">
        <v>85</v>
      </c>
    </row>
    <row r="27" spans="2:5" x14ac:dyDescent="0.25">
      <c r="B27" s="6" t="s">
        <v>33</v>
      </c>
      <c r="C27" s="74">
        <v>149</v>
      </c>
      <c r="D27" s="74">
        <v>55</v>
      </c>
      <c r="E27" s="74">
        <v>204</v>
      </c>
    </row>
    <row r="28" spans="2:5" x14ac:dyDescent="0.25">
      <c r="B28" s="6" t="s">
        <v>62</v>
      </c>
      <c r="C28" s="74">
        <v>124</v>
      </c>
      <c r="D28" s="74">
        <v>24</v>
      </c>
      <c r="E28" s="74">
        <v>148</v>
      </c>
    </row>
    <row r="29" spans="2:5" x14ac:dyDescent="0.25">
      <c r="B29" s="6" t="s">
        <v>42</v>
      </c>
      <c r="C29" s="74">
        <v>114</v>
      </c>
      <c r="D29" s="74">
        <v>33</v>
      </c>
      <c r="E29" s="74">
        <v>147</v>
      </c>
    </row>
    <row r="30" spans="2:5" x14ac:dyDescent="0.25">
      <c r="B30" s="6" t="s">
        <v>520</v>
      </c>
      <c r="C30" s="74">
        <v>25</v>
      </c>
      <c r="D30" s="74">
        <v>8</v>
      </c>
      <c r="E30" s="74">
        <v>33</v>
      </c>
    </row>
    <row r="31" spans="2:5" x14ac:dyDescent="0.25">
      <c r="B31" s="6" t="s">
        <v>49</v>
      </c>
      <c r="C31" s="74">
        <v>1</v>
      </c>
      <c r="D31" s="74"/>
      <c r="E31" s="74">
        <v>1</v>
      </c>
    </row>
    <row r="32" spans="2:5" x14ac:dyDescent="0.25">
      <c r="B32" s="6" t="s">
        <v>85</v>
      </c>
      <c r="C32" s="74">
        <v>413</v>
      </c>
      <c r="D32" s="74">
        <v>120</v>
      </c>
      <c r="E32" s="74">
        <v>533</v>
      </c>
    </row>
  </sheetData>
  <pageMargins left="0.7" right="0.7" top="0.75" bottom="0.75" header="0.3" footer="0.3"/>
  <pageSetup paperSize="9" orientation="portrait" horizontalDpi="4294967293" verticalDpi="0" r:id="rId3"/>
  <drawing r:id="rId4"/>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2:E28"/>
  <sheetViews>
    <sheetView workbookViewId="0">
      <selection activeCell="M2" sqref="M2"/>
    </sheetView>
  </sheetViews>
  <sheetFormatPr baseColWidth="10" defaultRowHeight="15" x14ac:dyDescent="0.25"/>
  <cols>
    <col min="2" max="2" width="33.42578125" customWidth="1"/>
    <col min="3" max="3" width="21.7109375" bestFit="1" customWidth="1"/>
    <col min="4" max="4" width="6.42578125" bestFit="1" customWidth="1"/>
    <col min="5" max="5" width="5.42578125" customWidth="1"/>
    <col min="6" max="6" width="5.42578125" bestFit="1" customWidth="1"/>
  </cols>
  <sheetData>
    <row r="2" spans="2:5" x14ac:dyDescent="0.25">
      <c r="B2" s="3" t="s">
        <v>17</v>
      </c>
      <c r="C2" s="5" t="s">
        <v>35</v>
      </c>
    </row>
    <row r="4" spans="2:5" x14ac:dyDescent="0.25">
      <c r="B4" s="3" t="s">
        <v>69</v>
      </c>
      <c r="C4" s="3" t="s">
        <v>10</v>
      </c>
      <c r="D4" s="5"/>
      <c r="E4" s="5"/>
    </row>
    <row r="5" spans="2:5" x14ac:dyDescent="0.25">
      <c r="B5" s="3" t="s">
        <v>192</v>
      </c>
      <c r="C5" s="2" t="s">
        <v>47</v>
      </c>
      <c r="D5" s="2" t="s">
        <v>30</v>
      </c>
      <c r="E5" s="2" t="s">
        <v>85</v>
      </c>
    </row>
    <row r="6" spans="2:5" x14ac:dyDescent="0.25">
      <c r="B6" s="6" t="s">
        <v>54</v>
      </c>
      <c r="C6" s="74">
        <v>145</v>
      </c>
      <c r="D6" s="74">
        <v>58</v>
      </c>
      <c r="E6" s="74">
        <v>203</v>
      </c>
    </row>
    <row r="7" spans="2:5" x14ac:dyDescent="0.25">
      <c r="B7" s="6" t="s">
        <v>38</v>
      </c>
      <c r="C7" s="74">
        <v>102</v>
      </c>
      <c r="D7" s="74">
        <v>23</v>
      </c>
      <c r="E7" s="74">
        <v>125</v>
      </c>
    </row>
    <row r="8" spans="2:5" x14ac:dyDescent="0.25">
      <c r="B8" s="6" t="s">
        <v>36</v>
      </c>
      <c r="C8" s="74">
        <v>43</v>
      </c>
      <c r="D8" s="74">
        <v>24</v>
      </c>
      <c r="E8" s="74">
        <v>67</v>
      </c>
    </row>
    <row r="9" spans="2:5" x14ac:dyDescent="0.25">
      <c r="B9" s="6" t="s">
        <v>332</v>
      </c>
      <c r="C9" s="74">
        <v>24</v>
      </c>
      <c r="D9" s="74">
        <v>6</v>
      </c>
      <c r="E9" s="74">
        <v>30</v>
      </c>
    </row>
    <row r="10" spans="2:5" x14ac:dyDescent="0.25">
      <c r="B10" s="6" t="s">
        <v>386</v>
      </c>
      <c r="C10" s="74">
        <v>28</v>
      </c>
      <c r="D10" s="74">
        <v>2</v>
      </c>
      <c r="E10" s="74">
        <v>30</v>
      </c>
    </row>
    <row r="11" spans="2:5" x14ac:dyDescent="0.25">
      <c r="B11" s="6" t="s">
        <v>78</v>
      </c>
      <c r="C11" s="74">
        <v>9</v>
      </c>
      <c r="D11" s="74">
        <v>3</v>
      </c>
      <c r="E11" s="74">
        <v>12</v>
      </c>
    </row>
    <row r="12" spans="2:5" x14ac:dyDescent="0.25">
      <c r="B12" s="6" t="s">
        <v>149</v>
      </c>
      <c r="C12" s="74">
        <v>9</v>
      </c>
      <c r="D12" s="74"/>
      <c r="E12" s="74">
        <v>9</v>
      </c>
    </row>
    <row r="13" spans="2:5" x14ac:dyDescent="0.25">
      <c r="B13" s="6" t="s">
        <v>140</v>
      </c>
      <c r="C13" s="74">
        <v>8</v>
      </c>
      <c r="D13" s="74"/>
      <c r="E13" s="74">
        <v>8</v>
      </c>
    </row>
    <row r="14" spans="2:5" x14ac:dyDescent="0.25">
      <c r="B14" s="6" t="s">
        <v>169</v>
      </c>
      <c r="C14" s="74">
        <v>8</v>
      </c>
      <c r="D14" s="74"/>
      <c r="E14" s="74">
        <v>8</v>
      </c>
    </row>
    <row r="15" spans="2:5" x14ac:dyDescent="0.25">
      <c r="B15" s="6" t="s">
        <v>128</v>
      </c>
      <c r="C15" s="74">
        <v>5</v>
      </c>
      <c r="D15" s="74"/>
      <c r="E15" s="74">
        <v>5</v>
      </c>
    </row>
    <row r="16" spans="2:5" x14ac:dyDescent="0.25">
      <c r="B16" s="6" t="s">
        <v>301</v>
      </c>
      <c r="C16" s="74">
        <v>5</v>
      </c>
      <c r="D16" s="74"/>
      <c r="E16" s="74">
        <v>5</v>
      </c>
    </row>
    <row r="17" spans="2:5" x14ac:dyDescent="0.25">
      <c r="B17" s="6" t="s">
        <v>801</v>
      </c>
      <c r="C17" s="74">
        <v>5</v>
      </c>
      <c r="D17" s="74"/>
      <c r="E17" s="74">
        <v>5</v>
      </c>
    </row>
    <row r="18" spans="2:5" x14ac:dyDescent="0.25">
      <c r="B18" s="6" t="s">
        <v>160</v>
      </c>
      <c r="C18" s="74">
        <v>4</v>
      </c>
      <c r="D18" s="74"/>
      <c r="E18" s="74">
        <v>4</v>
      </c>
    </row>
    <row r="19" spans="2:5" x14ac:dyDescent="0.25">
      <c r="B19" s="6" t="s">
        <v>1519</v>
      </c>
      <c r="C19" s="74">
        <v>4</v>
      </c>
      <c r="D19" s="74"/>
      <c r="E19" s="74">
        <v>4</v>
      </c>
    </row>
    <row r="20" spans="2:5" x14ac:dyDescent="0.25">
      <c r="B20" s="6" t="s">
        <v>1535</v>
      </c>
      <c r="C20" s="74">
        <v>1</v>
      </c>
      <c r="D20" s="74">
        <v>2</v>
      </c>
      <c r="E20" s="74">
        <v>3</v>
      </c>
    </row>
    <row r="21" spans="2:5" x14ac:dyDescent="0.25">
      <c r="B21" s="6" t="s">
        <v>581</v>
      </c>
      <c r="C21" s="74">
        <v>3</v>
      </c>
      <c r="D21" s="74"/>
      <c r="E21" s="74">
        <v>3</v>
      </c>
    </row>
    <row r="22" spans="2:5" x14ac:dyDescent="0.25">
      <c r="B22" s="6" t="s">
        <v>353</v>
      </c>
      <c r="C22" s="74">
        <v>3</v>
      </c>
      <c r="D22" s="74"/>
      <c r="E22" s="74">
        <v>3</v>
      </c>
    </row>
    <row r="23" spans="2:5" x14ac:dyDescent="0.25">
      <c r="B23" s="6" t="s">
        <v>465</v>
      </c>
      <c r="C23" s="74">
        <v>2</v>
      </c>
      <c r="D23" s="74"/>
      <c r="E23" s="74">
        <v>2</v>
      </c>
    </row>
    <row r="24" spans="2:5" x14ac:dyDescent="0.25">
      <c r="B24" s="6" t="s">
        <v>1407</v>
      </c>
      <c r="C24" s="74">
        <v>2</v>
      </c>
      <c r="D24" s="74"/>
      <c r="E24" s="74">
        <v>2</v>
      </c>
    </row>
    <row r="25" spans="2:5" x14ac:dyDescent="0.25">
      <c r="B25" s="6" t="s">
        <v>607</v>
      </c>
      <c r="C25" s="74">
        <v>2</v>
      </c>
      <c r="D25" s="74"/>
      <c r="E25" s="74">
        <v>2</v>
      </c>
    </row>
    <row r="26" spans="2:5" x14ac:dyDescent="0.25">
      <c r="B26" s="6" t="s">
        <v>3298</v>
      </c>
      <c r="C26" s="74">
        <v>1</v>
      </c>
      <c r="D26" s="74">
        <v>1</v>
      </c>
      <c r="E26" s="74">
        <v>2</v>
      </c>
    </row>
    <row r="27" spans="2:5" x14ac:dyDescent="0.25">
      <c r="B27" s="6" t="s">
        <v>4390</v>
      </c>
      <c r="C27" s="74"/>
      <c r="D27" s="74">
        <v>1</v>
      </c>
      <c r="E27" s="74">
        <v>1</v>
      </c>
    </row>
    <row r="28" spans="2:5" x14ac:dyDescent="0.25">
      <c r="B28" s="6" t="s">
        <v>85</v>
      </c>
      <c r="C28" s="74">
        <v>413</v>
      </c>
      <c r="D28" s="74">
        <v>120</v>
      </c>
      <c r="E28" s="74">
        <v>533</v>
      </c>
    </row>
  </sheetData>
  <pageMargins left="0.7" right="0.7" top="0.75" bottom="0.75" header="0.3" footer="0.3"/>
  <pageSetup paperSize="9" orientation="portrait" horizontalDpi="4294967293" verticalDpi="0" r:id="rId2"/>
  <drawing r:id="rId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2:D11"/>
  <sheetViews>
    <sheetView topLeftCell="A22" workbookViewId="0">
      <selection activeCell="P35" sqref="P35"/>
    </sheetView>
  </sheetViews>
  <sheetFormatPr baseColWidth="10" defaultRowHeight="15" x14ac:dyDescent="0.25"/>
  <cols>
    <col min="2" max="2" width="49.42578125" customWidth="1"/>
    <col min="3" max="3" width="21.7109375" customWidth="1"/>
    <col min="4" max="4" width="7.140625" bestFit="1" customWidth="1"/>
    <col min="5" max="5" width="9.140625" bestFit="1" customWidth="1"/>
    <col min="6" max="6" width="5.42578125" bestFit="1" customWidth="1"/>
  </cols>
  <sheetData>
    <row r="2" spans="2:4" x14ac:dyDescent="0.25">
      <c r="B2" s="3" t="s">
        <v>17</v>
      </c>
      <c r="C2" s="5" t="s">
        <v>35</v>
      </c>
    </row>
    <row r="4" spans="2:4" x14ac:dyDescent="0.25">
      <c r="B4" s="3" t="s">
        <v>24</v>
      </c>
      <c r="C4" s="2" t="s">
        <v>69</v>
      </c>
    </row>
    <row r="5" spans="2:4" x14ac:dyDescent="0.25">
      <c r="B5" s="6" t="s">
        <v>45</v>
      </c>
      <c r="C5" s="74">
        <v>264</v>
      </c>
      <c r="D5" s="21">
        <f>C5/$C$11</f>
        <v>0.49530956848030017</v>
      </c>
    </row>
    <row r="6" spans="2:4" x14ac:dyDescent="0.25">
      <c r="B6" s="6" t="s">
        <v>40</v>
      </c>
      <c r="C6" s="74">
        <v>122</v>
      </c>
      <c r="D6" s="21">
        <f t="shared" ref="D6:D10" si="0">C6/$C$11</f>
        <v>0.22889305816135083</v>
      </c>
    </row>
    <row r="7" spans="2:4" x14ac:dyDescent="0.25">
      <c r="B7" s="6" t="s">
        <v>108</v>
      </c>
      <c r="C7" s="74">
        <v>82</v>
      </c>
      <c r="D7" s="21">
        <f t="shared" si="0"/>
        <v>0.15384615384615385</v>
      </c>
    </row>
    <row r="8" spans="2:4" x14ac:dyDescent="0.25">
      <c r="B8" s="6" t="s">
        <v>52</v>
      </c>
      <c r="C8" s="74">
        <v>37</v>
      </c>
      <c r="D8" s="21">
        <f t="shared" si="0"/>
        <v>6.9418386491557224E-2</v>
      </c>
    </row>
    <row r="9" spans="2:4" x14ac:dyDescent="0.25">
      <c r="B9" s="6" t="s">
        <v>120</v>
      </c>
      <c r="C9" s="74">
        <v>16</v>
      </c>
      <c r="D9" s="21">
        <f t="shared" si="0"/>
        <v>3.0018761726078799E-2</v>
      </c>
    </row>
    <row r="10" spans="2:4" x14ac:dyDescent="0.25">
      <c r="B10" s="6" t="s">
        <v>36</v>
      </c>
      <c r="C10" s="74">
        <v>12</v>
      </c>
      <c r="D10" s="21">
        <f t="shared" si="0"/>
        <v>2.2514071294559099E-2</v>
      </c>
    </row>
    <row r="11" spans="2:4" x14ac:dyDescent="0.25">
      <c r="B11" s="6" t="s">
        <v>85</v>
      </c>
      <c r="C11" s="74">
        <v>533</v>
      </c>
    </row>
  </sheetData>
  <pageMargins left="0.7" right="0.7" top="0.75" bottom="0.75" header="0.3" footer="0.3"/>
  <pageSetup paperSize="9" orientation="portrait" horizontalDpi="4294967293" verticalDpi="0" r:id="rId2"/>
  <drawing r:id="rId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2:F17"/>
  <sheetViews>
    <sheetView topLeftCell="A4" workbookViewId="0">
      <selection activeCell="E24" sqref="E24"/>
    </sheetView>
  </sheetViews>
  <sheetFormatPr baseColWidth="10" defaultRowHeight="15" x14ac:dyDescent="0.25"/>
  <cols>
    <col min="2" max="2" width="37" bestFit="1" customWidth="1"/>
    <col min="3" max="3" width="9.85546875" bestFit="1" customWidth="1"/>
    <col min="4" max="4" width="6.42578125" bestFit="1" customWidth="1"/>
    <col min="5" max="5" width="9.140625" bestFit="1" customWidth="1"/>
    <col min="6" max="6" width="5.42578125" bestFit="1" customWidth="1"/>
  </cols>
  <sheetData>
    <row r="2" spans="2:6" x14ac:dyDescent="0.25">
      <c r="B2" s="3" t="s">
        <v>17</v>
      </c>
      <c r="C2" s="5" t="s">
        <v>91</v>
      </c>
    </row>
    <row r="4" spans="2:6" x14ac:dyDescent="0.25">
      <c r="B4" s="3" t="s">
        <v>69</v>
      </c>
      <c r="C4" s="3" t="s">
        <v>10</v>
      </c>
      <c r="D4" s="5"/>
      <c r="E4" s="5"/>
      <c r="F4" s="5"/>
    </row>
    <row r="5" spans="2:6" x14ac:dyDescent="0.25">
      <c r="B5" s="3" t="s">
        <v>193</v>
      </c>
      <c r="C5" s="2" t="s">
        <v>47</v>
      </c>
      <c r="D5" s="2" t="s">
        <v>30</v>
      </c>
      <c r="E5" s="2" t="s">
        <v>148</v>
      </c>
      <c r="F5" s="2" t="s">
        <v>85</v>
      </c>
    </row>
    <row r="6" spans="2:6" x14ac:dyDescent="0.25">
      <c r="B6" s="6" t="s">
        <v>36</v>
      </c>
      <c r="C6" s="74">
        <v>595</v>
      </c>
      <c r="D6" s="74">
        <v>156</v>
      </c>
      <c r="E6" s="74">
        <v>45</v>
      </c>
      <c r="F6" s="74">
        <v>796</v>
      </c>
    </row>
    <row r="7" spans="2:6" x14ac:dyDescent="0.25">
      <c r="B7" s="6" t="s">
        <v>60</v>
      </c>
      <c r="C7" s="74">
        <v>214</v>
      </c>
      <c r="D7" s="74">
        <v>103</v>
      </c>
      <c r="E7" s="74"/>
      <c r="F7" s="74">
        <v>317</v>
      </c>
    </row>
    <row r="8" spans="2:6" x14ac:dyDescent="0.25">
      <c r="B8" s="6" t="s">
        <v>34</v>
      </c>
      <c r="C8" s="74">
        <v>48</v>
      </c>
      <c r="D8" s="74">
        <v>11</v>
      </c>
      <c r="E8" s="74"/>
      <c r="F8" s="74">
        <v>59</v>
      </c>
    </row>
    <row r="9" spans="2:6" x14ac:dyDescent="0.25">
      <c r="B9" s="6" t="s">
        <v>378</v>
      </c>
      <c r="C9" s="74">
        <v>22</v>
      </c>
      <c r="D9" s="74">
        <v>2</v>
      </c>
      <c r="E9" s="74">
        <v>9</v>
      </c>
      <c r="F9" s="74">
        <v>33</v>
      </c>
    </row>
    <row r="10" spans="2:6" x14ac:dyDescent="0.25">
      <c r="B10" s="6" t="s">
        <v>2912</v>
      </c>
      <c r="C10" s="74">
        <v>12</v>
      </c>
      <c r="D10" s="74">
        <v>7</v>
      </c>
      <c r="E10" s="74">
        <v>8</v>
      </c>
      <c r="F10" s="74">
        <v>27</v>
      </c>
    </row>
    <row r="11" spans="2:6" x14ac:dyDescent="0.25">
      <c r="B11" s="6" t="s">
        <v>492</v>
      </c>
      <c r="C11" s="74">
        <v>16</v>
      </c>
      <c r="D11" s="74">
        <v>4</v>
      </c>
      <c r="E11" s="74"/>
      <c r="F11" s="74">
        <v>20</v>
      </c>
    </row>
    <row r="12" spans="2:6" x14ac:dyDescent="0.25">
      <c r="B12" s="6" t="s">
        <v>1184</v>
      </c>
      <c r="C12" s="74">
        <v>6</v>
      </c>
      <c r="D12" s="74">
        <v>3</v>
      </c>
      <c r="E12" s="74"/>
      <c r="F12" s="74">
        <v>9</v>
      </c>
    </row>
    <row r="13" spans="2:6" x14ac:dyDescent="0.25">
      <c r="B13" s="6" t="s">
        <v>672</v>
      </c>
      <c r="C13" s="74">
        <v>5</v>
      </c>
      <c r="D13" s="74">
        <v>4</v>
      </c>
      <c r="E13" s="74"/>
      <c r="F13" s="74">
        <v>9</v>
      </c>
    </row>
    <row r="14" spans="2:6" x14ac:dyDescent="0.25">
      <c r="B14" s="6" t="s">
        <v>825</v>
      </c>
      <c r="C14" s="74">
        <v>5</v>
      </c>
      <c r="D14" s="74">
        <v>1</v>
      </c>
      <c r="E14" s="74"/>
      <c r="F14" s="74">
        <v>6</v>
      </c>
    </row>
    <row r="15" spans="2:6" x14ac:dyDescent="0.25">
      <c r="B15" s="6" t="s">
        <v>3984</v>
      </c>
      <c r="C15" s="74">
        <v>3</v>
      </c>
      <c r="D15" s="74"/>
      <c r="E15" s="74"/>
      <c r="F15" s="74">
        <v>3</v>
      </c>
    </row>
    <row r="16" spans="2:6" x14ac:dyDescent="0.25">
      <c r="B16" s="6" t="s">
        <v>4868</v>
      </c>
      <c r="C16" s="74">
        <v>1</v>
      </c>
      <c r="D16" s="74"/>
      <c r="E16" s="74"/>
      <c r="F16" s="74">
        <v>1</v>
      </c>
    </row>
    <row r="17" spans="2:6" x14ac:dyDescent="0.25">
      <c r="B17" s="6" t="s">
        <v>85</v>
      </c>
      <c r="C17" s="74">
        <v>927</v>
      </c>
      <c r="D17" s="74">
        <v>291</v>
      </c>
      <c r="E17" s="74">
        <v>62</v>
      </c>
      <c r="F17" s="74">
        <v>1280</v>
      </c>
    </row>
  </sheetData>
  <pageMargins left="0.7" right="0.7" top="0.75" bottom="0.75" header="0.3" footer="0.3"/>
  <drawing r:id="rId2"/>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2:F29"/>
  <sheetViews>
    <sheetView topLeftCell="A28" zoomScale="85" zoomScaleNormal="85" workbookViewId="0">
      <selection activeCell="Q46" sqref="Q46"/>
    </sheetView>
  </sheetViews>
  <sheetFormatPr baseColWidth="10" defaultRowHeight="15" x14ac:dyDescent="0.25"/>
  <cols>
    <col min="2" max="2" width="41.85546875" customWidth="1"/>
    <col min="3" max="3" width="10.7109375" customWidth="1"/>
    <col min="4" max="4" width="6.42578125" customWidth="1"/>
    <col min="5" max="5" width="9.140625" customWidth="1"/>
    <col min="6" max="6" width="5.42578125" customWidth="1"/>
    <col min="8" max="8" width="42.85546875" bestFit="1" customWidth="1"/>
    <col min="9" max="9" width="13.85546875" customWidth="1"/>
  </cols>
  <sheetData>
    <row r="2" spans="2:6" x14ac:dyDescent="0.25">
      <c r="B2" s="3" t="s">
        <v>17</v>
      </c>
      <c r="C2" s="5" t="s">
        <v>91</v>
      </c>
    </row>
    <row r="4" spans="2:6" x14ac:dyDescent="0.25">
      <c r="B4" s="3" t="s">
        <v>69</v>
      </c>
      <c r="C4" s="3" t="s">
        <v>10</v>
      </c>
      <c r="D4" s="5"/>
      <c r="E4" s="5"/>
      <c r="F4" s="5"/>
    </row>
    <row r="5" spans="2:6" x14ac:dyDescent="0.25">
      <c r="B5" s="3" t="s">
        <v>194</v>
      </c>
      <c r="C5" s="2" t="s">
        <v>47</v>
      </c>
      <c r="D5" s="2" t="s">
        <v>30</v>
      </c>
      <c r="E5" s="2" t="s">
        <v>148</v>
      </c>
      <c r="F5" s="2" t="s">
        <v>85</v>
      </c>
    </row>
    <row r="6" spans="2:6" x14ac:dyDescent="0.25">
      <c r="B6" s="6" t="s">
        <v>39</v>
      </c>
      <c r="C6" s="74">
        <v>460</v>
      </c>
      <c r="D6" s="74">
        <v>135</v>
      </c>
      <c r="E6" s="74">
        <v>7</v>
      </c>
      <c r="F6" s="74">
        <v>602</v>
      </c>
    </row>
    <row r="7" spans="2:6" x14ac:dyDescent="0.25">
      <c r="B7" s="6" t="s">
        <v>71</v>
      </c>
      <c r="C7" s="74">
        <v>260</v>
      </c>
      <c r="D7" s="74">
        <v>72</v>
      </c>
      <c r="E7" s="74">
        <v>22</v>
      </c>
      <c r="F7" s="74">
        <v>354</v>
      </c>
    </row>
    <row r="8" spans="2:6" x14ac:dyDescent="0.25">
      <c r="B8" s="6" t="s">
        <v>107</v>
      </c>
      <c r="C8" s="74">
        <v>142</v>
      </c>
      <c r="D8" s="74">
        <v>67</v>
      </c>
      <c r="E8" s="74">
        <v>31</v>
      </c>
      <c r="F8" s="74">
        <v>240</v>
      </c>
    </row>
    <row r="9" spans="2:6" x14ac:dyDescent="0.25">
      <c r="B9" s="6" t="s">
        <v>132</v>
      </c>
      <c r="C9" s="74">
        <v>40</v>
      </c>
      <c r="D9" s="74">
        <v>6</v>
      </c>
      <c r="E9" s="74"/>
      <c r="F9" s="74">
        <v>46</v>
      </c>
    </row>
    <row r="10" spans="2:6" x14ac:dyDescent="0.25">
      <c r="B10" s="6" t="s">
        <v>36</v>
      </c>
      <c r="C10" s="74">
        <v>21</v>
      </c>
      <c r="D10" s="74">
        <v>9</v>
      </c>
      <c r="E10" s="74">
        <v>2</v>
      </c>
      <c r="F10" s="74">
        <v>32</v>
      </c>
    </row>
    <row r="11" spans="2:6" x14ac:dyDescent="0.25">
      <c r="B11" s="6" t="s">
        <v>1308</v>
      </c>
      <c r="C11" s="74">
        <v>4</v>
      </c>
      <c r="D11" s="74">
        <v>2</v>
      </c>
      <c r="E11" s="74"/>
      <c r="F11" s="74">
        <v>6</v>
      </c>
    </row>
    <row r="12" spans="2:6" x14ac:dyDescent="0.25">
      <c r="B12" s="6" t="s">
        <v>85</v>
      </c>
      <c r="C12" s="74">
        <v>927</v>
      </c>
      <c r="D12" s="74">
        <v>291</v>
      </c>
      <c r="E12" s="74">
        <v>62</v>
      </c>
      <c r="F12" s="74">
        <v>1280</v>
      </c>
    </row>
    <row r="20" spans="2:3" x14ac:dyDescent="0.25">
      <c r="B20" s="3" t="s">
        <v>21</v>
      </c>
      <c r="C20" s="5" t="s">
        <v>91</v>
      </c>
    </row>
    <row r="22" spans="2:3" x14ac:dyDescent="0.25">
      <c r="B22" s="3" t="s">
        <v>23</v>
      </c>
      <c r="C22" s="2" t="s">
        <v>69</v>
      </c>
    </row>
    <row r="23" spans="2:3" x14ac:dyDescent="0.25">
      <c r="B23" s="6" t="s">
        <v>39</v>
      </c>
      <c r="C23" s="74">
        <v>602</v>
      </c>
    </row>
    <row r="24" spans="2:3" x14ac:dyDescent="0.25">
      <c r="B24" s="6" t="s">
        <v>71</v>
      </c>
      <c r="C24" s="74">
        <v>354</v>
      </c>
    </row>
    <row r="25" spans="2:3" x14ac:dyDescent="0.25">
      <c r="B25" s="6" t="s">
        <v>107</v>
      </c>
      <c r="C25" s="74">
        <v>240</v>
      </c>
    </row>
    <row r="26" spans="2:3" x14ac:dyDescent="0.25">
      <c r="B26" s="6" t="s">
        <v>132</v>
      </c>
      <c r="C26" s="74">
        <v>46</v>
      </c>
    </row>
    <row r="27" spans="2:3" x14ac:dyDescent="0.25">
      <c r="B27" s="6" t="s">
        <v>36</v>
      </c>
      <c r="C27" s="74">
        <v>32</v>
      </c>
    </row>
    <row r="28" spans="2:3" x14ac:dyDescent="0.25">
      <c r="B28" s="6" t="s">
        <v>1308</v>
      </c>
      <c r="C28" s="74">
        <v>6</v>
      </c>
    </row>
    <row r="29" spans="2:3" x14ac:dyDescent="0.25">
      <c r="B29" s="6" t="s">
        <v>85</v>
      </c>
      <c r="C29" s="74">
        <v>1280</v>
      </c>
    </row>
  </sheetData>
  <pageMargins left="0.7" right="0.7" top="0.75" bottom="0.75" header="0.3" footer="0.3"/>
  <drawing r:id="rId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2:E61"/>
  <sheetViews>
    <sheetView topLeftCell="A52" zoomScale="85" zoomScaleNormal="85" workbookViewId="0">
      <selection activeCell="R66" sqref="R66"/>
    </sheetView>
  </sheetViews>
  <sheetFormatPr baseColWidth="10" defaultRowHeight="15" x14ac:dyDescent="0.25"/>
  <cols>
    <col min="2" max="2" width="34.5703125" customWidth="1"/>
    <col min="3" max="3" width="21.7109375" customWidth="1"/>
    <col min="4" max="4" width="6.42578125" bestFit="1" customWidth="1"/>
    <col min="5" max="5" width="9.140625" bestFit="1" customWidth="1"/>
    <col min="6" max="6" width="5.42578125" bestFit="1" customWidth="1"/>
    <col min="8" max="8" width="34.5703125" customWidth="1"/>
    <col min="9" max="9" width="21.7109375" customWidth="1"/>
  </cols>
  <sheetData>
    <row r="2" spans="2:3" x14ac:dyDescent="0.25">
      <c r="B2" s="3" t="s">
        <v>21</v>
      </c>
      <c r="C2" s="5" t="s">
        <v>66</v>
      </c>
    </row>
    <row r="4" spans="2:3" x14ac:dyDescent="0.25">
      <c r="B4" s="3" t="s">
        <v>197</v>
      </c>
      <c r="C4" s="2" t="s">
        <v>69</v>
      </c>
    </row>
    <row r="5" spans="2:3" x14ac:dyDescent="0.25">
      <c r="B5" s="6" t="s">
        <v>71</v>
      </c>
      <c r="C5" s="74">
        <v>3</v>
      </c>
    </row>
    <row r="6" spans="2:3" x14ac:dyDescent="0.25">
      <c r="B6" s="6" t="s">
        <v>39</v>
      </c>
      <c r="C6" s="74">
        <v>21</v>
      </c>
    </row>
    <row r="7" spans="2:3" x14ac:dyDescent="0.25">
      <c r="B7" s="6" t="s">
        <v>103</v>
      </c>
      <c r="C7" s="74">
        <v>5</v>
      </c>
    </row>
    <row r="8" spans="2:3" x14ac:dyDescent="0.25">
      <c r="B8" s="6" t="s">
        <v>158</v>
      </c>
      <c r="C8" s="74">
        <v>3</v>
      </c>
    </row>
    <row r="9" spans="2:3" x14ac:dyDescent="0.25">
      <c r="B9" s="6" t="s">
        <v>104</v>
      </c>
      <c r="C9" s="74">
        <v>8</v>
      </c>
    </row>
    <row r="10" spans="2:3" x14ac:dyDescent="0.25">
      <c r="B10" s="6" t="s">
        <v>117</v>
      </c>
      <c r="C10" s="74">
        <v>1</v>
      </c>
    </row>
    <row r="11" spans="2:3" x14ac:dyDescent="0.25">
      <c r="B11" s="6" t="s">
        <v>105</v>
      </c>
      <c r="C11" s="74">
        <v>7</v>
      </c>
    </row>
    <row r="12" spans="2:3" x14ac:dyDescent="0.25">
      <c r="B12" s="6" t="s">
        <v>36</v>
      </c>
      <c r="C12" s="74">
        <v>9</v>
      </c>
    </row>
    <row r="13" spans="2:3" x14ac:dyDescent="0.25">
      <c r="B13" s="6" t="s">
        <v>129</v>
      </c>
      <c r="C13" s="74">
        <v>262</v>
      </c>
    </row>
    <row r="14" spans="2:3" x14ac:dyDescent="0.25">
      <c r="B14" s="6" t="s">
        <v>85</v>
      </c>
      <c r="C14" s="74">
        <v>319</v>
      </c>
    </row>
    <row r="26" spans="2:5" x14ac:dyDescent="0.25">
      <c r="B26" s="62" t="s">
        <v>102</v>
      </c>
      <c r="C26" s="63" t="s">
        <v>196</v>
      </c>
      <c r="D26" s="5" t="s">
        <v>37</v>
      </c>
    </row>
    <row r="27" spans="2:5" x14ac:dyDescent="0.25">
      <c r="B27" s="6" t="s">
        <v>71</v>
      </c>
      <c r="C27" s="2">
        <v>6</v>
      </c>
      <c r="D27" s="2">
        <v>75</v>
      </c>
      <c r="E27" s="64"/>
    </row>
    <row r="28" spans="2:5" x14ac:dyDescent="0.25">
      <c r="B28" s="6" t="s">
        <v>39</v>
      </c>
      <c r="C28" s="2">
        <v>16</v>
      </c>
      <c r="D28" s="2">
        <v>144</v>
      </c>
      <c r="E28" s="64"/>
    </row>
    <row r="29" spans="2:5" x14ac:dyDescent="0.25">
      <c r="B29" s="6" t="s">
        <v>103</v>
      </c>
      <c r="C29" s="2">
        <v>3</v>
      </c>
      <c r="D29" s="2">
        <v>445</v>
      </c>
      <c r="E29" s="64"/>
    </row>
    <row r="30" spans="2:5" x14ac:dyDescent="0.25">
      <c r="B30" s="6" t="s">
        <v>163</v>
      </c>
      <c r="C30" s="2">
        <v>0</v>
      </c>
      <c r="D30" s="2">
        <v>15</v>
      </c>
      <c r="E30" s="64"/>
    </row>
    <row r="31" spans="2:5" x14ac:dyDescent="0.25">
      <c r="B31" s="6" t="s">
        <v>158</v>
      </c>
      <c r="C31" s="2">
        <v>2</v>
      </c>
      <c r="D31" s="2">
        <v>9</v>
      </c>
      <c r="E31" s="64"/>
    </row>
    <row r="32" spans="2:5" x14ac:dyDescent="0.25">
      <c r="B32" s="6" t="s">
        <v>104</v>
      </c>
      <c r="C32" s="2">
        <v>4</v>
      </c>
      <c r="D32" s="2">
        <v>52</v>
      </c>
      <c r="E32" s="64"/>
    </row>
    <row r="33" spans="2:5" x14ac:dyDescent="0.25">
      <c r="B33" s="6" t="s">
        <v>112</v>
      </c>
      <c r="C33" s="2">
        <v>3</v>
      </c>
      <c r="D33" s="2">
        <v>47</v>
      </c>
      <c r="E33" s="64"/>
    </row>
    <row r="34" spans="2:5" x14ac:dyDescent="0.25">
      <c r="B34" s="6" t="s">
        <v>117</v>
      </c>
      <c r="C34" s="2">
        <v>1</v>
      </c>
      <c r="D34" s="2">
        <v>64</v>
      </c>
      <c r="E34" s="64"/>
    </row>
    <row r="35" spans="2:5" x14ac:dyDescent="0.25">
      <c r="B35" s="6" t="s">
        <v>105</v>
      </c>
      <c r="C35" s="2">
        <v>3</v>
      </c>
      <c r="D35" s="2">
        <v>15</v>
      </c>
      <c r="E35" s="64"/>
    </row>
    <row r="36" spans="2:5" x14ac:dyDescent="0.25">
      <c r="B36" s="6" t="s">
        <v>36</v>
      </c>
      <c r="C36" s="2">
        <v>6</v>
      </c>
      <c r="D36" s="2">
        <v>4</v>
      </c>
      <c r="E36" s="64"/>
    </row>
    <row r="37" spans="2:5" x14ac:dyDescent="0.25">
      <c r="B37" s="6" t="s">
        <v>129</v>
      </c>
      <c r="C37" s="2">
        <v>231</v>
      </c>
      <c r="D37" s="2">
        <v>15</v>
      </c>
      <c r="E37" s="64"/>
    </row>
    <row r="46" spans="2:5" x14ac:dyDescent="0.25">
      <c r="B46" s="3" t="s">
        <v>17</v>
      </c>
      <c r="C46" s="5" t="s">
        <v>161</v>
      </c>
    </row>
    <row r="48" spans="2:5" x14ac:dyDescent="0.25">
      <c r="B48" s="3" t="s">
        <v>102</v>
      </c>
      <c r="C48" s="2" t="s">
        <v>69</v>
      </c>
    </row>
    <row r="49" spans="2:3" x14ac:dyDescent="0.25">
      <c r="B49" s="6" t="s">
        <v>103</v>
      </c>
      <c r="C49" s="74">
        <v>414</v>
      </c>
    </row>
    <row r="50" spans="2:3" x14ac:dyDescent="0.25">
      <c r="B50" s="6" t="s">
        <v>129</v>
      </c>
      <c r="C50" s="74">
        <v>285</v>
      </c>
    </row>
    <row r="51" spans="2:3" x14ac:dyDescent="0.25">
      <c r="B51" s="6" t="s">
        <v>39</v>
      </c>
      <c r="C51" s="74">
        <v>223</v>
      </c>
    </row>
    <row r="52" spans="2:3" x14ac:dyDescent="0.25">
      <c r="B52" s="6" t="s">
        <v>71</v>
      </c>
      <c r="C52" s="74">
        <v>92</v>
      </c>
    </row>
    <row r="53" spans="2:3" x14ac:dyDescent="0.25">
      <c r="B53" s="6" t="s">
        <v>104</v>
      </c>
      <c r="C53" s="74">
        <v>67</v>
      </c>
    </row>
    <row r="54" spans="2:3" x14ac:dyDescent="0.25">
      <c r="B54" s="6" t="s">
        <v>117</v>
      </c>
      <c r="C54" s="74">
        <v>49</v>
      </c>
    </row>
    <row r="55" spans="2:3" x14ac:dyDescent="0.25">
      <c r="B55" s="6" t="s">
        <v>112</v>
      </c>
      <c r="C55" s="74">
        <v>40</v>
      </c>
    </row>
    <row r="56" spans="2:3" x14ac:dyDescent="0.25">
      <c r="B56" s="6" t="s">
        <v>163</v>
      </c>
      <c r="C56" s="74">
        <v>32</v>
      </c>
    </row>
    <row r="57" spans="2:3" x14ac:dyDescent="0.25">
      <c r="B57" s="6" t="s">
        <v>36</v>
      </c>
      <c r="C57" s="74">
        <v>25</v>
      </c>
    </row>
    <row r="58" spans="2:3" x14ac:dyDescent="0.25">
      <c r="B58" s="6" t="s">
        <v>105</v>
      </c>
      <c r="C58" s="74">
        <v>25</v>
      </c>
    </row>
    <row r="59" spans="2:3" x14ac:dyDescent="0.25">
      <c r="B59" s="6" t="s">
        <v>158</v>
      </c>
      <c r="C59" s="74">
        <v>23</v>
      </c>
    </row>
    <row r="60" spans="2:3" x14ac:dyDescent="0.25">
      <c r="B60" s="6" t="s">
        <v>542</v>
      </c>
      <c r="C60" s="74">
        <v>5</v>
      </c>
    </row>
    <row r="61" spans="2:3" x14ac:dyDescent="0.25">
      <c r="B61" s="6" t="s">
        <v>85</v>
      </c>
      <c r="C61" s="74">
        <v>1280</v>
      </c>
    </row>
  </sheetData>
  <pageMargins left="0.7" right="0.7" top="0.75" bottom="0.75" header="0.3" footer="0.3"/>
  <drawing r:id="rId3"/>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35"/>
  <sheetViews>
    <sheetView zoomScale="70" zoomScaleNormal="70" workbookViewId="0">
      <selection activeCell="O58" sqref="O58"/>
    </sheetView>
  </sheetViews>
  <sheetFormatPr baseColWidth="10" defaultRowHeight="15" x14ac:dyDescent="0.25"/>
  <cols>
    <col min="1" max="1" width="5.42578125" bestFit="1" customWidth="1"/>
    <col min="2" max="2" width="28" bestFit="1" customWidth="1"/>
    <col min="3" max="3" width="10.28515625" bestFit="1" customWidth="1"/>
    <col min="4" max="4" width="9.85546875" bestFit="1" customWidth="1"/>
    <col min="5" max="5" width="9.140625" customWidth="1"/>
    <col min="6" max="6" width="8.7109375" bestFit="1" customWidth="1"/>
    <col min="8" max="8" width="29.5703125" customWidth="1"/>
    <col min="9" max="9" width="13.85546875" customWidth="1"/>
    <col min="10" max="13" width="4" customWidth="1"/>
    <col min="14" max="14" width="29.5703125" customWidth="1"/>
    <col min="15" max="15" width="22" customWidth="1"/>
    <col min="16" max="20" width="5.28515625" customWidth="1"/>
    <col min="21" max="21" width="48.28515625" customWidth="1"/>
    <col min="22" max="22" width="14.28515625" customWidth="1"/>
    <col min="23" max="23" width="28.28515625" customWidth="1"/>
    <col min="24" max="24" width="36.28515625" customWidth="1"/>
    <col min="25" max="25" width="12.42578125" customWidth="1"/>
    <col min="26" max="26" width="7.42578125" customWidth="1"/>
  </cols>
  <sheetData>
    <row r="1" spans="1:26" x14ac:dyDescent="0.25">
      <c r="A1" t="s">
        <v>195</v>
      </c>
    </row>
    <row r="2" spans="1:26" x14ac:dyDescent="0.25">
      <c r="B2" s="5"/>
      <c r="C2" s="5"/>
    </row>
    <row r="3" spans="1:26" x14ac:dyDescent="0.25">
      <c r="H3" s="3" t="s">
        <v>17</v>
      </c>
      <c r="I3" s="5" t="s">
        <v>91</v>
      </c>
      <c r="J3" s="84"/>
      <c r="K3" s="84"/>
      <c r="L3" s="84"/>
      <c r="N3" s="3" t="s">
        <v>17</v>
      </c>
      <c r="O3" s="5" t="s">
        <v>161</v>
      </c>
    </row>
    <row r="4" spans="1:26" x14ac:dyDescent="0.25">
      <c r="B4" s="5"/>
      <c r="C4" s="5"/>
      <c r="D4" s="5"/>
      <c r="E4" s="5"/>
      <c r="F4" s="5"/>
    </row>
    <row r="5" spans="1:26" x14ac:dyDescent="0.25">
      <c r="B5" s="5"/>
      <c r="C5" s="2"/>
      <c r="D5" s="2"/>
      <c r="E5" s="2"/>
      <c r="F5" s="2"/>
      <c r="H5" s="3" t="s">
        <v>124</v>
      </c>
      <c r="I5" s="2" t="s">
        <v>69</v>
      </c>
      <c r="J5" s="82"/>
      <c r="K5" s="82"/>
      <c r="L5" s="82"/>
      <c r="N5" s="3" t="s">
        <v>124</v>
      </c>
      <c r="O5" s="2" t="s">
        <v>69</v>
      </c>
      <c r="U5" s="3" t="s">
        <v>69</v>
      </c>
      <c r="V5" s="3" t="s">
        <v>10</v>
      </c>
      <c r="W5" s="5"/>
      <c r="X5" s="5"/>
      <c r="Y5" s="5"/>
      <c r="Z5" s="5"/>
    </row>
    <row r="6" spans="1:26" x14ac:dyDescent="0.25">
      <c r="B6" s="6"/>
      <c r="C6" s="2"/>
      <c r="D6" s="2"/>
      <c r="E6" s="2"/>
      <c r="F6" s="2"/>
      <c r="H6" s="6" t="s">
        <v>37</v>
      </c>
      <c r="I6" s="74">
        <v>905</v>
      </c>
      <c r="J6" s="83"/>
      <c r="K6" s="83"/>
      <c r="L6" s="83"/>
      <c r="N6" s="6" t="s">
        <v>37</v>
      </c>
      <c r="O6" s="74">
        <v>408</v>
      </c>
      <c r="U6" s="3" t="s">
        <v>124</v>
      </c>
      <c r="V6" s="5" t="s">
        <v>37</v>
      </c>
      <c r="W6" s="5" t="s">
        <v>66</v>
      </c>
      <c r="X6" s="5" t="s">
        <v>157</v>
      </c>
      <c r="Y6" s="5" t="s">
        <v>36</v>
      </c>
      <c r="Z6" s="2" t="s">
        <v>85</v>
      </c>
    </row>
    <row r="7" spans="1:26" x14ac:dyDescent="0.25">
      <c r="B7" s="6"/>
      <c r="C7" s="2"/>
      <c r="D7" s="2"/>
      <c r="E7" s="2"/>
      <c r="F7" s="2"/>
      <c r="H7" s="6" t="s">
        <v>66</v>
      </c>
      <c r="I7" s="74">
        <v>319</v>
      </c>
      <c r="J7" s="83"/>
      <c r="K7" s="83"/>
      <c r="L7" s="83"/>
      <c r="N7" s="6" t="s">
        <v>66</v>
      </c>
      <c r="O7" s="74">
        <v>104</v>
      </c>
      <c r="U7" s="6" t="s">
        <v>35</v>
      </c>
      <c r="V7" s="74">
        <v>404</v>
      </c>
      <c r="W7" s="74">
        <v>100</v>
      </c>
      <c r="X7" s="74">
        <v>26</v>
      </c>
      <c r="Y7" s="74">
        <v>3</v>
      </c>
      <c r="Z7" s="74">
        <v>533</v>
      </c>
    </row>
    <row r="8" spans="1:26" x14ac:dyDescent="0.25">
      <c r="B8" s="6"/>
      <c r="C8" s="2"/>
      <c r="D8" s="2"/>
      <c r="E8" s="2"/>
      <c r="F8" s="2"/>
      <c r="H8" s="6" t="s">
        <v>157</v>
      </c>
      <c r="I8" s="74">
        <v>51</v>
      </c>
      <c r="J8" s="83"/>
      <c r="K8" s="83"/>
      <c r="L8" s="83"/>
      <c r="N8" s="6" t="s">
        <v>157</v>
      </c>
      <c r="O8" s="74">
        <v>26</v>
      </c>
      <c r="U8" s="6" t="s">
        <v>50</v>
      </c>
      <c r="V8" s="74">
        <v>278</v>
      </c>
      <c r="W8" s="74">
        <v>112</v>
      </c>
      <c r="X8" s="74">
        <v>12</v>
      </c>
      <c r="Y8" s="74">
        <v>2</v>
      </c>
      <c r="Z8" s="74">
        <v>404</v>
      </c>
    </row>
    <row r="9" spans="1:26" x14ac:dyDescent="0.25">
      <c r="B9" s="6"/>
      <c r="C9" s="2"/>
      <c r="D9" s="2"/>
      <c r="E9" s="2"/>
      <c r="F9" s="2"/>
      <c r="H9" s="6" t="s">
        <v>36</v>
      </c>
      <c r="I9" s="74">
        <v>5</v>
      </c>
      <c r="J9" s="83"/>
      <c r="K9" s="83"/>
      <c r="L9" s="83"/>
      <c r="N9" s="6" t="s">
        <v>36</v>
      </c>
      <c r="O9" s="74">
        <v>3</v>
      </c>
      <c r="U9" s="6" t="s">
        <v>76</v>
      </c>
      <c r="V9" s="74">
        <v>68</v>
      </c>
      <c r="W9" s="74">
        <v>83</v>
      </c>
      <c r="X9" s="74">
        <v>10</v>
      </c>
      <c r="Y9" s="74"/>
      <c r="Z9" s="74">
        <v>161</v>
      </c>
    </row>
    <row r="10" spans="1:26" x14ac:dyDescent="0.25">
      <c r="B10" s="6"/>
      <c r="C10" s="2"/>
      <c r="D10" s="2"/>
      <c r="E10" s="2"/>
      <c r="F10" s="2"/>
      <c r="H10" s="6" t="s">
        <v>85</v>
      </c>
      <c r="I10" s="74">
        <v>1280</v>
      </c>
      <c r="J10" s="83"/>
      <c r="K10" s="83"/>
      <c r="L10" s="83"/>
      <c r="N10" s="6" t="s">
        <v>85</v>
      </c>
      <c r="O10" s="74">
        <v>541</v>
      </c>
      <c r="U10" s="6" t="s">
        <v>56</v>
      </c>
      <c r="V10" s="74">
        <v>107</v>
      </c>
      <c r="W10" s="74">
        <v>12</v>
      </c>
      <c r="X10" s="74">
        <v>3</v>
      </c>
      <c r="Y10" s="74"/>
      <c r="Z10" s="74">
        <v>122</v>
      </c>
    </row>
    <row r="11" spans="1:26" x14ac:dyDescent="0.25">
      <c r="B11" s="6"/>
      <c r="C11" s="2"/>
      <c r="D11" s="2"/>
      <c r="E11" s="2"/>
      <c r="F11" s="2"/>
      <c r="U11" s="6" t="s">
        <v>81</v>
      </c>
      <c r="V11" s="74">
        <v>22</v>
      </c>
      <c r="W11" s="74">
        <v>4</v>
      </c>
      <c r="X11" s="74"/>
      <c r="Y11" s="74"/>
      <c r="Z11" s="74">
        <v>26</v>
      </c>
    </row>
    <row r="12" spans="1:26" x14ac:dyDescent="0.25">
      <c r="B12" s="6"/>
      <c r="C12" s="2"/>
      <c r="D12" s="2"/>
      <c r="E12" s="2"/>
      <c r="F12" s="2"/>
      <c r="U12" s="6" t="s">
        <v>153</v>
      </c>
      <c r="V12" s="74">
        <v>11</v>
      </c>
      <c r="W12" s="74">
        <v>3</v>
      </c>
      <c r="X12" s="74"/>
      <c r="Y12" s="74"/>
      <c r="Z12" s="74">
        <v>14</v>
      </c>
    </row>
    <row r="13" spans="1:26" x14ac:dyDescent="0.25">
      <c r="B13" s="6"/>
      <c r="C13" s="2"/>
      <c r="D13" s="2"/>
      <c r="E13" s="2"/>
      <c r="F13" s="2"/>
      <c r="U13" s="6" t="s">
        <v>83</v>
      </c>
      <c r="V13" s="74">
        <v>9</v>
      </c>
      <c r="W13" s="74">
        <v>1</v>
      </c>
      <c r="X13" s="74"/>
      <c r="Y13" s="74"/>
      <c r="Z13" s="74">
        <v>10</v>
      </c>
    </row>
    <row r="14" spans="1:26" x14ac:dyDescent="0.25">
      <c r="B14" s="6"/>
      <c r="C14" s="2"/>
      <c r="D14" s="2"/>
      <c r="E14" s="2"/>
      <c r="F14" s="2"/>
      <c r="U14" s="6" t="s">
        <v>36</v>
      </c>
      <c r="V14" s="74">
        <v>4</v>
      </c>
      <c r="W14" s="74">
        <v>4</v>
      </c>
      <c r="X14" s="74"/>
      <c r="Y14" s="74"/>
      <c r="Z14" s="74">
        <v>8</v>
      </c>
    </row>
    <row r="15" spans="1:26" x14ac:dyDescent="0.25">
      <c r="B15" s="6"/>
      <c r="C15" s="2"/>
      <c r="D15" s="2"/>
      <c r="E15" s="2"/>
      <c r="F15" s="2"/>
      <c r="U15" s="6" t="s">
        <v>139</v>
      </c>
      <c r="V15" s="74">
        <v>2</v>
      </c>
      <c r="W15" s="74"/>
      <c r="X15" s="74"/>
      <c r="Y15" s="74"/>
      <c r="Z15" s="74">
        <v>2</v>
      </c>
    </row>
    <row r="16" spans="1:26" x14ac:dyDescent="0.25">
      <c r="B16" s="6"/>
      <c r="C16" s="2"/>
      <c r="D16" s="2"/>
      <c r="E16" s="2"/>
      <c r="F16" s="2"/>
      <c r="U16" s="6" t="s">
        <v>85</v>
      </c>
      <c r="V16" s="74">
        <v>905</v>
      </c>
      <c r="W16" s="74">
        <v>319</v>
      </c>
      <c r="X16" s="74">
        <v>51</v>
      </c>
      <c r="Y16" s="74">
        <v>5</v>
      </c>
      <c r="Z16" s="74">
        <v>1280</v>
      </c>
    </row>
    <row r="17" spans="2:23" x14ac:dyDescent="0.25">
      <c r="B17" s="6"/>
      <c r="C17" s="2"/>
      <c r="D17" s="2"/>
      <c r="E17" s="2"/>
      <c r="F17" s="2"/>
    </row>
    <row r="18" spans="2:23" x14ac:dyDescent="0.25">
      <c r="B18" s="6"/>
      <c r="C18" s="2"/>
      <c r="D18" s="2"/>
      <c r="E18" s="2"/>
      <c r="F18" s="2"/>
    </row>
    <row r="19" spans="2:23" x14ac:dyDescent="0.25">
      <c r="B19" s="6"/>
      <c r="C19" s="2"/>
      <c r="D19" s="2"/>
      <c r="E19" s="2"/>
      <c r="F19" s="2"/>
    </row>
    <row r="20" spans="2:23" x14ac:dyDescent="0.25">
      <c r="B20" s="6"/>
      <c r="C20" s="2"/>
      <c r="D20" s="2"/>
      <c r="E20" s="2"/>
      <c r="F20" s="2"/>
    </row>
    <row r="21" spans="2:23" x14ac:dyDescent="0.25">
      <c r="B21" s="6"/>
      <c r="C21" s="2"/>
      <c r="D21" s="2"/>
      <c r="E21" s="2"/>
      <c r="F21" s="2"/>
    </row>
    <row r="22" spans="2:23" x14ac:dyDescent="0.25">
      <c r="B22" s="6"/>
      <c r="C22" s="2"/>
      <c r="D22" s="2"/>
      <c r="E22" s="2"/>
      <c r="F22" s="2"/>
    </row>
    <row r="23" spans="2:23" x14ac:dyDescent="0.25">
      <c r="U23" s="5" t="s">
        <v>124</v>
      </c>
      <c r="V23" s="2" t="s">
        <v>37</v>
      </c>
      <c r="W23" s="2" t="s">
        <v>196</v>
      </c>
    </row>
    <row r="24" spans="2:23" x14ac:dyDescent="0.25">
      <c r="U24" s="5" t="s">
        <v>35</v>
      </c>
      <c r="V24" s="2">
        <f>V7+X7+Y7</f>
        <v>433</v>
      </c>
      <c r="W24" s="2">
        <v>101</v>
      </c>
    </row>
    <row r="25" spans="2:23" x14ac:dyDescent="0.25">
      <c r="U25" s="5" t="s">
        <v>50</v>
      </c>
      <c r="V25" s="2">
        <f t="shared" ref="V25:V31" si="0">V8+X8+Y8</f>
        <v>292</v>
      </c>
      <c r="W25" s="2">
        <v>68</v>
      </c>
    </row>
    <row r="26" spans="2:23" x14ac:dyDescent="0.25">
      <c r="U26" s="5" t="s">
        <v>56</v>
      </c>
      <c r="V26" s="2">
        <f t="shared" si="0"/>
        <v>78</v>
      </c>
      <c r="W26" s="2">
        <v>10</v>
      </c>
    </row>
    <row r="27" spans="2:23" x14ac:dyDescent="0.25">
      <c r="U27" s="5" t="s">
        <v>76</v>
      </c>
      <c r="V27" s="2">
        <f t="shared" si="0"/>
        <v>110</v>
      </c>
      <c r="W27" s="2">
        <v>73</v>
      </c>
    </row>
    <row r="28" spans="2:23" x14ac:dyDescent="0.25">
      <c r="U28" s="5" t="s">
        <v>81</v>
      </c>
      <c r="V28" s="2">
        <f t="shared" si="0"/>
        <v>22</v>
      </c>
      <c r="W28" s="2">
        <v>15</v>
      </c>
    </row>
    <row r="29" spans="2:23" x14ac:dyDescent="0.25">
      <c r="U29" s="5" t="s">
        <v>153</v>
      </c>
      <c r="V29" s="2">
        <f t="shared" si="0"/>
        <v>11</v>
      </c>
      <c r="W29" s="2">
        <v>6</v>
      </c>
    </row>
    <row r="30" spans="2:23" x14ac:dyDescent="0.25">
      <c r="B30" s="62" t="s">
        <v>21</v>
      </c>
      <c r="C30" s="63" t="s">
        <v>124</v>
      </c>
      <c r="D30" s="63" t="s">
        <v>198</v>
      </c>
      <c r="U30" s="5" t="s">
        <v>139</v>
      </c>
      <c r="V30" s="2">
        <f t="shared" si="0"/>
        <v>9</v>
      </c>
      <c r="W30" s="2"/>
    </row>
    <row r="31" spans="2:23" x14ac:dyDescent="0.25">
      <c r="B31" s="6" t="s">
        <v>37</v>
      </c>
      <c r="C31" s="74">
        <v>904</v>
      </c>
      <c r="D31" s="74">
        <v>407</v>
      </c>
      <c r="E31" s="21">
        <f>C31/$C$35</f>
        <v>0.70680218921032056</v>
      </c>
      <c r="F31" s="21">
        <f>D31/$D$35</f>
        <v>0.75370370370370365</v>
      </c>
      <c r="U31" s="5" t="s">
        <v>83</v>
      </c>
      <c r="V31" s="2">
        <f t="shared" si="0"/>
        <v>4</v>
      </c>
      <c r="W31" s="2">
        <v>2</v>
      </c>
    </row>
    <row r="32" spans="2:23" x14ac:dyDescent="0.25">
      <c r="B32" s="6" t="s">
        <v>66</v>
      </c>
      <c r="C32" s="74">
        <v>319</v>
      </c>
      <c r="D32" s="74">
        <v>104</v>
      </c>
      <c r="E32" s="21">
        <f t="shared" ref="E32:E34" si="1">C32/$C$35</f>
        <v>0.24941360437842064</v>
      </c>
      <c r="F32" s="21">
        <f t="shared" ref="F32:F34" si="2">D32/$D$35</f>
        <v>0.19259259259259259</v>
      </c>
    </row>
    <row r="33" spans="2:6" x14ac:dyDescent="0.25">
      <c r="B33" s="6" t="s">
        <v>157</v>
      </c>
      <c r="C33" s="74">
        <v>51</v>
      </c>
      <c r="D33" s="74">
        <v>26</v>
      </c>
      <c r="E33" s="21">
        <f t="shared" si="1"/>
        <v>3.98749022673964E-2</v>
      </c>
      <c r="F33" s="21">
        <f t="shared" si="2"/>
        <v>4.8148148148148148E-2</v>
      </c>
    </row>
    <row r="34" spans="2:6" x14ac:dyDescent="0.25">
      <c r="B34" s="6" t="s">
        <v>36</v>
      </c>
      <c r="C34" s="74">
        <v>5</v>
      </c>
      <c r="D34" s="74">
        <v>3</v>
      </c>
      <c r="E34" s="21">
        <f t="shared" si="1"/>
        <v>3.9093041438623922E-3</v>
      </c>
      <c r="F34" s="21">
        <f t="shared" si="2"/>
        <v>5.5555555555555558E-3</v>
      </c>
    </row>
    <row r="35" spans="2:6" x14ac:dyDescent="0.25">
      <c r="C35">
        <f>SUM(C31:C34)</f>
        <v>1279</v>
      </c>
      <c r="D35">
        <f>SUM(D31:D34)</f>
        <v>540</v>
      </c>
    </row>
  </sheetData>
  <pageMargins left="0.7" right="0.7" top="0.75" bottom="0.75" header="0.3" footer="0.3"/>
  <drawing r:id="rId4"/>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4:O72"/>
  <sheetViews>
    <sheetView zoomScale="85" zoomScaleNormal="85" workbookViewId="0">
      <selection activeCell="F15" sqref="F15"/>
    </sheetView>
  </sheetViews>
  <sheetFormatPr baseColWidth="10" defaultRowHeight="15" x14ac:dyDescent="0.25"/>
  <cols>
    <col min="2" max="2" width="49.42578125" customWidth="1"/>
    <col min="3" max="3" width="14.85546875" customWidth="1"/>
    <col min="4" max="4" width="11.5703125" bestFit="1" customWidth="1"/>
    <col min="5" max="5" width="47.28515625" customWidth="1"/>
    <col min="6" max="6" width="20.42578125" bestFit="1" customWidth="1"/>
    <col min="7" max="7" width="11.5703125" bestFit="1" customWidth="1"/>
    <col min="9" max="9" width="47.28515625" customWidth="1"/>
    <col min="10" max="10" width="20.42578125" customWidth="1"/>
    <col min="13" max="13" width="47.28515625" bestFit="1" customWidth="1"/>
  </cols>
  <sheetData>
    <row r="4" spans="2:7" x14ac:dyDescent="0.25">
      <c r="B4" s="3" t="s">
        <v>197</v>
      </c>
      <c r="C4" s="2" t="s">
        <v>68</v>
      </c>
      <c r="E4" s="62" t="s">
        <v>17</v>
      </c>
      <c r="F4" s="63" t="s">
        <v>201</v>
      </c>
      <c r="G4" s="63" t="s">
        <v>202</v>
      </c>
    </row>
    <row r="5" spans="2:7" x14ac:dyDescent="0.25">
      <c r="B5" s="6" t="s">
        <v>51</v>
      </c>
      <c r="C5" s="74">
        <v>591</v>
      </c>
      <c r="E5" s="6" t="s">
        <v>35</v>
      </c>
      <c r="F5" s="2">
        <v>97</v>
      </c>
      <c r="G5" s="2">
        <v>166</v>
      </c>
    </row>
    <row r="6" spans="2:7" x14ac:dyDescent="0.25">
      <c r="B6" s="6" t="s">
        <v>44</v>
      </c>
      <c r="C6" s="74">
        <v>272</v>
      </c>
      <c r="E6" s="6" t="s">
        <v>56</v>
      </c>
      <c r="F6" s="2">
        <v>3</v>
      </c>
      <c r="G6" s="2">
        <v>363</v>
      </c>
    </row>
    <row r="7" spans="2:7" x14ac:dyDescent="0.25">
      <c r="B7" s="6" t="s">
        <v>109</v>
      </c>
      <c r="C7" s="74">
        <v>170</v>
      </c>
      <c r="E7" s="6" t="s">
        <v>76</v>
      </c>
      <c r="F7" s="2">
        <v>77</v>
      </c>
      <c r="G7" s="2">
        <v>84</v>
      </c>
    </row>
    <row r="8" spans="2:7" x14ac:dyDescent="0.25">
      <c r="B8" s="6" t="s">
        <v>70</v>
      </c>
      <c r="C8" s="74">
        <v>154</v>
      </c>
      <c r="E8" s="6" t="s">
        <v>36</v>
      </c>
      <c r="F8" s="2">
        <v>2</v>
      </c>
      <c r="G8" s="2">
        <v>56</v>
      </c>
    </row>
    <row r="9" spans="2:7" x14ac:dyDescent="0.25">
      <c r="B9" s="6" t="s">
        <v>82</v>
      </c>
      <c r="C9" s="74">
        <v>35</v>
      </c>
    </row>
    <row r="10" spans="2:7" x14ac:dyDescent="0.25">
      <c r="B10" s="6" t="s">
        <v>150</v>
      </c>
      <c r="C10" s="74">
        <v>21</v>
      </c>
    </row>
    <row r="11" spans="2:7" x14ac:dyDescent="0.25">
      <c r="B11" s="6" t="s">
        <v>36</v>
      </c>
      <c r="C11" s="74">
        <v>17</v>
      </c>
    </row>
    <row r="12" spans="2:7" x14ac:dyDescent="0.25">
      <c r="B12" s="6" t="s">
        <v>3473</v>
      </c>
      <c r="C12" s="74">
        <v>7</v>
      </c>
    </row>
    <row r="13" spans="2:7" x14ac:dyDescent="0.25">
      <c r="B13" s="6" t="s">
        <v>309</v>
      </c>
      <c r="C13" s="74">
        <v>6</v>
      </c>
    </row>
    <row r="14" spans="2:7" x14ac:dyDescent="0.25">
      <c r="B14" s="6" t="s">
        <v>1138</v>
      </c>
      <c r="C14" s="74">
        <v>5</v>
      </c>
    </row>
    <row r="15" spans="2:7" x14ac:dyDescent="0.25">
      <c r="B15" s="6" t="s">
        <v>3603</v>
      </c>
      <c r="C15" s="74">
        <v>2</v>
      </c>
    </row>
    <row r="16" spans="2:7" x14ac:dyDescent="0.25">
      <c r="B16" s="6" t="s">
        <v>97</v>
      </c>
      <c r="C16" s="74"/>
    </row>
    <row r="17" spans="2:3" x14ac:dyDescent="0.25">
      <c r="B17" s="6" t="s">
        <v>85</v>
      </c>
      <c r="C17" s="74">
        <v>1280</v>
      </c>
    </row>
    <row r="18" spans="2:3" x14ac:dyDescent="0.25">
      <c r="B18" s="6"/>
      <c r="C18" s="74"/>
    </row>
    <row r="19" spans="2:3" x14ac:dyDescent="0.25">
      <c r="B19" s="6"/>
      <c r="C19" s="74"/>
    </row>
    <row r="20" spans="2:3" x14ac:dyDescent="0.25">
      <c r="B20" s="3" t="s">
        <v>21</v>
      </c>
      <c r="C20" s="5" t="s">
        <v>91</v>
      </c>
    </row>
    <row r="21" spans="2:3" x14ac:dyDescent="0.25">
      <c r="B21" s="3" t="s">
        <v>20</v>
      </c>
      <c r="C21" s="5" t="s">
        <v>161</v>
      </c>
    </row>
    <row r="23" spans="2:3" x14ac:dyDescent="0.25">
      <c r="B23" s="3" t="s">
        <v>174</v>
      </c>
      <c r="C23" s="2" t="s">
        <v>68</v>
      </c>
    </row>
    <row r="24" spans="2:3" x14ac:dyDescent="0.25">
      <c r="B24" s="6" t="s">
        <v>35</v>
      </c>
      <c r="C24" s="74">
        <v>167</v>
      </c>
    </row>
    <row r="25" spans="2:3" x14ac:dyDescent="0.25">
      <c r="B25" s="6" t="s">
        <v>50</v>
      </c>
      <c r="C25" s="74">
        <v>404</v>
      </c>
    </row>
    <row r="26" spans="2:3" x14ac:dyDescent="0.25">
      <c r="B26" s="6" t="s">
        <v>56</v>
      </c>
      <c r="C26" s="74">
        <v>119</v>
      </c>
    </row>
    <row r="27" spans="2:3" x14ac:dyDescent="0.25">
      <c r="B27" s="6" t="s">
        <v>76</v>
      </c>
      <c r="C27" s="74">
        <v>84</v>
      </c>
    </row>
    <row r="28" spans="2:3" x14ac:dyDescent="0.25">
      <c r="B28" s="6" t="s">
        <v>81</v>
      </c>
      <c r="C28" s="74">
        <v>26</v>
      </c>
    </row>
    <row r="29" spans="2:3" x14ac:dyDescent="0.25">
      <c r="B29" s="6" t="s">
        <v>83</v>
      </c>
      <c r="C29" s="74">
        <v>10</v>
      </c>
    </row>
    <row r="30" spans="2:3" x14ac:dyDescent="0.25">
      <c r="B30" s="6" t="s">
        <v>139</v>
      </c>
      <c r="C30" s="74">
        <v>1</v>
      </c>
    </row>
    <row r="31" spans="2:3" x14ac:dyDescent="0.25">
      <c r="B31" s="6" t="s">
        <v>153</v>
      </c>
      <c r="C31" s="74">
        <v>14</v>
      </c>
    </row>
    <row r="32" spans="2:3" x14ac:dyDescent="0.25">
      <c r="B32" s="6" t="s">
        <v>36</v>
      </c>
      <c r="C32" s="74">
        <v>4</v>
      </c>
    </row>
    <row r="33" spans="2:3" x14ac:dyDescent="0.25">
      <c r="B33" s="6" t="s">
        <v>85</v>
      </c>
      <c r="C33" s="74">
        <v>829</v>
      </c>
    </row>
    <row r="40" spans="2:3" x14ac:dyDescent="0.25">
      <c r="B40" s="3" t="s">
        <v>17</v>
      </c>
      <c r="C40" s="5" t="s">
        <v>35</v>
      </c>
    </row>
    <row r="42" spans="2:3" x14ac:dyDescent="0.25">
      <c r="B42" s="3" t="s">
        <v>174</v>
      </c>
      <c r="C42" s="2" t="s">
        <v>68</v>
      </c>
    </row>
    <row r="43" spans="2:3" x14ac:dyDescent="0.25">
      <c r="B43" s="6" t="s">
        <v>44</v>
      </c>
      <c r="C43" s="74">
        <v>269</v>
      </c>
    </row>
    <row r="44" spans="2:3" x14ac:dyDescent="0.25">
      <c r="B44" s="6" t="s">
        <v>70</v>
      </c>
      <c r="C44" s="74">
        <v>114</v>
      </c>
    </row>
    <row r="45" spans="2:3" x14ac:dyDescent="0.25">
      <c r="B45" s="6" t="s">
        <v>109</v>
      </c>
      <c r="C45" s="74">
        <v>96</v>
      </c>
    </row>
    <row r="46" spans="2:3" x14ac:dyDescent="0.25">
      <c r="B46" s="6" t="s">
        <v>82</v>
      </c>
      <c r="C46" s="74">
        <v>18</v>
      </c>
    </row>
    <row r="47" spans="2:3" x14ac:dyDescent="0.25">
      <c r="B47" s="6" t="s">
        <v>150</v>
      </c>
      <c r="C47" s="74">
        <v>15</v>
      </c>
    </row>
    <row r="48" spans="2:3" x14ac:dyDescent="0.25">
      <c r="B48" s="6" t="s">
        <v>51</v>
      </c>
      <c r="C48" s="74">
        <v>8</v>
      </c>
    </row>
    <row r="49" spans="2:15" x14ac:dyDescent="0.25">
      <c r="B49" s="6" t="s">
        <v>309</v>
      </c>
      <c r="C49" s="74">
        <v>6</v>
      </c>
    </row>
    <row r="50" spans="2:15" x14ac:dyDescent="0.25">
      <c r="B50" s="6" t="s">
        <v>1138</v>
      </c>
      <c r="C50" s="74">
        <v>3</v>
      </c>
    </row>
    <row r="51" spans="2:15" x14ac:dyDescent="0.25">
      <c r="B51" s="6" t="s">
        <v>36</v>
      </c>
      <c r="C51" s="74">
        <v>3</v>
      </c>
      <c r="I51" s="62"/>
      <c r="J51" s="63"/>
      <c r="M51" s="6"/>
      <c r="N51" s="2"/>
      <c r="O51" s="2"/>
    </row>
    <row r="52" spans="2:15" x14ac:dyDescent="0.25">
      <c r="B52" s="6" t="s">
        <v>3603</v>
      </c>
      <c r="C52" s="74">
        <v>1</v>
      </c>
      <c r="I52" s="6"/>
      <c r="M52" s="6"/>
      <c r="N52" s="2"/>
      <c r="O52" s="2"/>
    </row>
    <row r="53" spans="2:15" x14ac:dyDescent="0.25">
      <c r="B53" s="6" t="s">
        <v>85</v>
      </c>
      <c r="C53" s="74">
        <v>533</v>
      </c>
      <c r="I53" s="6"/>
      <c r="M53" s="6"/>
      <c r="N53" s="2"/>
      <c r="O53" s="2"/>
    </row>
    <row r="54" spans="2:15" x14ac:dyDescent="0.25">
      <c r="I54" s="6"/>
      <c r="M54" s="6"/>
      <c r="N54" s="2"/>
      <c r="O54" s="2"/>
    </row>
    <row r="55" spans="2:15" x14ac:dyDescent="0.25">
      <c r="I55" s="6"/>
      <c r="M55" s="6"/>
      <c r="N55" s="2"/>
    </row>
    <row r="56" spans="2:15" x14ac:dyDescent="0.25">
      <c r="B56" s="62" t="s">
        <v>197</v>
      </c>
      <c r="C56" s="63" t="s">
        <v>124</v>
      </c>
      <c r="D56" s="63" t="s">
        <v>198</v>
      </c>
      <c r="I56" s="6"/>
      <c r="M56" s="6"/>
      <c r="N56" s="2"/>
      <c r="O56" s="2"/>
    </row>
    <row r="57" spans="2:15" x14ac:dyDescent="0.25">
      <c r="B57" s="6" t="s">
        <v>109</v>
      </c>
      <c r="C57" s="2">
        <v>166</v>
      </c>
      <c r="D57" s="2">
        <v>94</v>
      </c>
      <c r="E57" s="21">
        <f>C57/$C$64</f>
        <v>0.1429801894918174</v>
      </c>
      <c r="F57" s="21">
        <f>D57/$D$63</f>
        <v>1.0804597701149425</v>
      </c>
      <c r="G57" s="21">
        <f>D57/C57</f>
        <v>0.5662650602409639</v>
      </c>
      <c r="I57" s="6"/>
      <c r="M57" s="6"/>
      <c r="N57" s="2"/>
      <c r="O57" s="2"/>
    </row>
    <row r="58" spans="2:15" x14ac:dyDescent="0.25">
      <c r="B58" s="6" t="s">
        <v>82</v>
      </c>
      <c r="C58" s="2">
        <v>28</v>
      </c>
      <c r="D58" s="2">
        <v>12</v>
      </c>
      <c r="E58" s="21">
        <f t="shared" ref="E58:E63" si="0">C58/$C$64</f>
        <v>2.4117140396210164E-2</v>
      </c>
      <c r="F58" s="21">
        <f t="shared" ref="F58:F63" si="1">D58/$D$63</f>
        <v>0.13793103448275862</v>
      </c>
      <c r="G58" s="21">
        <f t="shared" ref="G58:G63" si="2">D58/C58</f>
        <v>0.42857142857142855</v>
      </c>
      <c r="M58" s="6"/>
      <c r="N58" s="2"/>
    </row>
    <row r="59" spans="2:15" x14ac:dyDescent="0.25">
      <c r="B59" s="6" t="s">
        <v>150</v>
      </c>
      <c r="C59" s="2">
        <v>27</v>
      </c>
      <c r="D59" s="2">
        <v>19</v>
      </c>
      <c r="E59" s="21">
        <f t="shared" si="0"/>
        <v>2.3255813953488372E-2</v>
      </c>
      <c r="F59" s="21">
        <f t="shared" si="1"/>
        <v>0.21839080459770116</v>
      </c>
      <c r="G59" s="21">
        <f t="shared" si="2"/>
        <v>0.70370370370370372</v>
      </c>
      <c r="M59" s="6"/>
      <c r="N59" s="2"/>
    </row>
    <row r="60" spans="2:15" x14ac:dyDescent="0.25">
      <c r="B60" s="6" t="s">
        <v>44</v>
      </c>
      <c r="C60" s="2">
        <v>251</v>
      </c>
      <c r="D60" s="2">
        <v>247</v>
      </c>
      <c r="E60" s="21">
        <f t="shared" si="0"/>
        <v>0.21619293712316967</v>
      </c>
      <c r="F60" s="21">
        <f t="shared" si="1"/>
        <v>2.8390804597701149</v>
      </c>
      <c r="G60" s="21">
        <f t="shared" si="2"/>
        <v>0.98406374501992033</v>
      </c>
      <c r="M60" s="6"/>
      <c r="O60" s="2"/>
    </row>
    <row r="61" spans="2:15" x14ac:dyDescent="0.25">
      <c r="B61" s="6" t="s">
        <v>36</v>
      </c>
      <c r="C61" s="2">
        <v>58</v>
      </c>
      <c r="D61" s="2">
        <v>1</v>
      </c>
      <c r="E61" s="21">
        <f t="shared" si="0"/>
        <v>4.9956933677863913E-2</v>
      </c>
      <c r="F61" s="21">
        <f t="shared" si="1"/>
        <v>1.1494252873563218E-2</v>
      </c>
      <c r="G61" s="21">
        <f t="shared" si="2"/>
        <v>1.7241379310344827E-2</v>
      </c>
    </row>
    <row r="62" spans="2:15" x14ac:dyDescent="0.25">
      <c r="B62" s="6" t="s">
        <v>51</v>
      </c>
      <c r="C62" s="2">
        <v>519</v>
      </c>
      <c r="D62" s="2">
        <v>10</v>
      </c>
      <c r="E62" s="21">
        <f t="shared" si="0"/>
        <v>0.44702842377260982</v>
      </c>
      <c r="F62" s="21">
        <f t="shared" si="1"/>
        <v>0.11494252873563218</v>
      </c>
      <c r="G62" s="21">
        <f t="shared" si="2"/>
        <v>1.9267822736030827E-2</v>
      </c>
    </row>
    <row r="63" spans="2:15" x14ac:dyDescent="0.25">
      <c r="B63" s="6" t="s">
        <v>70</v>
      </c>
      <c r="C63" s="2">
        <v>112</v>
      </c>
      <c r="D63" s="2">
        <v>87</v>
      </c>
      <c r="E63" s="21">
        <f t="shared" si="0"/>
        <v>9.6468561584840656E-2</v>
      </c>
      <c r="F63" s="21">
        <f t="shared" si="1"/>
        <v>1</v>
      </c>
      <c r="G63" s="21">
        <f t="shared" si="2"/>
        <v>0.7767857142857143</v>
      </c>
    </row>
    <row r="64" spans="2:15" x14ac:dyDescent="0.25">
      <c r="C64">
        <f>SUM(C57:C63)</f>
        <v>1161</v>
      </c>
      <c r="D64">
        <f>SUM(D57:D63)</f>
        <v>470</v>
      </c>
    </row>
    <row r="68" spans="6:6" x14ac:dyDescent="0.25">
      <c r="F68" s="63"/>
    </row>
    <row r="69" spans="6:6" x14ac:dyDescent="0.25">
      <c r="F69" s="2"/>
    </row>
    <row r="70" spans="6:6" x14ac:dyDescent="0.25">
      <c r="F70" s="2"/>
    </row>
    <row r="71" spans="6:6" x14ac:dyDescent="0.25">
      <c r="F71" s="2"/>
    </row>
    <row r="72" spans="6:6" x14ac:dyDescent="0.25">
      <c r="F72" s="2"/>
    </row>
  </sheetData>
  <pageMargins left="0.7" right="0.7" top="0.75" bottom="0.75" header="0.3" footer="0.3"/>
  <pageSetup paperSize="9" orientation="portrait" horizontalDpi="4294967293" verticalDpi="0" r:id="rId4"/>
  <drawing r:id="rId5"/>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0B10AA5C-7A81-4C51-BC5F-A7E6309B0198}">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Hojas de cálculo</vt:lpstr>
      </vt:variant>
      <vt:variant>
        <vt:i4>30</vt:i4>
      </vt:variant>
      <vt:variant>
        <vt:lpstr>Rangos con nombre</vt:lpstr>
      </vt:variant>
      <vt:variant>
        <vt:i4>3</vt:i4>
      </vt:variant>
    </vt:vector>
  </HeadingPairs>
  <TitlesOfParts>
    <vt:vector size="33" baseType="lpstr">
      <vt:lpstr>Completa</vt:lpstr>
      <vt:lpstr>Pronost 2019</vt:lpstr>
      <vt:lpstr>Menores</vt:lpstr>
      <vt:lpstr>PronMenores</vt:lpstr>
      <vt:lpstr>Hoja1</vt:lpstr>
      <vt:lpstr>CCAA-18</vt:lpstr>
      <vt:lpstr>PronosticoMEs</vt:lpstr>
      <vt:lpstr> Zonas (2)</vt:lpstr>
      <vt:lpstr>Pronostico</vt:lpstr>
      <vt:lpstr>CCAA</vt:lpstr>
      <vt:lpstr>CAA Filtros</vt:lpstr>
      <vt:lpstr>Nac</vt:lpstr>
      <vt:lpstr>Loc</vt:lpstr>
      <vt:lpstr>Meno</vt:lpstr>
      <vt:lpstr>Por meses</vt:lpstr>
      <vt:lpstr>Edad</vt:lpstr>
      <vt:lpstr>Vigil</vt:lpstr>
      <vt:lpstr>Causa</vt:lpstr>
      <vt:lpstr>RCP SOS</vt:lpstr>
      <vt:lpstr>May65</vt:lpstr>
      <vt:lpstr>Men 14</vt:lpstr>
      <vt:lpstr>COnd</vt:lpstr>
      <vt:lpstr>TIpo</vt:lpstr>
      <vt:lpstr>Activ</vt:lpstr>
      <vt:lpstr>Interv</vt:lpstr>
      <vt:lpstr>Riesgo</vt:lpstr>
      <vt:lpstr>Detecc</vt:lpstr>
      <vt:lpstr>Extrac</vt:lpstr>
      <vt:lpstr>Vig</vt:lpstr>
      <vt:lpstr>Rean</vt:lpstr>
      <vt:lpstr>'CAA Filtros'!Área_de_impresión</vt:lpstr>
      <vt:lpstr>CCAA!Área_de_impresión</vt:lpstr>
      <vt:lpstr>Completa!Títulos_a_imprimir</vt:lpstr>
    </vt:vector>
  </TitlesOfParts>
  <Company>Hewlett-Packard Company</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LMP</dc:creator>
  <cp:lastModifiedBy>Luis Miguel Garay</cp:lastModifiedBy>
  <cp:lastPrinted>2019-07-23T09:30:01Z</cp:lastPrinted>
  <dcterms:created xsi:type="dcterms:W3CDTF">2017-01-26T08:13:53Z</dcterms:created>
  <dcterms:modified xsi:type="dcterms:W3CDTF">2020-02-01T15:04:56Z</dcterms:modified>
</cp:coreProperties>
</file>