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cbookair/Downloads/"/>
    </mc:Choice>
  </mc:AlternateContent>
  <xr:revisionPtr revIDLastSave="0" documentId="13_ncr:1_{06E29F36-3BCC-E548-A200-C42EC6CF671F}" xr6:coauthVersionLast="47" xr6:coauthVersionMax="47" xr10:uidLastSave="{00000000-0000-0000-0000-000000000000}"/>
  <bookViews>
    <workbookView xWindow="0" yWindow="0" windowWidth="28800" windowHeight="18000" activeTab="1" xr2:uid="{5D0A5C2B-6060-C34C-8A25-0178CC67EF19}"/>
  </bookViews>
  <sheets>
    <sheet name="VF" sheetId="1" r:id="rId1"/>
    <sheet name="A" sheetId="4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4" l="1"/>
  <c r="G16" i="4" s="1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16" i="4"/>
  <c r="C14" i="4"/>
  <c r="A14" i="4"/>
  <c r="B4" i="4"/>
  <c r="H16" i="4" l="1"/>
  <c r="I16" i="4" s="1"/>
  <c r="G17" i="4" s="1"/>
  <c r="H17" i="4" s="1"/>
  <c r="I17" i="4" s="1"/>
  <c r="G18" i="4" s="1"/>
  <c r="H18" i="4" s="1"/>
  <c r="I18" i="4" s="1"/>
  <c r="G19" i="4" l="1"/>
  <c r="H19" i="4" s="1"/>
  <c r="I19" i="4" s="1"/>
  <c r="G20" i="4" l="1"/>
  <c r="H20" i="4" s="1"/>
  <c r="I20" i="4" s="1"/>
  <c r="G21" i="4" l="1"/>
  <c r="H21" i="4" s="1"/>
  <c r="I21" i="4" s="1"/>
  <c r="G22" i="4" l="1"/>
  <c r="H22" i="4" s="1"/>
  <c r="I22" i="4" s="1"/>
  <c r="G23" i="4" l="1"/>
  <c r="H23" i="4" s="1"/>
  <c r="I23" i="4" s="1"/>
  <c r="G24" i="4" l="1"/>
  <c r="H24" i="4" s="1"/>
  <c r="I24" i="4" s="1"/>
  <c r="G25" i="4" l="1"/>
  <c r="H25" i="4" s="1"/>
  <c r="I25" i="4" s="1"/>
  <c r="G26" i="4" l="1"/>
  <c r="H26" i="4" s="1"/>
  <c r="I26" i="4" s="1"/>
  <c r="G27" i="4" l="1"/>
  <c r="H27" i="4" s="1"/>
  <c r="I27" i="4" s="1"/>
  <c r="G28" i="4" s="1"/>
  <c r="H28" i="4" l="1"/>
  <c r="I28" i="4" s="1"/>
  <c r="G29" i="4" l="1"/>
  <c r="H29" i="4" s="1"/>
  <c r="I29" i="4" s="1"/>
  <c r="G30" i="4" l="1"/>
  <c r="H30" i="4" s="1"/>
  <c r="I30" i="4" s="1"/>
  <c r="G31" i="4" l="1"/>
  <c r="H31" i="4" s="1"/>
  <c r="I31" i="4" s="1"/>
  <c r="G32" i="4" l="1"/>
  <c r="H32" i="4" s="1"/>
  <c r="I32" i="4" s="1"/>
  <c r="G33" i="4" l="1"/>
  <c r="H33" i="4" s="1"/>
  <c r="I33" i="4" s="1"/>
  <c r="G34" i="4" l="1"/>
  <c r="H34" i="4" s="1"/>
  <c r="I34" i="4" s="1"/>
  <c r="G35" i="4" l="1"/>
  <c r="H35" i="4" s="1"/>
  <c r="I35" i="4" s="1"/>
  <c r="G36" i="4" l="1"/>
  <c r="H36" i="4" s="1"/>
  <c r="I36" i="4" s="1"/>
  <c r="G37" i="4" l="1"/>
  <c r="H37" i="4" s="1"/>
  <c r="I37" i="4" s="1"/>
  <c r="G38" i="4" l="1"/>
  <c r="H38" i="4" s="1"/>
  <c r="I38" i="4" s="1"/>
  <c r="G39" i="4" l="1"/>
  <c r="H39" i="4" s="1"/>
  <c r="I39" i="4" s="1"/>
  <c r="G40" i="4" l="1"/>
  <c r="H40" i="4" s="1"/>
  <c r="I40" i="4" s="1"/>
  <c r="G41" i="4" l="1"/>
  <c r="H41" i="4" s="1"/>
  <c r="I41" i="4" s="1"/>
  <c r="G42" i="4" l="1"/>
  <c r="H42" i="4" s="1"/>
  <c r="I42" i="4" s="1"/>
  <c r="G43" i="4" l="1"/>
  <c r="H43" i="4" s="1"/>
  <c r="I43" i="4" s="1"/>
  <c r="G44" i="4" l="1"/>
  <c r="H44" i="4" s="1"/>
  <c r="I44" i="4" s="1"/>
  <c r="G45" i="4" l="1"/>
  <c r="H45" i="4" s="1"/>
  <c r="I45" i="4" s="1"/>
  <c r="G46" i="4" l="1"/>
  <c r="H46" i="4" s="1"/>
  <c r="I46" i="4" s="1"/>
  <c r="G47" i="4" l="1"/>
  <c r="H47" i="4" s="1"/>
  <c r="I47" i="4" s="1"/>
  <c r="G48" i="4" l="1"/>
  <c r="H48" i="4" s="1"/>
  <c r="I48" i="4" s="1"/>
  <c r="G49" i="4" l="1"/>
  <c r="H49" i="4" s="1"/>
  <c r="I49" i="4" s="1"/>
  <c r="G50" i="4" l="1"/>
  <c r="H50" i="4" s="1"/>
  <c r="I50" i="4" s="1"/>
  <c r="G51" i="4" l="1"/>
  <c r="H51" i="4" s="1"/>
  <c r="I51" i="4" s="1"/>
  <c r="G52" i="4" l="1"/>
  <c r="H52" i="4" s="1"/>
  <c r="I52" i="4" s="1"/>
  <c r="G53" i="4" l="1"/>
  <c r="H53" i="4" s="1"/>
  <c r="I53" i="4" s="1"/>
  <c r="G54" i="4" l="1"/>
  <c r="H54" i="4" s="1"/>
  <c r="I54" i="4" s="1"/>
  <c r="G55" i="4" l="1"/>
  <c r="H55" i="4" s="1"/>
  <c r="I55" i="4" s="1"/>
  <c r="G56" i="4" l="1"/>
  <c r="H56" i="4" s="1"/>
  <c r="I56" i="4" s="1"/>
  <c r="G57" i="4" l="1"/>
  <c r="H57" i="4" s="1"/>
  <c r="I57" i="4" s="1"/>
  <c r="G58" i="4" l="1"/>
  <c r="H58" i="4" s="1"/>
  <c r="I58" i="4" s="1"/>
  <c r="G59" i="4" l="1"/>
  <c r="H59" i="4" s="1"/>
  <c r="I59" i="4" s="1"/>
  <c r="G60" i="4" l="1"/>
  <c r="H60" i="4" s="1"/>
  <c r="I60" i="4" s="1"/>
  <c r="G61" i="4" l="1"/>
  <c r="H61" i="4" s="1"/>
  <c r="I61" i="4" s="1"/>
  <c r="G62" i="4" l="1"/>
  <c r="H62" i="4" s="1"/>
  <c r="I62" i="4" s="1"/>
  <c r="G63" i="4" l="1"/>
  <c r="H63" i="4" s="1"/>
  <c r="I63" i="4" s="1"/>
  <c r="G64" i="4" l="1"/>
  <c r="H64" i="4" s="1"/>
  <c r="I64" i="4" s="1"/>
  <c r="G65" i="4" l="1"/>
  <c r="H65" i="4" s="1"/>
  <c r="I65" i="4" s="1"/>
  <c r="G66" i="4" l="1"/>
  <c r="H66" i="4" s="1"/>
  <c r="I66" i="4" s="1"/>
  <c r="G67" i="4" l="1"/>
  <c r="H67" i="4" s="1"/>
  <c r="I67" i="4" s="1"/>
  <c r="G68" i="4" l="1"/>
  <c r="H68" i="4" s="1"/>
  <c r="I68" i="4" s="1"/>
  <c r="G69" i="4" l="1"/>
  <c r="H69" i="4" s="1"/>
  <c r="I69" i="4" s="1"/>
  <c r="G70" i="4" l="1"/>
  <c r="H70" i="4" s="1"/>
  <c r="I70" i="4" s="1"/>
  <c r="G71" i="4" l="1"/>
  <c r="H71" i="4" s="1"/>
  <c r="I71" i="4" s="1"/>
  <c r="G72" i="4" l="1"/>
  <c r="H72" i="4" s="1"/>
  <c r="I72" i="4" s="1"/>
  <c r="G73" i="4" l="1"/>
  <c r="H73" i="4" s="1"/>
  <c r="I73" i="4" s="1"/>
  <c r="G74" i="4" l="1"/>
  <c r="H74" i="4" s="1"/>
  <c r="I74" i="4" s="1"/>
  <c r="G75" i="4" l="1"/>
  <c r="H75" i="4" s="1"/>
  <c r="I75" i="4" s="1"/>
  <c r="G26" i="1" l="1"/>
  <c r="H26" i="1" s="1"/>
  <c r="I26" i="1" s="1"/>
  <c r="G20" i="1"/>
  <c r="H18" i="1"/>
  <c r="I19" i="1"/>
  <c r="G16" i="1"/>
  <c r="H16" i="1"/>
  <c r="I16" i="1"/>
  <c r="I15" i="1"/>
  <c r="H15" i="1"/>
  <c r="H14" i="1"/>
  <c r="G15" i="1"/>
  <c r="I14" i="1"/>
  <c r="G14" i="1"/>
  <c r="F15" i="1"/>
  <c r="F16" i="1"/>
  <c r="F17" i="1"/>
  <c r="F18" i="1"/>
  <c r="F19" i="1"/>
  <c r="F20" i="1"/>
  <c r="F21" i="1"/>
  <c r="F22" i="1"/>
  <c r="F23" i="1"/>
  <c r="F24" i="1"/>
  <c r="F25" i="1"/>
  <c r="F14" i="1"/>
  <c r="A14" i="1"/>
  <c r="C14" i="1"/>
  <c r="G17" i="1" l="1"/>
  <c r="H17" i="1" s="1"/>
  <c r="I17" i="1" s="1"/>
  <c r="G18" i="1" l="1"/>
  <c r="I18" i="1" s="1"/>
  <c r="G19" i="1" l="1"/>
  <c r="H19" i="1" s="1"/>
  <c r="H20" i="1" l="1"/>
  <c r="I20" i="1" s="1"/>
  <c r="G21" i="1" l="1"/>
  <c r="H21" i="1" s="1"/>
  <c r="I21" i="1" s="1"/>
  <c r="G22" i="1" l="1"/>
  <c r="H22" i="1" s="1"/>
  <c r="I22" i="1" s="1"/>
  <c r="G23" i="1" l="1"/>
  <c r="H23" i="1" s="1"/>
  <c r="I23" i="1"/>
  <c r="G24" i="1" l="1"/>
  <c r="H24" i="1" s="1"/>
  <c r="I24" i="1"/>
  <c r="G25" i="1" l="1"/>
  <c r="H25" i="1" s="1"/>
  <c r="I25" i="1" s="1"/>
</calcChain>
</file>

<file path=xl/sharedStrings.xml><?xml version="1.0" encoding="utf-8"?>
<sst xmlns="http://schemas.openxmlformats.org/spreadsheetml/2006/main" count="25" uniqueCount="13">
  <si>
    <t>i</t>
  </si>
  <si>
    <t>Datos</t>
  </si>
  <si>
    <t>A</t>
  </si>
  <si>
    <t>n</t>
  </si>
  <si>
    <t>Funcion</t>
  </si>
  <si>
    <t>Formula</t>
  </si>
  <si>
    <t>No</t>
  </si>
  <si>
    <t>cuotas</t>
  </si>
  <si>
    <t>interes</t>
  </si>
  <si>
    <t>deposito</t>
  </si>
  <si>
    <t>saldo</t>
  </si>
  <si>
    <t>Tabla</t>
  </si>
  <si>
    <t>Vf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</si>
</sst>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;[Red]\-&quot;$&quot;#,##0.00"/>
    <numFmt numFmtId="42" formatCode="_-&quot;$&quot;* #,##0_-;\-&quot;$&quot;* #,##0_-;_-&quot;$&quot;* &quot;-&quot;_-;_-@_-"/>
    <numFmt numFmtId="165" formatCode="_-&quot;$&quot;* #,##0.00_-;\-&quot;$&quot;* #,##0.00_-;_-&quot;$&quot;* &quot;-&quot;_-;_-@_-"/>
    <numFmt numFmtId="166" formatCode="0.0%"/>
    <numFmt numFmtId="169" formatCode="_-&quot;$&quot;* #,##0.0_-;\-&quot;$&quot;* #,##0.0_-;_-&quot;$&quot;* &quot;-&quot;?_-;_-@_-"/>
    <numFmt numFmtId="170" formatCode="_-&quot;$&quot;* #,##0.00_-;\-&quot;$&quot;* #,##0.00_-;_-&quot;$&quot;* &quot;-&quot;?_-;_-@_-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42" fontId="0" fillId="0" borderId="0" xfId="1" applyFont="1"/>
    <xf numFmtId="42" fontId="0" fillId="0" borderId="0" xfId="0" applyNumberFormat="1"/>
    <xf numFmtId="0" fontId="0" fillId="0" borderId="1" xfId="0" applyBorder="1"/>
    <xf numFmtId="42" fontId="0" fillId="0" borderId="1" xfId="0" applyNumberFormat="1" applyBorder="1"/>
    <xf numFmtId="42" fontId="0" fillId="0" borderId="1" xfId="1" applyFont="1" applyBorder="1"/>
    <xf numFmtId="0" fontId="0" fillId="2" borderId="1" xfId="0" applyFill="1" applyBorder="1"/>
    <xf numFmtId="0" fontId="0" fillId="0" borderId="1" xfId="0" applyFill="1" applyBorder="1"/>
    <xf numFmtId="42" fontId="0" fillId="0" borderId="1" xfId="1" applyFont="1" applyFill="1" applyBorder="1"/>
    <xf numFmtId="9" fontId="0" fillId="0" borderId="1" xfId="2" applyFont="1" applyFill="1" applyBorder="1"/>
    <xf numFmtId="0" fontId="0" fillId="2" borderId="1" xfId="0" applyFill="1" applyBorder="1" applyAlignment="1">
      <alignment horizontal="center"/>
    </xf>
    <xf numFmtId="8" fontId="0" fillId="3" borderId="1" xfId="0" applyNumberFormat="1" applyFill="1" applyBorder="1"/>
    <xf numFmtId="165" fontId="0" fillId="3" borderId="1" xfId="0" applyNumberFormat="1" applyFill="1" applyBorder="1"/>
    <xf numFmtId="42" fontId="0" fillId="3" borderId="1" xfId="0" applyNumberFormat="1" applyFill="1" applyBorder="1"/>
    <xf numFmtId="166" fontId="0" fillId="0" borderId="0" xfId="2" applyNumberFormat="1" applyFont="1"/>
    <xf numFmtId="10" fontId="0" fillId="0" borderId="0" xfId="2" applyNumberFormat="1" applyFont="1"/>
    <xf numFmtId="169" fontId="0" fillId="0" borderId="0" xfId="0" applyNumberFormat="1"/>
    <xf numFmtId="169" fontId="0" fillId="0" borderId="1" xfId="0" applyNumberFormat="1" applyBorder="1"/>
    <xf numFmtId="170" fontId="0" fillId="3" borderId="1" xfId="0" applyNumberFormat="1" applyFill="1" applyBorder="1"/>
    <xf numFmtId="165" fontId="0" fillId="3" borderId="1" xfId="1" applyNumberFormat="1" applyFont="1" applyFill="1" applyBorder="1"/>
  </cellXfs>
  <cellStyles count="3">
    <cellStyle name="Moneda [0]" xfId="1" builtinId="7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139700</xdr:colOff>
      <xdr:row>0</xdr:row>
      <xdr:rowOff>63500</xdr:rowOff>
    </xdr:from>
    <xdr:to>
      <xdr:col>19</xdr:col>
      <xdr:colOff>24302</xdr:colOff>
      <xdr:row>6</xdr:row>
      <xdr:rowOff>127000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8FD5C1C-F36F-AE60-DCC4-40B39CF3CD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21600" y="63500"/>
          <a:ext cx="8139602" cy="1282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787400</xdr:colOff>
      <xdr:row>1</xdr:row>
      <xdr:rowOff>25400</xdr:rowOff>
    </xdr:from>
    <xdr:to>
      <xdr:col>21</xdr:col>
      <xdr:colOff>304800</xdr:colOff>
      <xdr:row>10</xdr:row>
      <xdr:rowOff>199795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98A20E0-F3C0-3112-4C9E-C024F37ED9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7900" y="228600"/>
          <a:ext cx="7772400" cy="20031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21BC7-618A-EB40-B443-54310911648F}">
  <dimension ref="A1:L26"/>
  <sheetViews>
    <sheetView workbookViewId="0">
      <selection activeCell="C37" sqref="C37"/>
    </sheetView>
  </sheetViews>
  <sheetFormatPr baseColWidth="10" defaultRowHeight="16" x14ac:dyDescent="0.2"/>
  <cols>
    <col min="1" max="1" width="11.1640625" bestFit="1" customWidth="1"/>
    <col min="3" max="3" width="12.5" bestFit="1" customWidth="1"/>
  </cols>
  <sheetData>
    <row r="1" spans="1:12" x14ac:dyDescent="0.2">
      <c r="A1" t="s">
        <v>1</v>
      </c>
    </row>
    <row r="2" spans="1:12" x14ac:dyDescent="0.2">
      <c r="A2" s="7" t="s">
        <v>2</v>
      </c>
      <c r="B2" s="8">
        <v>50000</v>
      </c>
    </row>
    <row r="3" spans="1:12" x14ac:dyDescent="0.2">
      <c r="A3" s="7" t="s">
        <v>0</v>
      </c>
      <c r="B3" s="9">
        <v>0.03</v>
      </c>
    </row>
    <row r="4" spans="1:12" x14ac:dyDescent="0.2">
      <c r="A4" s="7" t="s">
        <v>3</v>
      </c>
      <c r="B4" s="7">
        <v>12</v>
      </c>
    </row>
    <row r="9" spans="1:12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2">
      <c r="B11" s="2"/>
    </row>
    <row r="12" spans="1:12" x14ac:dyDescent="0.2">
      <c r="E12" s="10" t="s">
        <v>11</v>
      </c>
      <c r="F12" s="10"/>
      <c r="G12" s="10"/>
      <c r="H12" s="10"/>
      <c r="I12" s="5">
        <v>0</v>
      </c>
    </row>
    <row r="13" spans="1:12" x14ac:dyDescent="0.2">
      <c r="A13" s="6" t="s">
        <v>4</v>
      </c>
      <c r="C13" s="6" t="s">
        <v>5</v>
      </c>
      <c r="E13" s="3" t="s">
        <v>6</v>
      </c>
      <c r="F13" s="3" t="s">
        <v>7</v>
      </c>
      <c r="G13" s="3" t="s">
        <v>8</v>
      </c>
      <c r="H13" s="3" t="s">
        <v>9</v>
      </c>
      <c r="I13" s="3" t="s">
        <v>10</v>
      </c>
    </row>
    <row r="14" spans="1:12" x14ac:dyDescent="0.2">
      <c r="A14" s="11">
        <f>FV(B3,B4,-B2,,1)</f>
        <v>730889.52241927339</v>
      </c>
      <c r="C14" s="12">
        <f>B2*(((1+B3)^(B4+1)-(1+B3))/(B3))</f>
        <v>730889.52241927315</v>
      </c>
      <c r="E14" s="3">
        <v>0</v>
      </c>
      <c r="F14" s="4">
        <f>$B$2</f>
        <v>50000</v>
      </c>
      <c r="G14" s="4">
        <f>I12*$B$3</f>
        <v>0</v>
      </c>
      <c r="H14" s="4">
        <f>F14+G14</f>
        <v>50000</v>
      </c>
      <c r="I14" s="4">
        <f>I12+H14</f>
        <v>50000</v>
      </c>
    </row>
    <row r="15" spans="1:12" x14ac:dyDescent="0.2">
      <c r="E15" s="3">
        <v>1</v>
      </c>
      <c r="F15" s="4">
        <f t="shared" ref="F15:F26" si="0">$B$2</f>
        <v>50000</v>
      </c>
      <c r="G15" s="4">
        <f>I14*$B$3</f>
        <v>1500</v>
      </c>
      <c r="H15" s="4">
        <f>F15+G15</f>
        <v>51500</v>
      </c>
      <c r="I15" s="4">
        <f>I14+H15</f>
        <v>101500</v>
      </c>
    </row>
    <row r="16" spans="1:12" x14ac:dyDescent="0.2">
      <c r="E16" s="3">
        <v>2</v>
      </c>
      <c r="F16" s="4">
        <f t="shared" si="0"/>
        <v>50000</v>
      </c>
      <c r="G16" s="4">
        <f t="shared" ref="G16:G25" si="1">I15*$B$3</f>
        <v>3045</v>
      </c>
      <c r="H16" s="4">
        <f t="shared" ref="H16:H25" si="2">F16+G16</f>
        <v>53045</v>
      </c>
      <c r="I16" s="4">
        <f t="shared" ref="I16:I25" si="3">I15+H16</f>
        <v>154545</v>
      </c>
    </row>
    <row r="17" spans="5:9" x14ac:dyDescent="0.2">
      <c r="E17" s="3">
        <v>3</v>
      </c>
      <c r="F17" s="4">
        <f t="shared" si="0"/>
        <v>50000</v>
      </c>
      <c r="G17" s="4">
        <f t="shared" si="1"/>
        <v>4636.3499999999995</v>
      </c>
      <c r="H17" s="4">
        <f t="shared" si="2"/>
        <v>54636.35</v>
      </c>
      <c r="I17" s="4">
        <f t="shared" si="3"/>
        <v>209181.35</v>
      </c>
    </row>
    <row r="18" spans="5:9" x14ac:dyDescent="0.2">
      <c r="E18" s="3">
        <v>4</v>
      </c>
      <c r="F18" s="4">
        <f t="shared" si="0"/>
        <v>50000</v>
      </c>
      <c r="G18" s="4">
        <f t="shared" si="1"/>
        <v>6275.4404999999997</v>
      </c>
      <c r="H18" s="4">
        <f>F18+G18</f>
        <v>56275.440499999997</v>
      </c>
      <c r="I18" s="4">
        <f t="shared" si="3"/>
        <v>265456.7905</v>
      </c>
    </row>
    <row r="19" spans="5:9" x14ac:dyDescent="0.2">
      <c r="E19" s="3">
        <v>5</v>
      </c>
      <c r="F19" s="4">
        <f t="shared" si="0"/>
        <v>50000</v>
      </c>
      <c r="G19" s="4">
        <f t="shared" si="1"/>
        <v>7963.7037149999996</v>
      </c>
      <c r="H19" s="4">
        <f t="shared" si="2"/>
        <v>57963.703714999996</v>
      </c>
      <c r="I19" s="4">
        <f>I18+H19</f>
        <v>323420.49421500001</v>
      </c>
    </row>
    <row r="20" spans="5:9" x14ac:dyDescent="0.2">
      <c r="E20" s="3">
        <v>6</v>
      </c>
      <c r="F20" s="4">
        <f t="shared" si="0"/>
        <v>50000</v>
      </c>
      <c r="G20" s="4">
        <f>I19*$B$3</f>
        <v>9702.6148264500007</v>
      </c>
      <c r="H20" s="4">
        <f t="shared" si="2"/>
        <v>59702.614826450001</v>
      </c>
      <c r="I20" s="4">
        <f t="shared" si="3"/>
        <v>383123.10904145002</v>
      </c>
    </row>
    <row r="21" spans="5:9" x14ac:dyDescent="0.2">
      <c r="E21" s="3">
        <v>7</v>
      </c>
      <c r="F21" s="4">
        <f t="shared" si="0"/>
        <v>50000</v>
      </c>
      <c r="G21" s="4">
        <f t="shared" si="1"/>
        <v>11493.693271243501</v>
      </c>
      <c r="H21" s="4">
        <f t="shared" si="2"/>
        <v>61493.693271243501</v>
      </c>
      <c r="I21" s="4">
        <f t="shared" si="3"/>
        <v>444616.8023126935</v>
      </c>
    </row>
    <row r="22" spans="5:9" x14ac:dyDescent="0.2">
      <c r="E22" s="3">
        <v>8</v>
      </c>
      <c r="F22" s="4">
        <f t="shared" si="0"/>
        <v>50000</v>
      </c>
      <c r="G22" s="4">
        <f t="shared" si="1"/>
        <v>13338.504069380804</v>
      </c>
      <c r="H22" s="4">
        <f t="shared" si="2"/>
        <v>63338.504069380804</v>
      </c>
      <c r="I22" s="4">
        <f t="shared" si="3"/>
        <v>507955.30638207431</v>
      </c>
    </row>
    <row r="23" spans="5:9" x14ac:dyDescent="0.2">
      <c r="E23" s="3">
        <v>9</v>
      </c>
      <c r="F23" s="4">
        <f t="shared" si="0"/>
        <v>50000</v>
      </c>
      <c r="G23" s="4">
        <f t="shared" si="1"/>
        <v>15238.65919146223</v>
      </c>
      <c r="H23" s="4">
        <f t="shared" si="2"/>
        <v>65238.659191462226</v>
      </c>
      <c r="I23" s="4">
        <f t="shared" si="3"/>
        <v>573193.96557353658</v>
      </c>
    </row>
    <row r="24" spans="5:9" x14ac:dyDescent="0.2">
      <c r="E24" s="3">
        <v>10</v>
      </c>
      <c r="F24" s="4">
        <f t="shared" si="0"/>
        <v>50000</v>
      </c>
      <c r="G24" s="4">
        <f t="shared" si="1"/>
        <v>17195.818967206098</v>
      </c>
      <c r="H24" s="4">
        <f t="shared" si="2"/>
        <v>67195.818967206098</v>
      </c>
      <c r="I24" s="4">
        <f t="shared" si="3"/>
        <v>640389.78454074264</v>
      </c>
    </row>
    <row r="25" spans="5:9" x14ac:dyDescent="0.2">
      <c r="E25" s="3">
        <v>11</v>
      </c>
      <c r="F25" s="4">
        <f t="shared" si="0"/>
        <v>50000</v>
      </c>
      <c r="G25" s="4">
        <f t="shared" si="1"/>
        <v>19211.693536222279</v>
      </c>
      <c r="H25" s="4">
        <f t="shared" si="2"/>
        <v>69211.693536222272</v>
      </c>
      <c r="I25" s="4">
        <f t="shared" si="3"/>
        <v>709601.47807696485</v>
      </c>
    </row>
    <row r="26" spans="5:9" x14ac:dyDescent="0.2">
      <c r="E26" s="3">
        <v>12</v>
      </c>
      <c r="F26" s="4">
        <v>0</v>
      </c>
      <c r="G26" s="4">
        <f t="shared" ref="G26" si="4">I25*$B$3</f>
        <v>21288.044342308945</v>
      </c>
      <c r="H26" s="4">
        <f t="shared" ref="H26" si="5">F26+G26</f>
        <v>21288.044342308945</v>
      </c>
      <c r="I26" s="13">
        <f t="shared" ref="I26" si="6">I25+H26</f>
        <v>730889.52241927385</v>
      </c>
    </row>
  </sheetData>
  <mergeCells count="1">
    <mergeCell ref="E12:H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486C2-EC69-9A43-8306-2C958F863DD2}">
  <dimension ref="A1:I83"/>
  <sheetViews>
    <sheetView tabSelected="1" workbookViewId="0">
      <selection activeCell="M34" sqref="M34"/>
    </sheetView>
  </sheetViews>
  <sheetFormatPr baseColWidth="10" defaultRowHeight="16" x14ac:dyDescent="0.2"/>
  <cols>
    <col min="6" max="6" width="11.6640625" bestFit="1" customWidth="1"/>
    <col min="9" max="9" width="11.5" bestFit="1" customWidth="1"/>
  </cols>
  <sheetData>
    <row r="1" spans="1:9" x14ac:dyDescent="0.2">
      <c r="A1" t="s">
        <v>1</v>
      </c>
    </row>
    <row r="2" spans="1:9" x14ac:dyDescent="0.2">
      <c r="A2" t="s">
        <v>12</v>
      </c>
      <c r="B2" s="1">
        <v>300000</v>
      </c>
    </row>
    <row r="3" spans="1:9" x14ac:dyDescent="0.2">
      <c r="A3" t="s">
        <v>0</v>
      </c>
      <c r="B3" s="15">
        <v>0.13200000000000001</v>
      </c>
    </row>
    <row r="4" spans="1:9" x14ac:dyDescent="0.2">
      <c r="A4" t="s">
        <v>0</v>
      </c>
      <c r="B4" s="14">
        <f>B3/12</f>
        <v>1.1000000000000001E-2</v>
      </c>
    </row>
    <row r="5" spans="1:9" x14ac:dyDescent="0.2">
      <c r="A5" t="s">
        <v>3</v>
      </c>
      <c r="B5">
        <v>60</v>
      </c>
    </row>
    <row r="13" spans="1:9" x14ac:dyDescent="0.2">
      <c r="A13" s="6" t="s">
        <v>4</v>
      </c>
      <c r="C13" s="6" t="s">
        <v>5</v>
      </c>
      <c r="E13" s="10" t="s">
        <v>11</v>
      </c>
      <c r="F13" s="10"/>
      <c r="G13" s="10"/>
      <c r="H13" s="10"/>
      <c r="I13" s="5">
        <v>0</v>
      </c>
    </row>
    <row r="14" spans="1:9" x14ac:dyDescent="0.2">
      <c r="A14" s="11">
        <f>PMT(B4,B5,0,-B2,1)</f>
        <v>3517.97804258817</v>
      </c>
      <c r="C14" s="18">
        <f>(B2)/((((1+B4)^B5 - 1)/(B4))*(1+B4))</f>
        <v>3517.9780425881995</v>
      </c>
      <c r="E14" s="3" t="s">
        <v>6</v>
      </c>
      <c r="F14" s="3" t="s">
        <v>7</v>
      </c>
      <c r="G14" s="3" t="s">
        <v>8</v>
      </c>
      <c r="H14" s="3" t="s">
        <v>9</v>
      </c>
      <c r="I14" s="3" t="s">
        <v>10</v>
      </c>
    </row>
    <row r="15" spans="1:9" x14ac:dyDescent="0.2">
      <c r="E15" s="3">
        <v>0</v>
      </c>
      <c r="F15" s="19">
        <v>3517.9780425881713</v>
      </c>
      <c r="G15" s="3"/>
      <c r="H15" s="3"/>
      <c r="I15" s="4">
        <f>I13+F15</f>
        <v>3517.9780425881713</v>
      </c>
    </row>
    <row r="16" spans="1:9" x14ac:dyDescent="0.2">
      <c r="E16" s="3">
        <v>1</v>
      </c>
      <c r="F16" s="19">
        <f>$F$15</f>
        <v>3517.9780425881713</v>
      </c>
      <c r="G16" s="17">
        <f>I15*$B$4</f>
        <v>38.697758468469885</v>
      </c>
      <c r="H16" s="17">
        <f>F16+G16</f>
        <v>3556.6758010566414</v>
      </c>
      <c r="I16" s="17">
        <f>I15+H16</f>
        <v>7074.6538436448127</v>
      </c>
    </row>
    <row r="17" spans="5:9" x14ac:dyDescent="0.2">
      <c r="E17" s="3">
        <v>2</v>
      </c>
      <c r="F17" s="19">
        <f t="shared" ref="F17:F74" si="0">$F$15</f>
        <v>3517.9780425881713</v>
      </c>
      <c r="G17" s="17">
        <f t="shared" ref="G17:G80" si="1">I16*$B$4</f>
        <v>77.821192280092944</v>
      </c>
      <c r="H17" s="17">
        <f t="shared" ref="H17:H80" si="2">F17+G17</f>
        <v>3595.7992348682642</v>
      </c>
      <c r="I17" s="17">
        <f t="shared" ref="I17:I80" si="3">I16+H17</f>
        <v>10670.453078513077</v>
      </c>
    </row>
    <row r="18" spans="5:9" x14ac:dyDescent="0.2">
      <c r="E18" s="3">
        <v>3</v>
      </c>
      <c r="F18" s="19">
        <f t="shared" si="0"/>
        <v>3517.9780425881713</v>
      </c>
      <c r="G18" s="17">
        <f t="shared" si="1"/>
        <v>117.37498386364386</v>
      </c>
      <c r="H18" s="17">
        <f t="shared" si="2"/>
        <v>3635.3530264518154</v>
      </c>
      <c r="I18" s="17">
        <f t="shared" si="3"/>
        <v>14305.806104964893</v>
      </c>
    </row>
    <row r="19" spans="5:9" x14ac:dyDescent="0.2">
      <c r="E19" s="3">
        <v>4</v>
      </c>
      <c r="F19" s="19">
        <f t="shared" si="0"/>
        <v>3517.9780425881713</v>
      </c>
      <c r="G19" s="17">
        <f t="shared" si="1"/>
        <v>157.36386715461384</v>
      </c>
      <c r="H19" s="17">
        <f t="shared" si="2"/>
        <v>3675.341909742785</v>
      </c>
      <c r="I19" s="17">
        <f t="shared" si="3"/>
        <v>17981.14801470768</v>
      </c>
    </row>
    <row r="20" spans="5:9" x14ac:dyDescent="0.2">
      <c r="E20" s="3">
        <v>5</v>
      </c>
      <c r="F20" s="19">
        <f t="shared" si="0"/>
        <v>3517.9780425881713</v>
      </c>
      <c r="G20" s="17">
        <f t="shared" si="1"/>
        <v>197.79262816178451</v>
      </c>
      <c r="H20" s="17">
        <f t="shared" si="2"/>
        <v>3715.770670749956</v>
      </c>
      <c r="I20" s="17">
        <f t="shared" si="3"/>
        <v>21696.918685457636</v>
      </c>
    </row>
    <row r="21" spans="5:9" x14ac:dyDescent="0.2">
      <c r="E21" s="3">
        <v>6</v>
      </c>
      <c r="F21" s="19">
        <f t="shared" si="0"/>
        <v>3517.9780425881713</v>
      </c>
      <c r="G21" s="17">
        <f t="shared" si="1"/>
        <v>238.66610554003404</v>
      </c>
      <c r="H21" s="17">
        <f t="shared" si="2"/>
        <v>3756.6441481282054</v>
      </c>
      <c r="I21" s="17">
        <f t="shared" si="3"/>
        <v>25453.562833585842</v>
      </c>
    </row>
    <row r="22" spans="5:9" x14ac:dyDescent="0.2">
      <c r="E22" s="3">
        <v>7</v>
      </c>
      <c r="F22" s="19">
        <f t="shared" si="0"/>
        <v>3517.9780425881713</v>
      </c>
      <c r="G22" s="17">
        <f t="shared" si="1"/>
        <v>279.98919116944427</v>
      </c>
      <c r="H22" s="17">
        <f t="shared" si="2"/>
        <v>3797.9672337576158</v>
      </c>
      <c r="I22" s="17">
        <f t="shared" si="3"/>
        <v>29251.530067343458</v>
      </c>
    </row>
    <row r="23" spans="5:9" x14ac:dyDescent="0.2">
      <c r="E23" s="3">
        <v>8</v>
      </c>
      <c r="F23" s="19">
        <f t="shared" si="0"/>
        <v>3517.9780425881713</v>
      </c>
      <c r="G23" s="17">
        <f t="shared" si="1"/>
        <v>321.76683074077806</v>
      </c>
      <c r="H23" s="17">
        <f t="shared" si="2"/>
        <v>3839.7448733289493</v>
      </c>
      <c r="I23" s="17">
        <f t="shared" si="3"/>
        <v>33091.274940672403</v>
      </c>
    </row>
    <row r="24" spans="5:9" x14ac:dyDescent="0.2">
      <c r="E24" s="3">
        <v>9</v>
      </c>
      <c r="F24" s="19">
        <f t="shared" si="0"/>
        <v>3517.9780425881713</v>
      </c>
      <c r="G24" s="17">
        <f t="shared" si="1"/>
        <v>364.00402434739647</v>
      </c>
      <c r="H24" s="17">
        <f>F24+G24</f>
        <v>3881.9820669355677</v>
      </c>
      <c r="I24" s="17">
        <f>I23+H24</f>
        <v>36973.257007607972</v>
      </c>
    </row>
    <row r="25" spans="5:9" x14ac:dyDescent="0.2">
      <c r="E25" s="3">
        <v>10</v>
      </c>
      <c r="F25" s="19">
        <f t="shared" si="0"/>
        <v>3517.9780425881713</v>
      </c>
      <c r="G25" s="17">
        <f t="shared" si="1"/>
        <v>406.70582708368772</v>
      </c>
      <c r="H25" s="17">
        <f t="shared" si="2"/>
        <v>3924.6838696718592</v>
      </c>
      <c r="I25" s="17">
        <f t="shared" si="3"/>
        <v>40897.940877279834</v>
      </c>
    </row>
    <row r="26" spans="5:9" x14ac:dyDescent="0.2">
      <c r="E26" s="3">
        <v>11</v>
      </c>
      <c r="F26" s="19">
        <f t="shared" si="0"/>
        <v>3517.9780425881713</v>
      </c>
      <c r="G26" s="17">
        <f t="shared" si="1"/>
        <v>449.8773496500782</v>
      </c>
      <c r="H26" s="17">
        <f t="shared" si="2"/>
        <v>3967.8553922382494</v>
      </c>
      <c r="I26" s="17">
        <f t="shared" si="3"/>
        <v>44865.796269518083</v>
      </c>
    </row>
    <row r="27" spans="5:9" x14ac:dyDescent="0.2">
      <c r="E27" s="3">
        <v>12</v>
      </c>
      <c r="F27" s="19">
        <f t="shared" si="0"/>
        <v>3517.9780425881713</v>
      </c>
      <c r="G27" s="17">
        <f t="shared" si="1"/>
        <v>493.52375896469897</v>
      </c>
      <c r="H27" s="17">
        <f t="shared" si="2"/>
        <v>4011.5018015528703</v>
      </c>
      <c r="I27" s="17">
        <f t="shared" si="3"/>
        <v>48877.298071070953</v>
      </c>
    </row>
    <row r="28" spans="5:9" x14ac:dyDescent="0.2">
      <c r="E28" s="3">
        <v>13</v>
      </c>
      <c r="F28" s="19">
        <f t="shared" si="0"/>
        <v>3517.9780425881713</v>
      </c>
      <c r="G28" s="17">
        <f>I27*$B$4</f>
        <v>537.65027878178057</v>
      </c>
      <c r="H28" s="17">
        <f t="shared" si="2"/>
        <v>4055.6283213699517</v>
      </c>
      <c r="I28" s="17">
        <f t="shared" si="3"/>
        <v>52932.926392440902</v>
      </c>
    </row>
    <row r="29" spans="5:9" x14ac:dyDescent="0.2">
      <c r="E29" s="3">
        <v>14</v>
      </c>
      <c r="F29" s="19">
        <f t="shared" si="0"/>
        <v>3517.9780425881713</v>
      </c>
      <c r="G29" s="17">
        <f t="shared" si="1"/>
        <v>582.26219031685002</v>
      </c>
      <c r="H29" s="17">
        <f t="shared" si="2"/>
        <v>4100.240232905021</v>
      </c>
      <c r="I29" s="17">
        <f t="shared" si="3"/>
        <v>57033.166625345926</v>
      </c>
    </row>
    <row r="30" spans="5:9" x14ac:dyDescent="0.2">
      <c r="E30" s="3">
        <v>15</v>
      </c>
      <c r="F30" s="19">
        <f t="shared" si="0"/>
        <v>3517.9780425881713</v>
      </c>
      <c r="G30" s="17">
        <f t="shared" si="1"/>
        <v>627.36483287880526</v>
      </c>
      <c r="H30" s="17">
        <f t="shared" si="2"/>
        <v>4145.3428754669767</v>
      </c>
      <c r="I30" s="17">
        <f t="shared" si="3"/>
        <v>61178.509500812899</v>
      </c>
    </row>
    <row r="31" spans="5:9" x14ac:dyDescent="0.2">
      <c r="E31" s="3">
        <v>16</v>
      </c>
      <c r="F31" s="19">
        <f t="shared" si="0"/>
        <v>3517.9780425881713</v>
      </c>
      <c r="G31" s="17">
        <f t="shared" si="1"/>
        <v>672.96360450894201</v>
      </c>
      <c r="H31" s="17">
        <f t="shared" si="2"/>
        <v>4190.9416470971137</v>
      </c>
      <c r="I31" s="17">
        <f t="shared" si="3"/>
        <v>65369.451147910011</v>
      </c>
    </row>
    <row r="32" spans="5:9" x14ac:dyDescent="0.2">
      <c r="E32" s="3">
        <v>17</v>
      </c>
      <c r="F32" s="19">
        <f t="shared" si="0"/>
        <v>3517.9780425881713</v>
      </c>
      <c r="G32" s="17">
        <f t="shared" si="1"/>
        <v>719.06396262701014</v>
      </c>
      <c r="H32" s="17">
        <f t="shared" si="2"/>
        <v>4237.0420052151812</v>
      </c>
      <c r="I32" s="17">
        <f t="shared" si="3"/>
        <v>69606.493153125193</v>
      </c>
    </row>
    <row r="33" spans="5:9" x14ac:dyDescent="0.2">
      <c r="E33" s="3">
        <v>18</v>
      </c>
      <c r="F33" s="19">
        <f t="shared" si="0"/>
        <v>3517.9780425881713</v>
      </c>
      <c r="G33" s="17">
        <f t="shared" si="1"/>
        <v>765.67142468437726</v>
      </c>
      <c r="H33" s="17">
        <f t="shared" si="2"/>
        <v>4283.6494672725485</v>
      </c>
      <c r="I33" s="17">
        <f t="shared" si="3"/>
        <v>73890.142620397746</v>
      </c>
    </row>
    <row r="34" spans="5:9" x14ac:dyDescent="0.2">
      <c r="E34" s="3">
        <v>19</v>
      </c>
      <c r="F34" s="19">
        <f t="shared" si="0"/>
        <v>3517.9780425881713</v>
      </c>
      <c r="G34" s="17">
        <f t="shared" si="1"/>
        <v>812.7915688243753</v>
      </c>
      <c r="H34" s="17">
        <f t="shared" si="2"/>
        <v>4330.7696114125465</v>
      </c>
      <c r="I34" s="17">
        <f t="shared" si="3"/>
        <v>78220.912231810289</v>
      </c>
    </row>
    <row r="35" spans="5:9" x14ac:dyDescent="0.2">
      <c r="E35" s="3">
        <v>20</v>
      </c>
      <c r="F35" s="19">
        <f t="shared" si="0"/>
        <v>3517.9780425881713</v>
      </c>
      <c r="G35" s="17">
        <f t="shared" si="1"/>
        <v>860.43003454991322</v>
      </c>
      <c r="H35" s="17">
        <f t="shared" si="2"/>
        <v>4378.408077138085</v>
      </c>
      <c r="I35" s="17">
        <f t="shared" si="3"/>
        <v>82599.320308948372</v>
      </c>
    </row>
    <row r="36" spans="5:9" x14ac:dyDescent="0.2">
      <c r="E36" s="3">
        <v>21</v>
      </c>
      <c r="F36" s="19">
        <f t="shared" si="0"/>
        <v>3517.9780425881713</v>
      </c>
      <c r="G36" s="17">
        <f t="shared" si="1"/>
        <v>908.59252339843215</v>
      </c>
      <c r="H36" s="17">
        <f t="shared" si="2"/>
        <v>4426.5705659866035</v>
      </c>
      <c r="I36" s="17">
        <f t="shared" si="3"/>
        <v>87025.890874934979</v>
      </c>
    </row>
    <row r="37" spans="5:9" x14ac:dyDescent="0.2">
      <c r="E37" s="3">
        <v>22</v>
      </c>
      <c r="F37" s="19">
        <f t="shared" si="0"/>
        <v>3517.9780425881713</v>
      </c>
      <c r="G37" s="17">
        <f t="shared" si="1"/>
        <v>957.28479962428491</v>
      </c>
      <c r="H37" s="17">
        <f t="shared" si="2"/>
        <v>4475.2628422124562</v>
      </c>
      <c r="I37" s="17">
        <f t="shared" si="3"/>
        <v>91501.153717147434</v>
      </c>
    </row>
    <row r="38" spans="5:9" x14ac:dyDescent="0.2">
      <c r="E38" s="3">
        <v>23</v>
      </c>
      <c r="F38" s="19">
        <f t="shared" si="0"/>
        <v>3517.9780425881713</v>
      </c>
      <c r="G38" s="17">
        <f t="shared" si="1"/>
        <v>1006.5126908886218</v>
      </c>
      <c r="H38" s="17">
        <f t="shared" si="2"/>
        <v>4524.4907334767931</v>
      </c>
      <c r="I38" s="17">
        <f t="shared" si="3"/>
        <v>96025.644450624226</v>
      </c>
    </row>
    <row r="39" spans="5:9" x14ac:dyDescent="0.2">
      <c r="E39" s="3">
        <v>24</v>
      </c>
      <c r="F39" s="19">
        <f t="shared" si="0"/>
        <v>3517.9780425881713</v>
      </c>
      <c r="G39" s="17">
        <f t="shared" si="1"/>
        <v>1056.2820889568666</v>
      </c>
      <c r="H39" s="17">
        <f t="shared" si="2"/>
        <v>4574.2601315450374</v>
      </c>
      <c r="I39" s="17">
        <f t="shared" si="3"/>
        <v>100599.90458216926</v>
      </c>
    </row>
    <row r="40" spans="5:9" x14ac:dyDescent="0.2">
      <c r="E40" s="3">
        <v>25</v>
      </c>
      <c r="F40" s="19">
        <f t="shared" si="0"/>
        <v>3517.9780425881713</v>
      </c>
      <c r="G40" s="17">
        <f t="shared" si="1"/>
        <v>1106.5989504038619</v>
      </c>
      <c r="H40" s="17">
        <f t="shared" si="2"/>
        <v>4624.5769929920334</v>
      </c>
      <c r="I40" s="17">
        <f t="shared" si="3"/>
        <v>105224.48157516129</v>
      </c>
    </row>
    <row r="41" spans="5:9" x14ac:dyDescent="0.2">
      <c r="E41" s="3">
        <v>26</v>
      </c>
      <c r="F41" s="19">
        <f t="shared" si="0"/>
        <v>3517.9780425881713</v>
      </c>
      <c r="G41" s="17">
        <f t="shared" si="1"/>
        <v>1157.4692973267743</v>
      </c>
      <c r="H41" s="17">
        <f t="shared" si="2"/>
        <v>4675.4473399149456</v>
      </c>
      <c r="I41" s="17">
        <f t="shared" si="3"/>
        <v>109899.92891507623</v>
      </c>
    </row>
    <row r="42" spans="5:9" x14ac:dyDescent="0.2">
      <c r="E42" s="3">
        <v>27</v>
      </c>
      <c r="F42" s="19">
        <f t="shared" si="0"/>
        <v>3517.9780425881713</v>
      </c>
      <c r="G42" s="17">
        <f t="shared" si="1"/>
        <v>1208.8992180658388</v>
      </c>
      <c r="H42" s="17">
        <f t="shared" si="2"/>
        <v>4726.8772606540097</v>
      </c>
      <c r="I42" s="17">
        <f t="shared" si="3"/>
        <v>114626.80617573025</v>
      </c>
    </row>
    <row r="43" spans="5:9" x14ac:dyDescent="0.2">
      <c r="E43" s="3">
        <v>28</v>
      </c>
      <c r="F43" s="19">
        <f t="shared" si="0"/>
        <v>3517.9780425881713</v>
      </c>
      <c r="G43" s="17">
        <f t="shared" si="1"/>
        <v>1260.8948679330329</v>
      </c>
      <c r="H43" s="17">
        <f t="shared" si="2"/>
        <v>4778.8729105212042</v>
      </c>
      <c r="I43" s="17">
        <f t="shared" si="3"/>
        <v>119405.67908625145</v>
      </c>
    </row>
    <row r="44" spans="5:9" x14ac:dyDescent="0.2">
      <c r="E44" s="3">
        <v>29</v>
      </c>
      <c r="F44" s="19">
        <f t="shared" si="0"/>
        <v>3517.9780425881713</v>
      </c>
      <c r="G44" s="17">
        <f t="shared" si="1"/>
        <v>1313.4624699487661</v>
      </c>
      <c r="H44" s="17">
        <f t="shared" si="2"/>
        <v>4831.4405125369376</v>
      </c>
      <c r="I44" s="17">
        <f t="shared" si="3"/>
        <v>124237.11959878838</v>
      </c>
    </row>
    <row r="45" spans="5:9" x14ac:dyDescent="0.2">
      <c r="E45" s="3">
        <v>30</v>
      </c>
      <c r="F45" s="19">
        <f t="shared" si="0"/>
        <v>3517.9780425881713</v>
      </c>
      <c r="G45" s="17">
        <f t="shared" si="1"/>
        <v>1366.6083155866725</v>
      </c>
      <c r="H45" s="17">
        <f t="shared" si="2"/>
        <v>4884.5863581748436</v>
      </c>
      <c r="I45" s="17">
        <f t="shared" si="3"/>
        <v>129121.70595696323</v>
      </c>
    </row>
    <row r="46" spans="5:9" x14ac:dyDescent="0.2">
      <c r="E46" s="3">
        <v>31</v>
      </c>
      <c r="F46" s="19">
        <f t="shared" si="0"/>
        <v>3517.9780425881713</v>
      </c>
      <c r="G46" s="17">
        <f t="shared" si="1"/>
        <v>1420.3387655265956</v>
      </c>
      <c r="H46" s="17">
        <f t="shared" si="2"/>
        <v>4938.3168081147669</v>
      </c>
      <c r="I46" s="17">
        <f t="shared" si="3"/>
        <v>134060.022765078</v>
      </c>
    </row>
    <row r="47" spans="5:9" x14ac:dyDescent="0.2">
      <c r="E47" s="3">
        <v>32</v>
      </c>
      <c r="F47" s="19">
        <f t="shared" si="0"/>
        <v>3517.9780425881713</v>
      </c>
      <c r="G47" s="17">
        <f t="shared" si="1"/>
        <v>1474.6602504158582</v>
      </c>
      <c r="H47" s="17">
        <f t="shared" si="2"/>
        <v>4992.638293004029</v>
      </c>
      <c r="I47" s="17">
        <f t="shared" si="3"/>
        <v>139052.66105808204</v>
      </c>
    </row>
    <row r="48" spans="5:9" x14ac:dyDescent="0.2">
      <c r="E48" s="3">
        <v>33</v>
      </c>
      <c r="F48" s="19">
        <f t="shared" si="0"/>
        <v>3517.9780425881713</v>
      </c>
      <c r="G48" s="17">
        <f t="shared" si="1"/>
        <v>1529.5792716389026</v>
      </c>
      <c r="H48" s="17">
        <f t="shared" si="2"/>
        <v>5047.5573142270741</v>
      </c>
      <c r="I48" s="17">
        <f t="shared" si="3"/>
        <v>144100.21837230911</v>
      </c>
    </row>
    <row r="49" spans="5:9" x14ac:dyDescent="0.2">
      <c r="E49" s="3">
        <v>34</v>
      </c>
      <c r="F49" s="19">
        <f t="shared" si="0"/>
        <v>3517.9780425881713</v>
      </c>
      <c r="G49" s="17">
        <f t="shared" si="1"/>
        <v>1585.1024020954005</v>
      </c>
      <c r="H49" s="17">
        <f t="shared" si="2"/>
        <v>5103.0804446835718</v>
      </c>
      <c r="I49" s="17">
        <f t="shared" si="3"/>
        <v>149203.2988169927</v>
      </c>
    </row>
    <row r="50" spans="5:9" x14ac:dyDescent="0.2">
      <c r="E50" s="3">
        <v>35</v>
      </c>
      <c r="F50" s="19">
        <f t="shared" si="0"/>
        <v>3517.9780425881713</v>
      </c>
      <c r="G50" s="17">
        <f t="shared" si="1"/>
        <v>1641.2362869869198</v>
      </c>
      <c r="H50" s="17">
        <f t="shared" si="2"/>
        <v>5159.2143295750911</v>
      </c>
      <c r="I50" s="17">
        <f t="shared" si="3"/>
        <v>154362.5131465678</v>
      </c>
    </row>
    <row r="51" spans="5:9" x14ac:dyDescent="0.2">
      <c r="E51" s="3">
        <v>36</v>
      </c>
      <c r="F51" s="19">
        <f t="shared" si="0"/>
        <v>3517.9780425881713</v>
      </c>
      <c r="G51" s="17">
        <f t="shared" si="1"/>
        <v>1697.987644612246</v>
      </c>
      <c r="H51" s="17">
        <f t="shared" si="2"/>
        <v>5215.9656872004171</v>
      </c>
      <c r="I51" s="17">
        <f t="shared" si="3"/>
        <v>159578.47883376823</v>
      </c>
    </row>
    <row r="52" spans="5:9" x14ac:dyDescent="0.2">
      <c r="E52" s="3">
        <v>37</v>
      </c>
      <c r="F52" s="19">
        <f t="shared" si="0"/>
        <v>3517.9780425881713</v>
      </c>
      <c r="G52" s="17">
        <f t="shared" si="1"/>
        <v>1755.3632671714506</v>
      </c>
      <c r="H52" s="17">
        <f t="shared" si="2"/>
        <v>5273.3413097596222</v>
      </c>
      <c r="I52" s="17">
        <f t="shared" si="3"/>
        <v>164851.82014352785</v>
      </c>
    </row>
    <row r="53" spans="5:9" x14ac:dyDescent="0.2">
      <c r="E53" s="3">
        <v>38</v>
      </c>
      <c r="F53" s="19">
        <f t="shared" si="0"/>
        <v>3517.9780425881713</v>
      </c>
      <c r="G53" s="17">
        <f t="shared" si="1"/>
        <v>1813.3700215788065</v>
      </c>
      <c r="H53" s="17">
        <f t="shared" si="2"/>
        <v>5331.3480641669776</v>
      </c>
      <c r="I53" s="17">
        <f t="shared" si="3"/>
        <v>170183.16820769483</v>
      </c>
    </row>
    <row r="54" spans="5:9" x14ac:dyDescent="0.2">
      <c r="E54" s="3">
        <v>39</v>
      </c>
      <c r="F54" s="19">
        <f t="shared" si="0"/>
        <v>3517.9780425881713</v>
      </c>
      <c r="G54" s="17">
        <f t="shared" si="1"/>
        <v>1872.0148502846434</v>
      </c>
      <c r="H54" s="17">
        <f t="shared" si="2"/>
        <v>5389.992892872815</v>
      </c>
      <c r="I54" s="17">
        <f t="shared" si="3"/>
        <v>175573.16110056764</v>
      </c>
    </row>
    <row r="55" spans="5:9" x14ac:dyDescent="0.2">
      <c r="E55" s="3">
        <v>40</v>
      </c>
      <c r="F55" s="19">
        <f t="shared" si="0"/>
        <v>3517.9780425881713</v>
      </c>
      <c r="G55" s="17">
        <f t="shared" si="1"/>
        <v>1931.3047721062442</v>
      </c>
      <c r="H55" s="17">
        <f t="shared" si="2"/>
        <v>5449.2828146944157</v>
      </c>
      <c r="I55" s="17">
        <f t="shared" si="3"/>
        <v>181022.44391526206</v>
      </c>
    </row>
    <row r="56" spans="5:9" x14ac:dyDescent="0.2">
      <c r="E56" s="3">
        <v>41</v>
      </c>
      <c r="F56" s="19">
        <f t="shared" si="0"/>
        <v>3517.9780425881713</v>
      </c>
      <c r="G56" s="17">
        <f t="shared" si="1"/>
        <v>1991.2468830678829</v>
      </c>
      <c r="H56" s="17">
        <f t="shared" si="2"/>
        <v>5509.2249256560544</v>
      </c>
      <c r="I56" s="17">
        <f t="shared" si="3"/>
        <v>186531.66884091811</v>
      </c>
    </row>
    <row r="57" spans="5:9" x14ac:dyDescent="0.2">
      <c r="E57" s="3">
        <v>42</v>
      </c>
      <c r="F57" s="19">
        <f t="shared" si="0"/>
        <v>3517.9780425881713</v>
      </c>
      <c r="G57" s="17">
        <f t="shared" si="1"/>
        <v>2051.8483572500995</v>
      </c>
      <c r="H57" s="17">
        <f t="shared" si="2"/>
        <v>5569.8263998382708</v>
      </c>
      <c r="I57" s="17">
        <f t="shared" si="3"/>
        <v>192101.49524075637</v>
      </c>
    </row>
    <row r="58" spans="5:9" x14ac:dyDescent="0.2">
      <c r="E58" s="3">
        <v>43</v>
      </c>
      <c r="F58" s="19">
        <f t="shared" si="0"/>
        <v>3517.9780425881713</v>
      </c>
      <c r="G58" s="17">
        <f t="shared" si="1"/>
        <v>2113.1164476483204</v>
      </c>
      <c r="H58" s="17">
        <f t="shared" si="2"/>
        <v>5631.0944902364918</v>
      </c>
      <c r="I58" s="17">
        <f t="shared" si="3"/>
        <v>197732.58973099286</v>
      </c>
    </row>
    <row r="59" spans="5:9" x14ac:dyDescent="0.2">
      <c r="E59" s="3">
        <v>44</v>
      </c>
      <c r="F59" s="19">
        <f t="shared" si="0"/>
        <v>3517.9780425881713</v>
      </c>
      <c r="G59" s="17">
        <f t="shared" si="1"/>
        <v>2175.0584870409216</v>
      </c>
      <c r="H59" s="17">
        <f t="shared" si="2"/>
        <v>5693.0365296290929</v>
      </c>
      <c r="I59" s="17">
        <f t="shared" si="3"/>
        <v>203425.62626062194</v>
      </c>
    </row>
    <row r="60" spans="5:9" x14ac:dyDescent="0.2">
      <c r="E60" s="3">
        <v>45</v>
      </c>
      <c r="F60" s="19">
        <f t="shared" si="0"/>
        <v>3517.9780425881713</v>
      </c>
      <c r="G60" s="17">
        <f t="shared" si="1"/>
        <v>2237.6818888668417</v>
      </c>
      <c r="H60" s="17">
        <f t="shared" si="2"/>
        <v>5755.6599314550131</v>
      </c>
      <c r="I60" s="17">
        <f t="shared" si="3"/>
        <v>209181.28619207695</v>
      </c>
    </row>
    <row r="61" spans="5:9" x14ac:dyDescent="0.2">
      <c r="E61" s="3">
        <v>46</v>
      </c>
      <c r="F61" s="19">
        <f t="shared" si="0"/>
        <v>3517.9780425881713</v>
      </c>
      <c r="G61" s="17">
        <f t="shared" si="1"/>
        <v>2300.9941481128467</v>
      </c>
      <c r="H61" s="17">
        <f t="shared" si="2"/>
        <v>5818.972190701018</v>
      </c>
      <c r="I61" s="17">
        <f t="shared" si="3"/>
        <v>215000.25838277797</v>
      </c>
    </row>
    <row r="62" spans="5:9" x14ac:dyDescent="0.2">
      <c r="E62" s="3">
        <v>47</v>
      </c>
      <c r="F62" s="19">
        <f t="shared" si="0"/>
        <v>3517.9780425881713</v>
      </c>
      <c r="G62" s="17">
        <f t="shared" si="1"/>
        <v>2365.0028422105579</v>
      </c>
      <c r="H62" s="17">
        <f t="shared" si="2"/>
        <v>5882.9808847987297</v>
      </c>
      <c r="I62" s="17">
        <f t="shared" si="3"/>
        <v>220883.23926757672</v>
      </c>
    </row>
    <row r="63" spans="5:9" x14ac:dyDescent="0.2">
      <c r="E63" s="3">
        <v>48</v>
      </c>
      <c r="F63" s="19">
        <f t="shared" si="0"/>
        <v>3517.9780425881713</v>
      </c>
      <c r="G63" s="17">
        <f t="shared" si="1"/>
        <v>2429.7156319433443</v>
      </c>
      <c r="H63" s="17">
        <f t="shared" si="2"/>
        <v>5947.6936745315161</v>
      </c>
      <c r="I63" s="17">
        <f t="shared" si="3"/>
        <v>226830.93294210822</v>
      </c>
    </row>
    <row r="64" spans="5:9" x14ac:dyDescent="0.2">
      <c r="E64" s="3">
        <v>49</v>
      </c>
      <c r="F64" s="19">
        <f t="shared" si="0"/>
        <v>3517.9780425881713</v>
      </c>
      <c r="G64" s="17">
        <f t="shared" si="1"/>
        <v>2495.1402623631907</v>
      </c>
      <c r="H64" s="17">
        <f t="shared" si="2"/>
        <v>6013.118304951362</v>
      </c>
      <c r="I64" s="17">
        <f t="shared" si="3"/>
        <v>232844.05124705957</v>
      </c>
    </row>
    <row r="65" spans="5:9" x14ac:dyDescent="0.2">
      <c r="E65" s="3">
        <v>50</v>
      </c>
      <c r="F65" s="19">
        <f t="shared" si="0"/>
        <v>3517.9780425881713</v>
      </c>
      <c r="G65" s="17">
        <f t="shared" si="1"/>
        <v>2561.2845637176556</v>
      </c>
      <c r="H65" s="17">
        <f t="shared" si="2"/>
        <v>6079.2626063058269</v>
      </c>
      <c r="I65" s="17">
        <f t="shared" si="3"/>
        <v>238923.3138533654</v>
      </c>
    </row>
    <row r="66" spans="5:9" x14ac:dyDescent="0.2">
      <c r="E66" s="3">
        <v>51</v>
      </c>
      <c r="F66" s="19">
        <f t="shared" si="0"/>
        <v>3517.9780425881713</v>
      </c>
      <c r="G66" s="17">
        <f t="shared" si="1"/>
        <v>2628.1564523870197</v>
      </c>
      <c r="H66" s="17">
        <f t="shared" si="2"/>
        <v>6146.134494975191</v>
      </c>
      <c r="I66" s="17">
        <f t="shared" si="3"/>
        <v>245069.44834834058</v>
      </c>
    </row>
    <row r="67" spans="5:9" x14ac:dyDescent="0.2">
      <c r="E67" s="3">
        <v>52</v>
      </c>
      <c r="F67" s="19">
        <f t="shared" si="0"/>
        <v>3517.9780425881713</v>
      </c>
      <c r="G67" s="17">
        <f t="shared" si="1"/>
        <v>2695.7639318317465</v>
      </c>
      <c r="H67" s="17">
        <f t="shared" si="2"/>
        <v>6213.7419744199178</v>
      </c>
      <c r="I67" s="17">
        <f t="shared" si="3"/>
        <v>251283.19032276049</v>
      </c>
    </row>
    <row r="68" spans="5:9" x14ac:dyDescent="0.2">
      <c r="E68" s="3">
        <v>53</v>
      </c>
      <c r="F68" s="19">
        <f t="shared" si="0"/>
        <v>3517.9780425881713</v>
      </c>
      <c r="G68" s="17">
        <f t="shared" si="1"/>
        <v>2764.1150935503656</v>
      </c>
      <c r="H68" s="17">
        <f t="shared" si="2"/>
        <v>6282.0931361385374</v>
      </c>
      <c r="I68" s="17">
        <f t="shared" si="3"/>
        <v>257565.28345889904</v>
      </c>
    </row>
    <row r="69" spans="5:9" x14ac:dyDescent="0.2">
      <c r="E69" s="3">
        <v>54</v>
      </c>
      <c r="F69" s="19">
        <f t="shared" si="0"/>
        <v>3517.9780425881713</v>
      </c>
      <c r="G69" s="17">
        <f t="shared" si="1"/>
        <v>2833.2181180478897</v>
      </c>
      <c r="H69" s="17">
        <f t="shared" si="2"/>
        <v>6351.196160636061</v>
      </c>
      <c r="I69" s="17">
        <f t="shared" si="3"/>
        <v>263916.47961953509</v>
      </c>
    </row>
    <row r="70" spans="5:9" x14ac:dyDescent="0.2">
      <c r="E70" s="3">
        <v>55</v>
      </c>
      <c r="F70" s="19">
        <f t="shared" si="0"/>
        <v>3517.9780425881713</v>
      </c>
      <c r="G70" s="17">
        <f t="shared" si="1"/>
        <v>2903.0812758148863</v>
      </c>
      <c r="H70" s="17">
        <f t="shared" si="2"/>
        <v>6421.0593184030577</v>
      </c>
      <c r="I70" s="17">
        <f t="shared" si="3"/>
        <v>270337.53893793817</v>
      </c>
    </row>
    <row r="71" spans="5:9" x14ac:dyDescent="0.2">
      <c r="E71" s="3">
        <v>56</v>
      </c>
      <c r="F71" s="19">
        <f t="shared" si="0"/>
        <v>3517.9780425881713</v>
      </c>
      <c r="G71" s="17">
        <f t="shared" si="1"/>
        <v>2973.7129283173203</v>
      </c>
      <c r="H71" s="17">
        <f t="shared" si="2"/>
        <v>6491.6909709054917</v>
      </c>
      <c r="I71" s="17">
        <f t="shared" si="3"/>
        <v>276829.22990884364</v>
      </c>
    </row>
    <row r="72" spans="5:9" x14ac:dyDescent="0.2">
      <c r="E72" s="3">
        <v>57</v>
      </c>
      <c r="F72" s="19">
        <f t="shared" si="0"/>
        <v>3517.9780425881713</v>
      </c>
      <c r="G72" s="17">
        <f t="shared" si="1"/>
        <v>3045.1215289972802</v>
      </c>
      <c r="H72" s="17">
        <f t="shared" si="2"/>
        <v>6563.0995715854515</v>
      </c>
      <c r="I72" s="17">
        <f t="shared" si="3"/>
        <v>283392.32948042906</v>
      </c>
    </row>
    <row r="73" spans="5:9" x14ac:dyDescent="0.2">
      <c r="E73" s="3">
        <v>58</v>
      </c>
      <c r="F73" s="19">
        <f t="shared" si="0"/>
        <v>3517.9780425881713</v>
      </c>
      <c r="G73" s="17">
        <f t="shared" si="1"/>
        <v>3117.3156242847199</v>
      </c>
      <c r="H73" s="17">
        <f t="shared" si="2"/>
        <v>6635.2936668728908</v>
      </c>
      <c r="I73" s="17">
        <f t="shared" si="3"/>
        <v>290027.62314730196</v>
      </c>
    </row>
    <row r="74" spans="5:9" x14ac:dyDescent="0.2">
      <c r="E74" s="3">
        <v>59</v>
      </c>
      <c r="F74" s="19">
        <f t="shared" si="0"/>
        <v>3517.9780425881713</v>
      </c>
      <c r="G74" s="17">
        <f t="shared" si="1"/>
        <v>3190.303854620322</v>
      </c>
      <c r="H74" s="17">
        <f t="shared" si="2"/>
        <v>6708.2818972084933</v>
      </c>
      <c r="I74" s="17">
        <f t="shared" si="3"/>
        <v>296735.90504451044</v>
      </c>
    </row>
    <row r="75" spans="5:9" x14ac:dyDescent="0.2">
      <c r="E75" s="3">
        <v>60</v>
      </c>
      <c r="F75" s="3"/>
      <c r="G75" s="17">
        <f t="shared" ref="G75" si="4">I74*$B$4</f>
        <v>3264.0949554896151</v>
      </c>
      <c r="H75" s="17">
        <f t="shared" ref="H75" si="5">F75+G75</f>
        <v>3264.0949554896151</v>
      </c>
      <c r="I75" s="17">
        <f t="shared" ref="I75" si="6">I74+H75</f>
        <v>300000.00000000006</v>
      </c>
    </row>
    <row r="76" spans="5:9" x14ac:dyDescent="0.2">
      <c r="G76" s="16"/>
      <c r="H76" s="16"/>
      <c r="I76" s="16"/>
    </row>
    <row r="77" spans="5:9" x14ac:dyDescent="0.2">
      <c r="G77" s="16"/>
      <c r="H77" s="16"/>
      <c r="I77" s="16"/>
    </row>
    <row r="78" spans="5:9" x14ac:dyDescent="0.2">
      <c r="G78" s="16"/>
      <c r="H78" s="16"/>
      <c r="I78" s="16"/>
    </row>
    <row r="79" spans="5:9" x14ac:dyDescent="0.2">
      <c r="G79" s="16"/>
      <c r="H79" s="16"/>
      <c r="I79" s="16"/>
    </row>
    <row r="80" spans="5:9" x14ac:dyDescent="0.2">
      <c r="G80" s="16"/>
      <c r="H80" s="16"/>
      <c r="I80" s="16"/>
    </row>
    <row r="81" spans="7:9" x14ac:dyDescent="0.2">
      <c r="G81" s="16"/>
      <c r="H81" s="16"/>
      <c r="I81" s="16"/>
    </row>
    <row r="82" spans="7:9" x14ac:dyDescent="0.2">
      <c r="G82" s="16"/>
      <c r="H82" s="16"/>
      <c r="I82" s="16"/>
    </row>
    <row r="83" spans="7:9" x14ac:dyDescent="0.2">
      <c r="G83" s="16"/>
      <c r="H83" s="16"/>
      <c r="I83" s="16"/>
    </row>
  </sheetData>
  <mergeCells count="1">
    <mergeCell ref="E13:H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VF</vt:lpstr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Kady Alfonso Sierra Hernandez</dc:creator>
  <cp:lastModifiedBy>Kady Alfonso Sierra Hernandez</cp:lastModifiedBy>
  <dcterms:created xsi:type="dcterms:W3CDTF">2024-05-27T19:51:03Z</dcterms:created>
  <dcterms:modified xsi:type="dcterms:W3CDTF">2024-05-27T21:18:51Z</dcterms:modified>
</cp:coreProperties>
</file>