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8_{08C4B96A-683E-C144-875D-527173295316}" xr6:coauthVersionLast="47" xr6:coauthVersionMax="47" xr10:uidLastSave="{00000000-0000-0000-0000-000000000000}"/>
  <bookViews>
    <workbookView xWindow="780" yWindow="500" windowWidth="27640" windowHeight="16140" xr2:uid="{0FFA03BA-AB63-334D-8E18-3B4A297249FD}"/>
  </bookViews>
  <sheets>
    <sheet name="VP" sheetId="1" r:id="rId1"/>
    <sheet name="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2" i="1" s="1"/>
  <c r="H12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C10" i="1"/>
  <c r="A10" i="1"/>
  <c r="I12" i="1" l="1"/>
  <c r="G13" i="1" s="1"/>
  <c r="H13" i="1" s="1"/>
  <c r="I13" i="1" s="1"/>
  <c r="G14" i="1" s="1"/>
  <c r="H14" i="1" s="1"/>
  <c r="I14" i="1" s="1"/>
  <c r="A7" i="2"/>
  <c r="A8" i="2" s="1"/>
  <c r="B9" i="2" s="1"/>
  <c r="B8" i="2"/>
  <c r="C8" i="2"/>
  <c r="D8" i="2"/>
  <c r="E8" i="2"/>
  <c r="F8" i="2"/>
  <c r="G8" i="2"/>
  <c r="H8" i="2"/>
  <c r="I8" i="2"/>
  <c r="J8" i="2"/>
  <c r="K8" i="2"/>
  <c r="L8" i="2"/>
  <c r="M8" i="2"/>
  <c r="I12" i="2"/>
  <c r="I14" i="2" s="1"/>
  <c r="A13" i="2"/>
  <c r="C13" i="2"/>
  <c r="F15" i="2"/>
  <c r="F16" i="2"/>
  <c r="F17" i="2"/>
  <c r="F18" i="2"/>
  <c r="F19" i="2"/>
  <c r="F20" i="2"/>
  <c r="F21" i="2"/>
  <c r="F22" i="2"/>
  <c r="F23" i="2"/>
  <c r="F24" i="2"/>
  <c r="F25" i="2"/>
  <c r="G15" i="1" l="1"/>
  <c r="H15" i="1" s="1"/>
  <c r="I15" i="1" s="1"/>
  <c r="G15" i="2"/>
  <c r="H15" i="2" s="1"/>
  <c r="I15" i="2" s="1"/>
  <c r="G16" i="1" l="1"/>
  <c r="H16" i="1" s="1"/>
  <c r="I16" i="1" s="1"/>
  <c r="G16" i="2"/>
  <c r="H16" i="2" s="1"/>
  <c r="I16" i="2"/>
  <c r="G17" i="1" l="1"/>
  <c r="H17" i="1" s="1"/>
  <c r="I17" i="1" s="1"/>
  <c r="G17" i="2"/>
  <c r="H17" i="2" s="1"/>
  <c r="I17" i="2"/>
  <c r="G18" i="1" l="1"/>
  <c r="H18" i="1" s="1"/>
  <c r="I18" i="1" s="1"/>
  <c r="G18" i="2"/>
  <c r="H18" i="2" s="1"/>
  <c r="I18" i="2" s="1"/>
  <c r="G19" i="1" l="1"/>
  <c r="H19" i="1" s="1"/>
  <c r="I19" i="1" s="1"/>
  <c r="G19" i="2"/>
  <c r="H19" i="2" s="1"/>
  <c r="I19" i="2"/>
  <c r="G20" i="1" l="1"/>
  <c r="H20" i="1" s="1"/>
  <c r="I20" i="1" s="1"/>
  <c r="G20" i="2"/>
  <c r="H20" i="2" s="1"/>
  <c r="I20" i="2" s="1"/>
  <c r="G21" i="1" l="1"/>
  <c r="H21" i="1" s="1"/>
  <c r="I21" i="1" s="1"/>
  <c r="G21" i="2"/>
  <c r="H21" i="2" s="1"/>
  <c r="I21" i="2" s="1"/>
  <c r="G22" i="1" l="1"/>
  <c r="H22" i="1" s="1"/>
  <c r="I22" i="1" s="1"/>
  <c r="G22" i="2"/>
  <c r="H22" i="2" s="1"/>
  <c r="I22" i="2" s="1"/>
  <c r="G23" i="1" l="1"/>
  <c r="H23" i="1" s="1"/>
  <c r="I23" i="1" s="1"/>
  <c r="G23" i="2"/>
  <c r="H23" i="2" s="1"/>
  <c r="I23" i="2"/>
  <c r="G24" i="1" l="1"/>
  <c r="H24" i="1" s="1"/>
  <c r="I24" i="1" s="1"/>
  <c r="G24" i="2"/>
  <c r="H24" i="2" s="1"/>
  <c r="I24" i="2" s="1"/>
  <c r="G25" i="1" l="1"/>
  <c r="H25" i="1" s="1"/>
  <c r="I25" i="1" s="1"/>
  <c r="G25" i="2"/>
  <c r="H25" i="2" s="1"/>
  <c r="I25" i="2"/>
  <c r="G26" i="1" l="1"/>
  <c r="H26" i="1" s="1"/>
  <c r="I26" i="1" s="1"/>
  <c r="G27" i="1" l="1"/>
  <c r="H27" i="1" s="1"/>
  <c r="I27" i="1" s="1"/>
  <c r="G28" i="1" l="1"/>
  <c r="H28" i="1" s="1"/>
  <c r="I28" i="1" s="1"/>
</calcChain>
</file>

<file path=xl/sharedStrings.xml><?xml version="1.0" encoding="utf-8"?>
<sst xmlns="http://schemas.openxmlformats.org/spreadsheetml/2006/main" count="25" uniqueCount="14">
  <si>
    <t>saldo</t>
  </si>
  <si>
    <t>abono</t>
  </si>
  <si>
    <t>interes</t>
  </si>
  <si>
    <t>cuotas</t>
  </si>
  <si>
    <t>No</t>
  </si>
  <si>
    <t>Tabla</t>
  </si>
  <si>
    <t>Formula</t>
  </si>
  <si>
    <t>Funcion</t>
  </si>
  <si>
    <t>Ecuacion</t>
  </si>
  <si>
    <t>i</t>
  </si>
  <si>
    <t>n</t>
  </si>
  <si>
    <t>Vp</t>
  </si>
  <si>
    <t>Datos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</si>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</sst>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2" formatCode="_-&quot;$&quot;* #,##0_-;\-&quot;$&quot;* #,##0_-;_-&quot;$&quot;* &quot;-&quot;_-;_-@_-"/>
    <numFmt numFmtId="164" formatCode="_-&quot;$&quot;* #,##0.00_-;\-&quot;$&quot;* #,##0.00_-;_-&quot;$&quot;* &quot;-&quot;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2" fontId="0" fillId="0" borderId="0" xfId="0" applyNumberFormat="1"/>
    <xf numFmtId="42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/>
    <xf numFmtId="42" fontId="0" fillId="0" borderId="1" xfId="1" applyFont="1" applyBorder="1"/>
    <xf numFmtId="9" fontId="0" fillId="0" borderId="1" xfId="2" applyFont="1" applyBorder="1"/>
    <xf numFmtId="8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1" applyNumberFormat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63500</xdr:colOff>
      <xdr:row>2</xdr:row>
      <xdr:rowOff>25400</xdr:rowOff>
    </xdr:from>
    <xdr:to>
      <xdr:col>19</xdr:col>
      <xdr:colOff>774700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FA37F2-756B-8A72-4DAB-A5B4BC398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431800"/>
          <a:ext cx="6489700" cy="74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101600</xdr:colOff>
      <xdr:row>1</xdr:row>
      <xdr:rowOff>38100</xdr:rowOff>
    </xdr:from>
    <xdr:ext cx="8284234" cy="850900"/>
    <xdr:pic>
      <xdr:nvPicPr>
        <xdr:cNvPr id="2" name="Imagen 1">
          <a:extLst>
            <a:ext uri="{FF2B5EF4-FFF2-40B4-BE49-F238E27FC236}">
              <a16:creationId xmlns:a16="http://schemas.microsoft.com/office/drawing/2014/main" id="{701C07AF-5022-A84E-8D69-19E8987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241300"/>
          <a:ext cx="8284234" cy="8509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0E3B-2A1C-8A46-BAAD-D8D3C340973B}">
  <dimension ref="A1:I28"/>
  <sheetViews>
    <sheetView tabSelected="1" workbookViewId="0">
      <selection activeCell="E32" sqref="E32"/>
    </sheetView>
  </sheetViews>
  <sheetFormatPr baseColWidth="10" defaultRowHeight="16" x14ac:dyDescent="0.2"/>
  <cols>
    <col min="1" max="1" width="11.1640625" bestFit="1" customWidth="1"/>
    <col min="3" max="3" width="12.5" bestFit="1" customWidth="1"/>
    <col min="9" max="9" width="12.5" bestFit="1" customWidth="1"/>
  </cols>
  <sheetData>
    <row r="1" spans="1:9" x14ac:dyDescent="0.2">
      <c r="A1" t="s">
        <v>12</v>
      </c>
    </row>
    <row r="2" spans="1:9" x14ac:dyDescent="0.2">
      <c r="A2" s="3" t="s">
        <v>13</v>
      </c>
      <c r="B2" s="7">
        <v>15000</v>
      </c>
    </row>
    <row r="3" spans="1:9" x14ac:dyDescent="0.2">
      <c r="A3" s="3" t="s">
        <v>10</v>
      </c>
      <c r="B3" s="3">
        <v>18</v>
      </c>
    </row>
    <row r="4" spans="1:9" x14ac:dyDescent="0.2">
      <c r="A4" s="3" t="s">
        <v>9</v>
      </c>
      <c r="B4" s="8">
        <v>0.03</v>
      </c>
    </row>
    <row r="9" spans="1:9" x14ac:dyDescent="0.2">
      <c r="A9" s="5" t="s">
        <v>7</v>
      </c>
      <c r="C9" s="5" t="s">
        <v>6</v>
      </c>
      <c r="E9" s="4" t="s">
        <v>5</v>
      </c>
      <c r="F9" s="4"/>
      <c r="G9" s="4"/>
      <c r="H9" s="4"/>
      <c r="I9" s="12">
        <v>212491.77707761448</v>
      </c>
    </row>
    <row r="10" spans="1:9" x14ac:dyDescent="0.2">
      <c r="A10" s="9">
        <f>PV(B4,B3,-B2,0,1)</f>
        <v>212491.77707761439</v>
      </c>
      <c r="C10" s="10">
        <f>B2*(1+B4)*(((1+B4)^B3 - 1)/(B4 * (1 + B4)^B3))</f>
        <v>212491.77707761439</v>
      </c>
      <c r="E10" s="3" t="s">
        <v>4</v>
      </c>
      <c r="F10" s="3" t="s">
        <v>3</v>
      </c>
      <c r="G10" s="3" t="s">
        <v>2</v>
      </c>
      <c r="H10" s="3" t="s">
        <v>1</v>
      </c>
      <c r="I10" s="3" t="s">
        <v>0</v>
      </c>
    </row>
    <row r="11" spans="1:9" x14ac:dyDescent="0.2">
      <c r="E11" s="3">
        <v>0</v>
      </c>
      <c r="F11" s="2">
        <f>$B$2</f>
        <v>15000</v>
      </c>
      <c r="G11" s="3"/>
      <c r="H11" s="3"/>
      <c r="I11" s="2">
        <f>I9-F11</f>
        <v>197491.77707761448</v>
      </c>
    </row>
    <row r="12" spans="1:9" x14ac:dyDescent="0.2">
      <c r="E12" s="3">
        <v>1</v>
      </c>
      <c r="F12" s="2">
        <f t="shared" ref="F12:F28" si="0">$B$2</f>
        <v>15000</v>
      </c>
      <c r="G12" s="2">
        <f>I11*$B$4</f>
        <v>5924.7533123284338</v>
      </c>
      <c r="H12" s="2">
        <f>F12-G12</f>
        <v>9075.2466876715662</v>
      </c>
      <c r="I12" s="2">
        <f>I11-H12</f>
        <v>188416.5303899429</v>
      </c>
    </row>
    <row r="13" spans="1:9" x14ac:dyDescent="0.2">
      <c r="E13" s="3">
        <v>2</v>
      </c>
      <c r="F13" s="2">
        <f t="shared" si="0"/>
        <v>15000</v>
      </c>
      <c r="G13" s="2">
        <f t="shared" ref="G13:G28" si="1">I12*$B$4</f>
        <v>5652.4959116982864</v>
      </c>
      <c r="H13" s="2">
        <f t="shared" ref="H13:H28" si="2">F13-G13</f>
        <v>9347.5040883017136</v>
      </c>
      <c r="I13" s="2">
        <f t="shared" ref="I13:I28" si="3">I12-H13</f>
        <v>179069.02630164119</v>
      </c>
    </row>
    <row r="14" spans="1:9" x14ac:dyDescent="0.2">
      <c r="E14" s="3">
        <v>3</v>
      </c>
      <c r="F14" s="2">
        <f t="shared" si="0"/>
        <v>15000</v>
      </c>
      <c r="G14" s="2">
        <f t="shared" si="1"/>
        <v>5372.0707890492358</v>
      </c>
      <c r="H14" s="2">
        <f t="shared" si="2"/>
        <v>9627.9292109507642</v>
      </c>
      <c r="I14" s="2">
        <f t="shared" si="3"/>
        <v>169441.09709069043</v>
      </c>
    </row>
    <row r="15" spans="1:9" x14ac:dyDescent="0.2">
      <c r="E15" s="3">
        <v>4</v>
      </c>
      <c r="F15" s="2">
        <f t="shared" si="0"/>
        <v>15000</v>
      </c>
      <c r="G15" s="2">
        <f t="shared" si="1"/>
        <v>5083.2329127207122</v>
      </c>
      <c r="H15" s="2">
        <f t="shared" si="2"/>
        <v>9916.7670872792878</v>
      </c>
      <c r="I15" s="2">
        <f t="shared" si="3"/>
        <v>159524.33000341113</v>
      </c>
    </row>
    <row r="16" spans="1:9" x14ac:dyDescent="0.2">
      <c r="E16" s="3">
        <v>5</v>
      </c>
      <c r="F16" s="2">
        <f t="shared" si="0"/>
        <v>15000</v>
      </c>
      <c r="G16" s="2">
        <f t="shared" si="1"/>
        <v>4785.7299001023339</v>
      </c>
      <c r="H16" s="2">
        <f t="shared" si="2"/>
        <v>10214.270099897665</v>
      </c>
      <c r="I16" s="2">
        <f t="shared" si="3"/>
        <v>149310.05990351347</v>
      </c>
    </row>
    <row r="17" spans="5:9" x14ac:dyDescent="0.2">
      <c r="E17" s="3">
        <v>6</v>
      </c>
      <c r="F17" s="2">
        <f t="shared" si="0"/>
        <v>15000</v>
      </c>
      <c r="G17" s="2">
        <f t="shared" si="1"/>
        <v>4479.3017971054041</v>
      </c>
      <c r="H17" s="2">
        <f t="shared" si="2"/>
        <v>10520.698202894597</v>
      </c>
      <c r="I17" s="2">
        <f t="shared" si="3"/>
        <v>138789.36170061887</v>
      </c>
    </row>
    <row r="18" spans="5:9" x14ac:dyDescent="0.2">
      <c r="E18" s="3">
        <v>7</v>
      </c>
      <c r="F18" s="2">
        <f t="shared" si="0"/>
        <v>15000</v>
      </c>
      <c r="G18" s="2">
        <f t="shared" si="1"/>
        <v>4163.6808510185656</v>
      </c>
      <c r="H18" s="2">
        <f t="shared" si="2"/>
        <v>10836.319148981434</v>
      </c>
      <c r="I18" s="2">
        <f t="shared" si="3"/>
        <v>127953.04255163744</v>
      </c>
    </row>
    <row r="19" spans="5:9" x14ac:dyDescent="0.2">
      <c r="E19" s="3">
        <v>8</v>
      </c>
      <c r="F19" s="2">
        <f t="shared" si="0"/>
        <v>15000</v>
      </c>
      <c r="G19" s="2">
        <f t="shared" si="1"/>
        <v>3838.591276549123</v>
      </c>
      <c r="H19" s="2">
        <f t="shared" si="2"/>
        <v>11161.408723450877</v>
      </c>
      <c r="I19" s="2">
        <f t="shared" si="3"/>
        <v>116791.63382818656</v>
      </c>
    </row>
    <row r="20" spans="5:9" x14ac:dyDescent="0.2">
      <c r="E20" s="3">
        <v>9</v>
      </c>
      <c r="F20" s="2">
        <f t="shared" si="0"/>
        <v>15000</v>
      </c>
      <c r="G20" s="2">
        <f t="shared" si="1"/>
        <v>3503.7490148455968</v>
      </c>
      <c r="H20" s="2">
        <f t="shared" si="2"/>
        <v>11496.250985154404</v>
      </c>
      <c r="I20" s="2">
        <f t="shared" si="3"/>
        <v>105295.38284303216</v>
      </c>
    </row>
    <row r="21" spans="5:9" x14ac:dyDescent="0.2">
      <c r="E21" s="3">
        <v>10</v>
      </c>
      <c r="F21" s="2">
        <f t="shared" si="0"/>
        <v>15000</v>
      </c>
      <c r="G21" s="2">
        <f t="shared" si="1"/>
        <v>3158.8614852909645</v>
      </c>
      <c r="H21" s="2">
        <f t="shared" si="2"/>
        <v>11841.138514709035</v>
      </c>
      <c r="I21" s="2">
        <f t="shared" si="3"/>
        <v>93454.244328323126</v>
      </c>
    </row>
    <row r="22" spans="5:9" x14ac:dyDescent="0.2">
      <c r="E22" s="3">
        <v>11</v>
      </c>
      <c r="F22" s="2">
        <f t="shared" si="0"/>
        <v>15000</v>
      </c>
      <c r="G22" s="2">
        <f t="shared" si="1"/>
        <v>2803.6273298496935</v>
      </c>
      <c r="H22" s="2">
        <f t="shared" si="2"/>
        <v>12196.372670150307</v>
      </c>
      <c r="I22" s="2">
        <f t="shared" si="3"/>
        <v>81257.871658172822</v>
      </c>
    </row>
    <row r="23" spans="5:9" x14ac:dyDescent="0.2">
      <c r="E23" s="3">
        <v>12</v>
      </c>
      <c r="F23" s="2">
        <f t="shared" si="0"/>
        <v>15000</v>
      </c>
      <c r="G23" s="2">
        <f t="shared" si="1"/>
        <v>2437.7361497451848</v>
      </c>
      <c r="H23" s="2">
        <f t="shared" si="2"/>
        <v>12562.263850254814</v>
      </c>
      <c r="I23" s="2">
        <f t="shared" si="3"/>
        <v>68695.607807918015</v>
      </c>
    </row>
    <row r="24" spans="5:9" x14ac:dyDescent="0.2">
      <c r="E24" s="3">
        <v>13</v>
      </c>
      <c r="F24" s="2">
        <f t="shared" si="0"/>
        <v>15000</v>
      </c>
      <c r="G24" s="2">
        <f t="shared" si="1"/>
        <v>2060.8682342375405</v>
      </c>
      <c r="H24" s="2">
        <f t="shared" si="2"/>
        <v>12939.13176576246</v>
      </c>
      <c r="I24" s="2">
        <f t="shared" si="3"/>
        <v>55756.476042155555</v>
      </c>
    </row>
    <row r="25" spans="5:9" x14ac:dyDescent="0.2">
      <c r="E25" s="3">
        <v>14</v>
      </c>
      <c r="F25" s="2">
        <f t="shared" si="0"/>
        <v>15000</v>
      </c>
      <c r="G25" s="2">
        <f t="shared" si="1"/>
        <v>1672.6942812646666</v>
      </c>
      <c r="H25" s="2">
        <f t="shared" si="2"/>
        <v>13327.305718735333</v>
      </c>
      <c r="I25" s="2">
        <f t="shared" si="3"/>
        <v>42429.170323420221</v>
      </c>
    </row>
    <row r="26" spans="5:9" x14ac:dyDescent="0.2">
      <c r="E26" s="3">
        <v>15</v>
      </c>
      <c r="F26" s="2">
        <f t="shared" si="0"/>
        <v>15000</v>
      </c>
      <c r="G26" s="2">
        <f t="shared" si="1"/>
        <v>1272.8751097026066</v>
      </c>
      <c r="H26" s="2">
        <f t="shared" si="2"/>
        <v>13727.124890297393</v>
      </c>
      <c r="I26" s="2">
        <f t="shared" si="3"/>
        <v>28702.045433122828</v>
      </c>
    </row>
    <row r="27" spans="5:9" x14ac:dyDescent="0.2">
      <c r="E27" s="3">
        <v>16</v>
      </c>
      <c r="F27" s="2">
        <f t="shared" si="0"/>
        <v>15000</v>
      </c>
      <c r="G27" s="2">
        <f t="shared" si="1"/>
        <v>861.06136299368484</v>
      </c>
      <c r="H27" s="2">
        <f t="shared" si="2"/>
        <v>14138.938637006315</v>
      </c>
      <c r="I27" s="2">
        <f t="shared" si="3"/>
        <v>14563.106796116514</v>
      </c>
    </row>
    <row r="28" spans="5:9" x14ac:dyDescent="0.2">
      <c r="E28" s="3">
        <v>17</v>
      </c>
      <c r="F28" s="2">
        <f t="shared" si="0"/>
        <v>15000</v>
      </c>
      <c r="G28" s="2">
        <f t="shared" si="1"/>
        <v>436.8932038834954</v>
      </c>
      <c r="H28" s="2">
        <f t="shared" si="2"/>
        <v>14563.106796116504</v>
      </c>
      <c r="I28" s="2">
        <f t="shared" si="3"/>
        <v>0</v>
      </c>
    </row>
  </sheetData>
  <mergeCells count="1">
    <mergeCell ref="E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1AFF-738C-FC48-9268-2D1A881AC3B0}">
  <dimension ref="A1:M26"/>
  <sheetViews>
    <sheetView workbookViewId="0">
      <selection activeCell="B30" sqref="B30"/>
    </sheetView>
  </sheetViews>
  <sheetFormatPr baseColWidth="10" defaultRowHeight="16" x14ac:dyDescent="0.2"/>
  <cols>
    <col min="1" max="1" width="13.33203125" bestFit="1" customWidth="1"/>
    <col min="2" max="3" width="14" bestFit="1" customWidth="1"/>
    <col min="9" max="9" width="12.5" bestFit="1" customWidth="1"/>
  </cols>
  <sheetData>
    <row r="1" spans="1:13" x14ac:dyDescent="0.2">
      <c r="A1" t="s">
        <v>12</v>
      </c>
    </row>
    <row r="2" spans="1:13" x14ac:dyDescent="0.2">
      <c r="A2" s="3" t="s">
        <v>11</v>
      </c>
      <c r="B2" s="7">
        <v>10000000</v>
      </c>
    </row>
    <row r="3" spans="1:13" x14ac:dyDescent="0.2">
      <c r="A3" s="3" t="s">
        <v>10</v>
      </c>
      <c r="B3" s="3">
        <v>12</v>
      </c>
    </row>
    <row r="4" spans="1:13" x14ac:dyDescent="0.2">
      <c r="A4" s="3" t="s">
        <v>9</v>
      </c>
      <c r="B4" s="8">
        <v>0.04</v>
      </c>
    </row>
    <row r="6" spans="1:13" x14ac:dyDescent="0.2">
      <c r="A6" s="3">
        <v>0</v>
      </c>
      <c r="B6" s="3">
        <v>0</v>
      </c>
      <c r="C6" s="3">
        <v>-1</v>
      </c>
      <c r="D6" s="3">
        <v>-2</v>
      </c>
      <c r="E6" s="3">
        <v>-3</v>
      </c>
      <c r="F6" s="3">
        <v>-4</v>
      </c>
      <c r="G6" s="3">
        <v>-5</v>
      </c>
      <c r="H6" s="3">
        <v>-6</v>
      </c>
      <c r="I6" s="3">
        <v>-7</v>
      </c>
      <c r="J6" s="3">
        <v>-8</v>
      </c>
      <c r="K6" s="3">
        <v>-9</v>
      </c>
      <c r="L6" s="3">
        <v>-10</v>
      </c>
      <c r="M6" s="3">
        <v>-11</v>
      </c>
    </row>
    <row r="7" spans="1:13" x14ac:dyDescent="0.2">
      <c r="A7" s="2">
        <f>B2</f>
        <v>10000000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</row>
    <row r="8" spans="1:13" x14ac:dyDescent="0.2">
      <c r="A8" s="2">
        <f>A7/(1+$B$4)^A6</f>
        <v>10000000</v>
      </c>
      <c r="B8" s="2">
        <f>(1+$B$4)^B6</f>
        <v>1</v>
      </c>
      <c r="C8" s="2">
        <f>(1+$B$4)^C6</f>
        <v>0.96153846153846145</v>
      </c>
      <c r="D8" s="2">
        <f>(1+$B$4)^D6</f>
        <v>0.92455621301775137</v>
      </c>
      <c r="E8" s="2">
        <f>(1+$B$4)^E6</f>
        <v>0.88899635867091487</v>
      </c>
      <c r="F8" s="2">
        <f>(1+$B$4)^F6</f>
        <v>0.85480419102972571</v>
      </c>
      <c r="G8" s="2">
        <f>(1+$B$4)^G6</f>
        <v>0.82192710675935154</v>
      </c>
      <c r="H8" s="2">
        <f>(1+$B$4)^H6</f>
        <v>0.79031452573014571</v>
      </c>
      <c r="I8" s="2">
        <f>(1+$B$4)^I6</f>
        <v>0.75991781320206331</v>
      </c>
      <c r="J8" s="2">
        <f>(1+$B$4)^J6</f>
        <v>0.73069020500198378</v>
      </c>
      <c r="K8" s="2">
        <f>(1+$B$4)^K6</f>
        <v>0.70258673557883045</v>
      </c>
      <c r="L8" s="2">
        <f>(1+$B$4)^L6</f>
        <v>0.67556416882579851</v>
      </c>
      <c r="M8" s="2">
        <f>(1+$B$4)^M6</f>
        <v>0.6495809315632679</v>
      </c>
    </row>
    <row r="9" spans="1:13" x14ac:dyDescent="0.2">
      <c r="A9" s="3" t="s">
        <v>8</v>
      </c>
      <c r="B9" s="6">
        <f>A8/SUM(B8:M8)</f>
        <v>1024540.1219813135</v>
      </c>
    </row>
    <row r="12" spans="1:13" x14ac:dyDescent="0.2">
      <c r="A12" s="5" t="s">
        <v>7</v>
      </c>
      <c r="C12" s="5" t="s">
        <v>6</v>
      </c>
      <c r="E12" s="4" t="s">
        <v>5</v>
      </c>
      <c r="F12" s="4"/>
      <c r="G12" s="4"/>
      <c r="H12" s="4"/>
      <c r="I12" s="2">
        <f>B2</f>
        <v>10000000</v>
      </c>
    </row>
    <row r="13" spans="1:13" x14ac:dyDescent="0.2">
      <c r="A13" s="9">
        <f>PMT(B4,B3,-B2,0,1)</f>
        <v>1024540.1219813133</v>
      </c>
      <c r="C13" s="10">
        <f>(B2)/((1+B4)*(((1+B4)^B3 - 1)/(B4*(1+B4)^B3)))</f>
        <v>1024540.1219813124</v>
      </c>
      <c r="E13" s="3" t="s">
        <v>4</v>
      </c>
      <c r="F13" s="3" t="s">
        <v>3</v>
      </c>
      <c r="G13" s="3" t="s">
        <v>2</v>
      </c>
      <c r="H13" s="3" t="s">
        <v>1</v>
      </c>
      <c r="I13" s="3" t="s">
        <v>0</v>
      </c>
    </row>
    <row r="14" spans="1:13" x14ac:dyDescent="0.2">
      <c r="E14" s="3">
        <v>0</v>
      </c>
      <c r="F14" s="11">
        <v>1024540.1219813132</v>
      </c>
      <c r="G14" s="2"/>
      <c r="H14" s="2"/>
      <c r="I14" s="2">
        <f>I12-F14</f>
        <v>8975459.8780186865</v>
      </c>
    </row>
    <row r="15" spans="1:13" x14ac:dyDescent="0.2">
      <c r="E15" s="3">
        <v>1</v>
      </c>
      <c r="F15" s="11">
        <f>$F$14</f>
        <v>1024540.1219813132</v>
      </c>
      <c r="G15" s="2">
        <f>I14*$B$4</f>
        <v>359018.39512074745</v>
      </c>
      <c r="H15" s="2">
        <f>F15-G15</f>
        <v>665521.72686056583</v>
      </c>
      <c r="I15" s="2">
        <f>I14-H15</f>
        <v>8309938.1511581205</v>
      </c>
    </row>
    <row r="16" spans="1:13" x14ac:dyDescent="0.2">
      <c r="E16" s="3">
        <v>2</v>
      </c>
      <c r="F16" s="11">
        <f>$F$14</f>
        <v>1024540.1219813132</v>
      </c>
      <c r="G16" s="2">
        <f>I15*$B$4</f>
        <v>332397.52604632481</v>
      </c>
      <c r="H16" s="2">
        <f>F16-G16</f>
        <v>692142.59593498847</v>
      </c>
      <c r="I16" s="2">
        <f>I15-H16</f>
        <v>7617795.5552231316</v>
      </c>
    </row>
    <row r="17" spans="5:9" x14ac:dyDescent="0.2">
      <c r="E17" s="3">
        <v>3</v>
      </c>
      <c r="F17" s="11">
        <f>$F$14</f>
        <v>1024540.1219813132</v>
      </c>
      <c r="G17" s="2">
        <f>I16*$B$4</f>
        <v>304711.82220892527</v>
      </c>
      <c r="H17" s="2">
        <f>F17-G17</f>
        <v>719828.29977238795</v>
      </c>
      <c r="I17" s="2">
        <f>I16-H17</f>
        <v>6897967.2554507433</v>
      </c>
    </row>
    <row r="18" spans="5:9" x14ac:dyDescent="0.2">
      <c r="E18" s="3">
        <v>4</v>
      </c>
      <c r="F18" s="11">
        <f>$F$14</f>
        <v>1024540.1219813132</v>
      </c>
      <c r="G18" s="2">
        <f>I17*$B$4</f>
        <v>275918.69021802972</v>
      </c>
      <c r="H18" s="2">
        <f>F18-G18</f>
        <v>748621.43176328344</v>
      </c>
      <c r="I18" s="2">
        <f>I17-H18</f>
        <v>6149345.8236874603</v>
      </c>
    </row>
    <row r="19" spans="5:9" x14ac:dyDescent="0.2">
      <c r="E19" s="3">
        <v>5</v>
      </c>
      <c r="F19" s="11">
        <f>$F$14</f>
        <v>1024540.1219813132</v>
      </c>
      <c r="G19" s="2">
        <f>I18*$B$4</f>
        <v>245973.83294749842</v>
      </c>
      <c r="H19" s="2">
        <f>F19-G19</f>
        <v>778566.2890338148</v>
      </c>
      <c r="I19" s="2">
        <f>I18-H19</f>
        <v>5370779.534653645</v>
      </c>
    </row>
    <row r="20" spans="5:9" x14ac:dyDescent="0.2">
      <c r="E20" s="3">
        <v>6</v>
      </c>
      <c r="F20" s="11">
        <f>$F$14</f>
        <v>1024540.1219813132</v>
      </c>
      <c r="G20" s="2">
        <f>I19*$B$4</f>
        <v>214831.18138614579</v>
      </c>
      <c r="H20" s="2">
        <f>F20-G20</f>
        <v>809708.94059516746</v>
      </c>
      <c r="I20" s="2">
        <f>I19-H20</f>
        <v>4561070.5940584773</v>
      </c>
    </row>
    <row r="21" spans="5:9" x14ac:dyDescent="0.2">
      <c r="E21" s="3">
        <v>7</v>
      </c>
      <c r="F21" s="11">
        <f>$F$14</f>
        <v>1024540.1219813132</v>
      </c>
      <c r="G21" s="2">
        <f>I20*$B$4</f>
        <v>182442.8237623391</v>
      </c>
      <c r="H21" s="2">
        <f>F21-G21</f>
        <v>842097.29821897415</v>
      </c>
      <c r="I21" s="2">
        <f>I20-H21</f>
        <v>3718973.2958395034</v>
      </c>
    </row>
    <row r="22" spans="5:9" x14ac:dyDescent="0.2">
      <c r="E22" s="3">
        <v>8</v>
      </c>
      <c r="F22" s="11">
        <f>$F$14</f>
        <v>1024540.1219813132</v>
      </c>
      <c r="G22" s="2">
        <f>I21*$B$4</f>
        <v>148758.93183358014</v>
      </c>
      <c r="H22" s="2">
        <f>F22-G22</f>
        <v>875781.19014773308</v>
      </c>
      <c r="I22" s="2">
        <f>I21-H22</f>
        <v>2843192.1056917701</v>
      </c>
    </row>
    <row r="23" spans="5:9" x14ac:dyDescent="0.2">
      <c r="E23" s="3">
        <v>9</v>
      </c>
      <c r="F23" s="11">
        <f>$F$14</f>
        <v>1024540.1219813132</v>
      </c>
      <c r="G23" s="2">
        <f>I22*$B$4</f>
        <v>113727.6842276708</v>
      </c>
      <c r="H23" s="2">
        <f>F23-G23</f>
        <v>910812.43775364244</v>
      </c>
      <c r="I23" s="2">
        <f>I22-H23</f>
        <v>1932379.6679381276</v>
      </c>
    </row>
    <row r="24" spans="5:9" x14ac:dyDescent="0.2">
      <c r="E24" s="3">
        <v>10</v>
      </c>
      <c r="F24" s="11">
        <f>$F$14</f>
        <v>1024540.1219813132</v>
      </c>
      <c r="G24" s="2">
        <f>I23*$B$4</f>
        <v>77295.18671752511</v>
      </c>
      <c r="H24" s="2">
        <f>F24-G24</f>
        <v>947244.93526378809</v>
      </c>
      <c r="I24" s="2">
        <f>I23-H24</f>
        <v>985134.73267433955</v>
      </c>
    </row>
    <row r="25" spans="5:9" x14ac:dyDescent="0.2">
      <c r="E25" s="3">
        <v>11</v>
      </c>
      <c r="F25" s="11">
        <f>$F$14</f>
        <v>1024540.1219813132</v>
      </c>
      <c r="G25" s="2">
        <f>I24*$B$4</f>
        <v>39405.389306973586</v>
      </c>
      <c r="H25" s="2">
        <f>F25-G25</f>
        <v>985134.73267433967</v>
      </c>
      <c r="I25" s="2">
        <f>I24-H25</f>
        <v>0</v>
      </c>
    </row>
    <row r="26" spans="5:9" x14ac:dyDescent="0.2">
      <c r="G26" s="1"/>
      <c r="H26" s="1"/>
      <c r="I26" s="1"/>
    </row>
  </sheetData>
  <mergeCells count="1">
    <mergeCell ref="E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VP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Kady Alfonso Sierra Hernandez</dc:creator>
  <cp:lastModifiedBy>Kady Alfonso Sierra Hernandez</cp:lastModifiedBy>
  <dcterms:created xsi:type="dcterms:W3CDTF">2024-05-27T21:18:06Z</dcterms:created>
  <dcterms:modified xsi:type="dcterms:W3CDTF">2024-05-27T21:53:59Z</dcterms:modified>
</cp:coreProperties>
</file>